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3" sheetId="6" r:id="rId6"/>
    <sheet name="EC104" sheetId="7" r:id="rId7"/>
    <sheet name="EC105" sheetId="8" r:id="rId8"/>
    <sheet name="EC106" sheetId="9" r:id="rId9"/>
    <sheet name="EC107" sheetId="10" r:id="rId10"/>
    <sheet name="EC108" sheetId="11" r:id="rId11"/>
    <sheet name="EC109" sheetId="12" r:id="rId12"/>
    <sheet name="DC10" sheetId="13" r:id="rId13"/>
    <sheet name="EC121" sheetId="14" r:id="rId14"/>
    <sheet name="EC122" sheetId="15" r:id="rId15"/>
    <sheet name="EC123" sheetId="16" r:id="rId16"/>
    <sheet name="EC124" sheetId="17" r:id="rId17"/>
    <sheet name="EC126" sheetId="18" r:id="rId18"/>
    <sheet name="EC127" sheetId="19" r:id="rId19"/>
    <sheet name="EC128" sheetId="20" r:id="rId20"/>
    <sheet name="DC12" sheetId="21" r:id="rId21"/>
    <sheet name="EC131" sheetId="22" r:id="rId22"/>
    <sheet name="EC132" sheetId="23" r:id="rId23"/>
    <sheet name="EC133" sheetId="24" r:id="rId24"/>
    <sheet name="EC134" sheetId="25" r:id="rId25"/>
    <sheet name="EC135" sheetId="26" r:id="rId26"/>
    <sheet name="EC136" sheetId="27" r:id="rId27"/>
    <sheet name="EC137" sheetId="28" r:id="rId28"/>
    <sheet name="EC138" sheetId="29" r:id="rId29"/>
    <sheet name="DC13" sheetId="30" r:id="rId30"/>
    <sheet name="EC141" sheetId="31" r:id="rId31"/>
    <sheet name="EC142" sheetId="32" r:id="rId32"/>
    <sheet name="EC143" sheetId="33" r:id="rId33"/>
    <sheet name="EC144" sheetId="34" r:id="rId34"/>
    <sheet name="DC14" sheetId="35" r:id="rId35"/>
    <sheet name="EC153" sheetId="36" r:id="rId36"/>
    <sheet name="EC154" sheetId="37" r:id="rId37"/>
    <sheet name="EC155" sheetId="38" r:id="rId38"/>
    <sheet name="EC156" sheetId="39" r:id="rId39"/>
    <sheet name="EC157" sheetId="40" r:id="rId40"/>
    <sheet name="DC15" sheetId="41" r:id="rId41"/>
    <sheet name="EC441" sheetId="42" r:id="rId42"/>
    <sheet name="EC442" sheetId="43" r:id="rId43"/>
    <sheet name="EC443" sheetId="44" r:id="rId44"/>
    <sheet name="EC444" sheetId="45" r:id="rId45"/>
    <sheet name="DC44" sheetId="46" r:id="rId46"/>
  </sheets>
  <definedNames>
    <definedName name="_xlnm.Print_Area" localSheetId="1">'BUF'!$A$1:$AA$45</definedName>
    <definedName name="_xlnm.Print_Area" localSheetId="12">'DC10'!$A$1:$AA$45</definedName>
    <definedName name="_xlnm.Print_Area" localSheetId="20">'DC12'!$A$1:$AA$45</definedName>
    <definedName name="_xlnm.Print_Area" localSheetId="29">'DC13'!$A$1:$AA$45</definedName>
    <definedName name="_xlnm.Print_Area" localSheetId="34">'DC14'!$A$1:$AA$45</definedName>
    <definedName name="_xlnm.Print_Area" localSheetId="40">'DC15'!$A$1:$AA$45</definedName>
    <definedName name="_xlnm.Print_Area" localSheetId="45">'DC44'!$A$1:$AA$45</definedName>
    <definedName name="_xlnm.Print_Area" localSheetId="3">'EC101'!$A$1:$AA$45</definedName>
    <definedName name="_xlnm.Print_Area" localSheetId="4">'EC102'!$A$1:$AA$45</definedName>
    <definedName name="_xlnm.Print_Area" localSheetId="5">'EC103'!$A$1:$AA$45</definedName>
    <definedName name="_xlnm.Print_Area" localSheetId="6">'EC104'!$A$1:$AA$45</definedName>
    <definedName name="_xlnm.Print_Area" localSheetId="7">'EC105'!$A$1:$AA$45</definedName>
    <definedName name="_xlnm.Print_Area" localSheetId="8">'EC106'!$A$1:$AA$45</definedName>
    <definedName name="_xlnm.Print_Area" localSheetId="9">'EC107'!$A$1:$AA$45</definedName>
    <definedName name="_xlnm.Print_Area" localSheetId="10">'EC108'!$A$1:$AA$45</definedName>
    <definedName name="_xlnm.Print_Area" localSheetId="11">'EC109'!$A$1:$AA$45</definedName>
    <definedName name="_xlnm.Print_Area" localSheetId="13">'EC121'!$A$1:$AA$45</definedName>
    <definedName name="_xlnm.Print_Area" localSheetId="14">'EC122'!$A$1:$AA$45</definedName>
    <definedName name="_xlnm.Print_Area" localSheetId="15">'EC123'!$A$1:$AA$45</definedName>
    <definedName name="_xlnm.Print_Area" localSheetId="16">'EC124'!$A$1:$AA$45</definedName>
    <definedName name="_xlnm.Print_Area" localSheetId="17">'EC126'!$A$1:$AA$45</definedName>
    <definedName name="_xlnm.Print_Area" localSheetId="18">'EC127'!$A$1:$AA$45</definedName>
    <definedName name="_xlnm.Print_Area" localSheetId="19">'EC128'!$A$1:$AA$45</definedName>
    <definedName name="_xlnm.Print_Area" localSheetId="21">'EC131'!$A$1:$AA$45</definedName>
    <definedName name="_xlnm.Print_Area" localSheetId="22">'EC132'!$A$1:$AA$45</definedName>
    <definedName name="_xlnm.Print_Area" localSheetId="23">'EC133'!$A$1:$AA$45</definedName>
    <definedName name="_xlnm.Print_Area" localSheetId="24">'EC134'!$A$1:$AA$45</definedName>
    <definedName name="_xlnm.Print_Area" localSheetId="25">'EC135'!$A$1:$AA$45</definedName>
    <definedName name="_xlnm.Print_Area" localSheetId="26">'EC136'!$A$1:$AA$45</definedName>
    <definedName name="_xlnm.Print_Area" localSheetId="27">'EC137'!$A$1:$AA$45</definedName>
    <definedName name="_xlnm.Print_Area" localSheetId="28">'EC138'!$A$1:$AA$45</definedName>
    <definedName name="_xlnm.Print_Area" localSheetId="30">'EC141'!$A$1:$AA$45</definedName>
    <definedName name="_xlnm.Print_Area" localSheetId="31">'EC142'!$A$1:$AA$45</definedName>
    <definedName name="_xlnm.Print_Area" localSheetId="32">'EC143'!$A$1:$AA$45</definedName>
    <definedName name="_xlnm.Print_Area" localSheetId="33">'EC144'!$A$1:$AA$45</definedName>
    <definedName name="_xlnm.Print_Area" localSheetId="35">'EC153'!$A$1:$AA$45</definedName>
    <definedName name="_xlnm.Print_Area" localSheetId="36">'EC154'!$A$1:$AA$45</definedName>
    <definedName name="_xlnm.Print_Area" localSheetId="37">'EC155'!$A$1:$AA$45</definedName>
    <definedName name="_xlnm.Print_Area" localSheetId="38">'EC156'!$A$1:$AA$45</definedName>
    <definedName name="_xlnm.Print_Area" localSheetId="39">'EC157'!$A$1:$AA$45</definedName>
    <definedName name="_xlnm.Print_Area" localSheetId="41">'EC441'!$A$1:$AA$45</definedName>
    <definedName name="_xlnm.Print_Area" localSheetId="42">'EC442'!$A$1:$AA$45</definedName>
    <definedName name="_xlnm.Print_Area" localSheetId="43">'EC443'!$A$1:$AA$45</definedName>
    <definedName name="_xlnm.Print_Area" localSheetId="44">'EC444'!$A$1:$AA$45</definedName>
    <definedName name="_xlnm.Print_Area" localSheetId="2">'NMA'!$A$1:$AA$45</definedName>
    <definedName name="_xlnm.Print_Area" localSheetId="0">'Summary'!$A$1:$AA$45</definedName>
  </definedNames>
  <calcPr fullCalcOnLoad="1"/>
</workbook>
</file>

<file path=xl/sharedStrings.xml><?xml version="1.0" encoding="utf-8"?>
<sst xmlns="http://schemas.openxmlformats.org/spreadsheetml/2006/main" count="3266" uniqueCount="116">
  <si>
    <t>Eastern Cape: Buffalo City(BUF) - Table C5 Quarterly Budget Statement - Capital Expenditure by Standard Classification and Funding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</si>
  <si>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</si>
  <si>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</si>
  <si>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</si>
  <si>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</si>
  <si>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</si>
  <si>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</si>
  <si>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</si>
  <si>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</si>
  <si>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</si>
  <si>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</si>
  <si>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</si>
  <si>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</si>
  <si>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</si>
  <si>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</si>
  <si>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</si>
  <si>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</si>
  <si>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</si>
  <si>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</si>
  <si>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</si>
  <si>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</si>
  <si>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</si>
  <si>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</si>
  <si>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</si>
  <si>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</si>
  <si>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</si>
  <si>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</si>
  <si>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</si>
  <si>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</si>
  <si>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</si>
  <si>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</si>
  <si>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</si>
  <si>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</si>
  <si>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</si>
  <si>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</si>
  <si>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</si>
  <si>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</si>
  <si>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</si>
  <si>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</si>
  <si>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</si>
  <si>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</si>
  <si>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</si>
  <si>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</si>
  <si>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</si>
  <si>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</si>
  <si>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</si>
  <si>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</si>
  <si>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</si>
  <si>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</si>
  <si>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</si>
  <si>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</si>
  <si>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</si>
  <si>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</si>
  <si>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</si>
  <si>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</si>
  <si>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</si>
  <si>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</si>
  <si>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</si>
  <si>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</si>
  <si>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</si>
  <si>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</si>
  <si>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</si>
  <si>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</si>
  <si>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</si>
  <si>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</si>
  <si>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Eastern Cape: Nelson Mandela Bay(NMA) - Table C5 Quarterly Budget Statement - Capital Expenditure by Standard Classification and Funding for 4th Quarter ended 30 June 2015 (Figures Finalised as at 2015/07/31)</t>
  </si>
  <si>
    <t>Eastern Cape: Camdeboo(EC101) - Table C5 Quarterly Budget Statement - Capital Expenditure by Standard Classification and Funding for 4th Quarter ended 30 June 2015 (Figures Finalised as at 2015/07/31)</t>
  </si>
  <si>
    <t>Eastern Cape: Blue Crane Route(EC102) - Table C5 Quarterly Budget Statement - Capital Expenditure by Standard Classification and Funding for 4th Quarter ended 30 June 2015 (Figures Finalised as at 2015/07/31)</t>
  </si>
  <si>
    <t>Eastern Cape: Ikwezi(EC103) - Table C5 Quarterly Budget Statement - Capital Expenditure by Standard Classification and Funding for 4th Quarter ended 30 June 2015 (Figures Finalised as at 2015/07/31)</t>
  </si>
  <si>
    <t>Eastern Cape: Makana(EC104) - Table C5 Quarterly Budget Statement - Capital Expenditure by Standard Classification and Funding for 4th Quarter ended 30 June 2015 (Figures Finalised as at 2015/07/31)</t>
  </si>
  <si>
    <t>Eastern Cape: Ndlambe(EC105) - Table C5 Quarterly Budget Statement - Capital Expenditure by Standard Classification and Funding for 4th Quarter ended 30 June 2015 (Figures Finalised as at 2015/07/31)</t>
  </si>
  <si>
    <t>Eastern Cape: Sundays River Valley(EC106) - Table C5 Quarterly Budget Statement - Capital Expenditure by Standard Classification and Funding for 4th Quarter ended 30 June 2015 (Figures Finalised as at 2015/07/31)</t>
  </si>
  <si>
    <t>Eastern Cape: Baviaans(EC107) - Table C5 Quarterly Budget Statement - Capital Expenditure by Standard Classification and Funding for 4th Quarter ended 30 June 2015 (Figures Finalised as at 2015/07/31)</t>
  </si>
  <si>
    <t>Eastern Cape: Kouga(EC108) - Table C5 Quarterly Budget Statement - Capital Expenditure by Standard Classification and Funding for 4th Quarter ended 30 June 2015 (Figures Finalised as at 2015/07/31)</t>
  </si>
  <si>
    <t>Eastern Cape: Kou-Kamma(EC109) - Table C5 Quarterly Budget Statement - Capital Expenditure by Standard Classification and Funding for 4th Quarter ended 30 June 2015 (Figures Finalised as at 2015/07/31)</t>
  </si>
  <si>
    <t>Eastern Cape: Sarah Baartman(DC10) - Table C5 Quarterly Budget Statement - Capital Expenditure by Standard Classification and Funding for 4th Quarter ended 30 June 2015 (Figures Finalised as at 2015/07/31)</t>
  </si>
  <si>
    <t>Eastern Cape: Mbhashe(EC121) - Table C5 Quarterly Budget Statement - Capital Expenditure by Standard Classification and Funding for 4th Quarter ended 30 June 2015 (Figures Finalised as at 2015/07/31)</t>
  </si>
  <si>
    <t>Eastern Cape: Mnquma(EC122) - Table C5 Quarterly Budget Statement - Capital Expenditure by Standard Classification and Funding for 4th Quarter ended 30 June 2015 (Figures Finalised as at 2015/07/31)</t>
  </si>
  <si>
    <t>Eastern Cape: Great Kei(EC123) - Table C5 Quarterly Budget Statement - Capital Expenditure by Standard Classification and Funding for 4th Quarter ended 30 June 2015 (Figures Finalised as at 2015/07/31)</t>
  </si>
  <si>
    <t>Eastern Cape: Amahlathi(EC124) - Table C5 Quarterly Budget Statement - Capital Expenditure by Standard Classification and Funding for 4th Quarter ended 30 June 2015 (Figures Finalised as at 2015/07/31)</t>
  </si>
  <si>
    <t>Eastern Cape: Ngqushwa(EC126) - Table C5 Quarterly Budget Statement - Capital Expenditure by Standard Classification and Funding for 4th Quarter ended 30 June 2015 (Figures Finalised as at 2015/07/31)</t>
  </si>
  <si>
    <t>Eastern Cape: Nkonkobe(EC127) - Table C5 Quarterly Budget Statement - Capital Expenditure by Standard Classification and Funding for 4th Quarter ended 30 June 2015 (Figures Finalised as at 2015/07/31)</t>
  </si>
  <si>
    <t>Eastern Cape: Nxuba(EC128) - Table C5 Quarterly Budget Statement - Capital Expenditure by Standard Classification and Funding for 4th Quarter ended 30 June 2015 (Figures Finalised as at 2015/07/31)</t>
  </si>
  <si>
    <t>Eastern Cape: Amathole(DC12) - Table C5 Quarterly Budget Statement - Capital Expenditure by Standard Classification and Funding for 4th Quarter ended 30 June 2015 (Figures Finalised as at 2015/07/31)</t>
  </si>
  <si>
    <t>Eastern Cape: Inxuba Yethemba(EC131) - Table C5 Quarterly Budget Statement - Capital Expenditure by Standard Classification and Funding for 4th Quarter ended 30 June 2015 (Figures Finalised as at 2015/07/31)</t>
  </si>
  <si>
    <t>Eastern Cape: Tsolwana(EC132) - Table C5 Quarterly Budget Statement - Capital Expenditure by Standard Classification and Funding for 4th Quarter ended 30 June 2015 (Figures Finalised as at 2015/07/31)</t>
  </si>
  <si>
    <t>Eastern Cape: Inkwanca(EC133) - Table C5 Quarterly Budget Statement - Capital Expenditure by Standard Classification and Funding for 4th Quarter ended 30 June 2015 (Figures Finalised as at 2015/07/31)</t>
  </si>
  <si>
    <t>Eastern Cape: Lukhanji(EC134) - Table C5 Quarterly Budget Statement - Capital Expenditure by Standard Classification and Funding for 4th Quarter ended 30 June 2015 (Figures Finalised as at 2015/07/31)</t>
  </si>
  <si>
    <t>Eastern Cape: Intsika Yethu(EC135) - Table C5 Quarterly Budget Statement - Capital Expenditure by Standard Classification and Funding for 4th Quarter ended 30 June 2015 (Figures Finalised as at 2015/07/31)</t>
  </si>
  <si>
    <t>Eastern Cape: Emalahleni (Ec)(EC136) - Table C5 Quarterly Budget Statement - Capital Expenditure by Standard Classification and Funding for 4th Quarter ended 30 June 2015 (Figures Finalised as at 2015/07/31)</t>
  </si>
  <si>
    <t>Eastern Cape: Engcobo(EC137) - Table C5 Quarterly Budget Statement - Capital Expenditure by Standard Classification and Funding for 4th Quarter ended 30 June 2015 (Figures Finalised as at 2015/07/31)</t>
  </si>
  <si>
    <t>Eastern Cape: Sakhisizwe(EC138) - Table C5 Quarterly Budget Statement - Capital Expenditure by Standard Classification and Funding for 4th Quarter ended 30 June 2015 (Figures Finalised as at 2015/07/31)</t>
  </si>
  <si>
    <t>Eastern Cape: Chris Hani(DC13) - Table C5 Quarterly Budget Statement - Capital Expenditure by Standard Classification and Funding for 4th Quarter ended 30 June 2015 (Figures Finalised as at 2015/07/31)</t>
  </si>
  <si>
    <t>Eastern Cape: Elundini(EC141) - Table C5 Quarterly Budget Statement - Capital Expenditure by Standard Classification and Funding for 4th Quarter ended 30 June 2015 (Figures Finalised as at 2015/07/31)</t>
  </si>
  <si>
    <t>Eastern Cape: Senqu(EC142) - Table C5 Quarterly Budget Statement - Capital Expenditure by Standard Classification and Funding for 4th Quarter ended 30 June 2015 (Figures Finalised as at 2015/07/31)</t>
  </si>
  <si>
    <t>Eastern Cape: Maletswai(EC143) - Table C5 Quarterly Budget Statement - Capital Expenditure by Standard Classification and Funding for 4th Quarter ended 30 June 2015 (Figures Finalised as at 2015/07/31)</t>
  </si>
  <si>
    <t>Eastern Cape: Gariep(EC144) - Table C5 Quarterly Budget Statement - Capital Expenditure by Standard Classification and Funding for 4th Quarter ended 30 June 2015 (Figures Finalised as at 2015/07/31)</t>
  </si>
  <si>
    <t>Eastern Cape: Joe Gqabi(DC14) - Table C5 Quarterly Budget Statement - Capital Expenditure by Standard Classification and Funding for 4th Quarter ended 30 June 2015 (Figures Finalised as at 2015/07/31)</t>
  </si>
  <si>
    <t>Eastern Cape: Ngquza Hills(EC153) - Table C5 Quarterly Budget Statement - Capital Expenditure by Standard Classification and Funding for 4th Quarter ended 30 June 2015 (Figures Finalised as at 2015/07/31)</t>
  </si>
  <si>
    <t>Eastern Cape: Port St Johns(EC154) - Table C5 Quarterly Budget Statement - Capital Expenditure by Standard Classification and Funding for 4th Quarter ended 30 June 2015 (Figures Finalised as at 2015/07/31)</t>
  </si>
  <si>
    <t>Eastern Cape: Nyandeni(EC155) - Table C5 Quarterly Budget Statement - Capital Expenditure by Standard Classification and Funding for 4th Quarter ended 30 June 2015 (Figures Finalised as at 2015/07/31)</t>
  </si>
  <si>
    <t>Eastern Cape: Mhlontlo(EC156) - Table C5 Quarterly Budget Statement - Capital Expenditure by Standard Classification and Funding for 4th Quarter ended 30 June 2015 (Figures Finalised as at 2015/07/31)</t>
  </si>
  <si>
    <t>Eastern Cape: King Sabata Dalindyebo(EC157) - Table C5 Quarterly Budget Statement - Capital Expenditure by Standard Classification and Funding for 4th Quarter ended 30 June 2015 (Figures Finalised as at 2015/07/31)</t>
  </si>
  <si>
    <t>Eastern Cape: O .R. Tambo(DC15) - Table C5 Quarterly Budget Statement - Capital Expenditure by Standard Classification and Funding for 4th Quarter ended 30 June 2015 (Figures Finalised as at 2015/07/31)</t>
  </si>
  <si>
    <t>Eastern Cape: Matatiele(EC441) - Table C5 Quarterly Budget Statement - Capital Expenditure by Standard Classification and Funding for 4th Quarter ended 30 June 2015 (Figures Finalised as at 2015/07/31)</t>
  </si>
  <si>
    <t>Eastern Cape: Umzimvubu(EC442) - Table C5 Quarterly Budget Statement - Capital Expenditure by Standard Classification and Funding for 4th Quarter ended 30 June 2015 (Figures Finalised as at 2015/07/31)</t>
  </si>
  <si>
    <t>Eastern Cape: Mbizana(EC443) - Table C5 Quarterly Budget Statement - Capital Expenditure by Standard Classification and Funding for 4th Quarter ended 30 June 2015 (Figures Finalised as at 2015/07/31)</t>
  </si>
  <si>
    <t>Eastern Cape: Ntabankulu(EC444) - Table C5 Quarterly Budget Statement - Capital Expenditure by Standard Classification and Funding for 4th Quarter ended 30 June 2015 (Figures Finalised as at 2015/07/31)</t>
  </si>
  <si>
    <t>Eastern Cape: Alfred Nzo(DC44) - Table C5 Quarterly Budget Statement - Capital Expenditure by Standard Classification and Funding for 4th Quarter ended 30 June 2015 (Figures Finalised as at 2015/07/31)</t>
  </si>
  <si>
    <t>Summary - Table C5 Quarterly Budget Statement - Capital Expenditure by Standard Classification and Funding for 4th Quarter ended 30 June 2015 (Figures Finalised as at 2015/07/31)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</si>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</sst>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110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720404235</v>
      </c>
      <c r="D5" s="16">
        <f>SUM(D6:D8)</f>
        <v>0</v>
      </c>
      <c r="E5" s="17">
        <f t="shared" si="0"/>
        <v>745901845</v>
      </c>
      <c r="F5" s="18">
        <f t="shared" si="0"/>
        <v>813001777</v>
      </c>
      <c r="G5" s="18">
        <f t="shared" si="0"/>
        <v>764317</v>
      </c>
      <c r="H5" s="18">
        <f t="shared" si="0"/>
        <v>7949782</v>
      </c>
      <c r="I5" s="18">
        <f t="shared" si="0"/>
        <v>8533617</v>
      </c>
      <c r="J5" s="18">
        <f t="shared" si="0"/>
        <v>17247716</v>
      </c>
      <c r="K5" s="18">
        <f t="shared" si="0"/>
        <v>18123610</v>
      </c>
      <c r="L5" s="18">
        <f t="shared" si="0"/>
        <v>12140384</v>
      </c>
      <c r="M5" s="18">
        <f t="shared" si="0"/>
        <v>18098913</v>
      </c>
      <c r="N5" s="18">
        <f t="shared" si="0"/>
        <v>48362907</v>
      </c>
      <c r="O5" s="18">
        <f t="shared" si="0"/>
        <v>5224576</v>
      </c>
      <c r="P5" s="18">
        <f t="shared" si="0"/>
        <v>17087610</v>
      </c>
      <c r="Q5" s="18">
        <f t="shared" si="0"/>
        <v>28311109</v>
      </c>
      <c r="R5" s="18">
        <f t="shared" si="0"/>
        <v>50623295</v>
      </c>
      <c r="S5" s="18">
        <f t="shared" si="0"/>
        <v>18066679</v>
      </c>
      <c r="T5" s="18">
        <f t="shared" si="0"/>
        <v>40267548</v>
      </c>
      <c r="U5" s="18">
        <f t="shared" si="0"/>
        <v>42505499</v>
      </c>
      <c r="V5" s="18">
        <f t="shared" si="0"/>
        <v>100839726</v>
      </c>
      <c r="W5" s="18">
        <f t="shared" si="0"/>
        <v>217073644</v>
      </c>
      <c r="X5" s="18">
        <f t="shared" si="0"/>
        <v>753110994</v>
      </c>
      <c r="Y5" s="18">
        <f t="shared" si="0"/>
        <v>-536037350</v>
      </c>
      <c r="Z5" s="4">
        <f>+IF(X5&lt;&gt;0,+(Y5/X5)*100,0)</f>
        <v>-71.17640749777715</v>
      </c>
      <c r="AA5" s="16">
        <f>SUM(AA6:AA8)</f>
        <v>813001777</v>
      </c>
    </row>
    <row r="6" spans="1:27" ht="13.5">
      <c r="A6" s="5" t="s">
        <v>32</v>
      </c>
      <c r="B6" s="3"/>
      <c r="C6" s="19">
        <v>244737969</v>
      </c>
      <c r="D6" s="19"/>
      <c r="E6" s="20">
        <v>525906211</v>
      </c>
      <c r="F6" s="21">
        <v>580084183</v>
      </c>
      <c r="G6" s="21">
        <v>22088</v>
      </c>
      <c r="H6" s="21">
        <v>1644249</v>
      </c>
      <c r="I6" s="21">
        <v>1451029</v>
      </c>
      <c r="J6" s="21">
        <v>3117366</v>
      </c>
      <c r="K6" s="21">
        <v>5224134</v>
      </c>
      <c r="L6" s="21">
        <v>1877269</v>
      </c>
      <c r="M6" s="21">
        <v>1407634</v>
      </c>
      <c r="N6" s="21">
        <v>8509037</v>
      </c>
      <c r="O6" s="21">
        <v>1173482</v>
      </c>
      <c r="P6" s="21">
        <v>2081381</v>
      </c>
      <c r="Q6" s="21">
        <v>4704572</v>
      </c>
      <c r="R6" s="21">
        <v>7959435</v>
      </c>
      <c r="S6" s="21">
        <v>1445138</v>
      </c>
      <c r="T6" s="21">
        <v>23814270</v>
      </c>
      <c r="U6" s="21">
        <v>2124103</v>
      </c>
      <c r="V6" s="21">
        <v>27383511</v>
      </c>
      <c r="W6" s="21">
        <v>46969349</v>
      </c>
      <c r="X6" s="21">
        <v>530405333</v>
      </c>
      <c r="Y6" s="21">
        <v>-483435984</v>
      </c>
      <c r="Z6" s="6">
        <v>-91.14</v>
      </c>
      <c r="AA6" s="28">
        <v>580084183</v>
      </c>
    </row>
    <row r="7" spans="1:27" ht="13.5">
      <c r="A7" s="5" t="s">
        <v>33</v>
      </c>
      <c r="B7" s="3"/>
      <c r="C7" s="22">
        <v>63611706</v>
      </c>
      <c r="D7" s="22"/>
      <c r="E7" s="23">
        <v>83609696</v>
      </c>
      <c r="F7" s="24">
        <v>87860982</v>
      </c>
      <c r="G7" s="24">
        <v>174767</v>
      </c>
      <c r="H7" s="24">
        <v>2386177</v>
      </c>
      <c r="I7" s="24">
        <v>2054514</v>
      </c>
      <c r="J7" s="24">
        <v>4615458</v>
      </c>
      <c r="K7" s="24">
        <v>6561288</v>
      </c>
      <c r="L7" s="24">
        <v>2600918</v>
      </c>
      <c r="M7" s="24">
        <v>5560567</v>
      </c>
      <c r="N7" s="24">
        <v>14722773</v>
      </c>
      <c r="O7" s="24">
        <v>1149222</v>
      </c>
      <c r="P7" s="24">
        <v>4074274</v>
      </c>
      <c r="Q7" s="24">
        <v>10479477</v>
      </c>
      <c r="R7" s="24">
        <v>15702973</v>
      </c>
      <c r="S7" s="24">
        <v>12659093</v>
      </c>
      <c r="T7" s="24">
        <v>10578136</v>
      </c>
      <c r="U7" s="24">
        <v>9293762</v>
      </c>
      <c r="V7" s="24">
        <v>32530991</v>
      </c>
      <c r="W7" s="24">
        <v>67572195</v>
      </c>
      <c r="X7" s="24">
        <v>87356798</v>
      </c>
      <c r="Y7" s="24">
        <v>-19784603</v>
      </c>
      <c r="Z7" s="7">
        <v>-22.65</v>
      </c>
      <c r="AA7" s="29">
        <v>87860982</v>
      </c>
    </row>
    <row r="8" spans="1:27" ht="13.5">
      <c r="A8" s="5" t="s">
        <v>34</v>
      </c>
      <c r="B8" s="3"/>
      <c r="C8" s="19">
        <v>412054560</v>
      </c>
      <c r="D8" s="19"/>
      <c r="E8" s="20">
        <v>136385938</v>
      </c>
      <c r="F8" s="21">
        <v>145056612</v>
      </c>
      <c r="G8" s="21">
        <v>567462</v>
      </c>
      <c r="H8" s="21">
        <v>3919356</v>
      </c>
      <c r="I8" s="21">
        <v>5028074</v>
      </c>
      <c r="J8" s="21">
        <v>9514892</v>
      </c>
      <c r="K8" s="21">
        <v>6338188</v>
      </c>
      <c r="L8" s="21">
        <v>7662197</v>
      </c>
      <c r="M8" s="21">
        <v>11130712</v>
      </c>
      <c r="N8" s="21">
        <v>25131097</v>
      </c>
      <c r="O8" s="21">
        <v>2901872</v>
      </c>
      <c r="P8" s="21">
        <v>10931955</v>
      </c>
      <c r="Q8" s="21">
        <v>13127060</v>
      </c>
      <c r="R8" s="21">
        <v>26960887</v>
      </c>
      <c r="S8" s="21">
        <v>3962448</v>
      </c>
      <c r="T8" s="21">
        <v>5875142</v>
      </c>
      <c r="U8" s="21">
        <v>31087634</v>
      </c>
      <c r="V8" s="21">
        <v>40925224</v>
      </c>
      <c r="W8" s="21">
        <v>102532100</v>
      </c>
      <c r="X8" s="21">
        <v>135348863</v>
      </c>
      <c r="Y8" s="21">
        <v>-32816763</v>
      </c>
      <c r="Z8" s="6">
        <v>-24.25</v>
      </c>
      <c r="AA8" s="28">
        <v>145056612</v>
      </c>
    </row>
    <row r="9" spans="1:27" ht="13.5">
      <c r="A9" s="2" t="s">
        <v>35</v>
      </c>
      <c r="B9" s="3"/>
      <c r="C9" s="16">
        <f aca="true" t="shared" si="1" ref="C9:Y9">SUM(C10:C14)</f>
        <v>382284122</v>
      </c>
      <c r="D9" s="16">
        <f>SUM(D10:D14)</f>
        <v>0</v>
      </c>
      <c r="E9" s="17">
        <f t="shared" si="1"/>
        <v>566235970</v>
      </c>
      <c r="F9" s="18">
        <f t="shared" si="1"/>
        <v>748823235</v>
      </c>
      <c r="G9" s="18">
        <f t="shared" si="1"/>
        <v>10008192</v>
      </c>
      <c r="H9" s="18">
        <f t="shared" si="1"/>
        <v>26403829</v>
      </c>
      <c r="I9" s="18">
        <f t="shared" si="1"/>
        <v>35370915</v>
      </c>
      <c r="J9" s="18">
        <f t="shared" si="1"/>
        <v>71782936</v>
      </c>
      <c r="K9" s="18">
        <f t="shared" si="1"/>
        <v>57654273</v>
      </c>
      <c r="L9" s="18">
        <f t="shared" si="1"/>
        <v>39039354</v>
      </c>
      <c r="M9" s="18">
        <f t="shared" si="1"/>
        <v>67950465</v>
      </c>
      <c r="N9" s="18">
        <f t="shared" si="1"/>
        <v>164644092</v>
      </c>
      <c r="O9" s="18">
        <f t="shared" si="1"/>
        <v>32273088</v>
      </c>
      <c r="P9" s="18">
        <f t="shared" si="1"/>
        <v>49282781</v>
      </c>
      <c r="Q9" s="18">
        <f t="shared" si="1"/>
        <v>58853032</v>
      </c>
      <c r="R9" s="18">
        <f t="shared" si="1"/>
        <v>140408901</v>
      </c>
      <c r="S9" s="18">
        <f t="shared" si="1"/>
        <v>50496245</v>
      </c>
      <c r="T9" s="18">
        <f t="shared" si="1"/>
        <v>67340441</v>
      </c>
      <c r="U9" s="18">
        <f t="shared" si="1"/>
        <v>85771764</v>
      </c>
      <c r="V9" s="18">
        <f t="shared" si="1"/>
        <v>203608450</v>
      </c>
      <c r="W9" s="18">
        <f t="shared" si="1"/>
        <v>580444379</v>
      </c>
      <c r="X9" s="18">
        <f t="shared" si="1"/>
        <v>562256513</v>
      </c>
      <c r="Y9" s="18">
        <f t="shared" si="1"/>
        <v>18187866</v>
      </c>
      <c r="Z9" s="4">
        <f>+IF(X9&lt;&gt;0,+(Y9/X9)*100,0)</f>
        <v>3.234798633626499</v>
      </c>
      <c r="AA9" s="30">
        <f>SUM(AA10:AA14)</f>
        <v>748823235</v>
      </c>
    </row>
    <row r="10" spans="1:27" ht="13.5">
      <c r="A10" s="5" t="s">
        <v>36</v>
      </c>
      <c r="B10" s="3"/>
      <c r="C10" s="19">
        <v>82536333</v>
      </c>
      <c r="D10" s="19"/>
      <c r="E10" s="20">
        <v>115508014</v>
      </c>
      <c r="F10" s="21">
        <v>115679696</v>
      </c>
      <c r="G10" s="21">
        <v>1956874</v>
      </c>
      <c r="H10" s="21">
        <v>2405687</v>
      </c>
      <c r="I10" s="21">
        <v>5469875</v>
      </c>
      <c r="J10" s="21">
        <v>9832436</v>
      </c>
      <c r="K10" s="21">
        <v>6486034</v>
      </c>
      <c r="L10" s="21">
        <v>3984788</v>
      </c>
      <c r="M10" s="21">
        <v>5814162</v>
      </c>
      <c r="N10" s="21">
        <v>16284984</v>
      </c>
      <c r="O10" s="21">
        <v>5838781</v>
      </c>
      <c r="P10" s="21">
        <v>7471169</v>
      </c>
      <c r="Q10" s="21">
        <v>8300508</v>
      </c>
      <c r="R10" s="21">
        <v>21610458</v>
      </c>
      <c r="S10" s="21">
        <v>11890402</v>
      </c>
      <c r="T10" s="21">
        <v>11390219</v>
      </c>
      <c r="U10" s="21">
        <v>21437147</v>
      </c>
      <c r="V10" s="21">
        <v>44717768</v>
      </c>
      <c r="W10" s="21">
        <v>92445646</v>
      </c>
      <c r="X10" s="21">
        <v>108445221</v>
      </c>
      <c r="Y10" s="21">
        <v>-15999575</v>
      </c>
      <c r="Z10" s="6">
        <v>-14.75</v>
      </c>
      <c r="AA10" s="28">
        <v>115679696</v>
      </c>
    </row>
    <row r="11" spans="1:27" ht="13.5">
      <c r="A11" s="5" t="s">
        <v>37</v>
      </c>
      <c r="B11" s="3"/>
      <c r="C11" s="19">
        <v>29750356</v>
      </c>
      <c r="D11" s="19"/>
      <c r="E11" s="20">
        <v>87264200</v>
      </c>
      <c r="F11" s="21">
        <v>109207725</v>
      </c>
      <c r="G11" s="21">
        <v>2594944</v>
      </c>
      <c r="H11" s="21">
        <v>3097107</v>
      </c>
      <c r="I11" s="21">
        <v>6799720</v>
      </c>
      <c r="J11" s="21">
        <v>12491771</v>
      </c>
      <c r="K11" s="21">
        <v>6457064</v>
      </c>
      <c r="L11" s="21">
        <v>4502307</v>
      </c>
      <c r="M11" s="21">
        <v>6294242</v>
      </c>
      <c r="N11" s="21">
        <v>17253613</v>
      </c>
      <c r="O11" s="21">
        <v>2050964</v>
      </c>
      <c r="P11" s="21">
        <v>4553480</v>
      </c>
      <c r="Q11" s="21">
        <v>3576225</v>
      </c>
      <c r="R11" s="21">
        <v>10180669</v>
      </c>
      <c r="S11" s="21">
        <v>7851812</v>
      </c>
      <c r="T11" s="21">
        <v>4239927</v>
      </c>
      <c r="U11" s="21">
        <v>9958899</v>
      </c>
      <c r="V11" s="21">
        <v>22050638</v>
      </c>
      <c r="W11" s="21">
        <v>61976691</v>
      </c>
      <c r="X11" s="21">
        <v>87264572</v>
      </c>
      <c r="Y11" s="21">
        <v>-25287881</v>
      </c>
      <c r="Z11" s="6">
        <v>-28.98</v>
      </c>
      <c r="AA11" s="28">
        <v>109207725</v>
      </c>
    </row>
    <row r="12" spans="1:27" ht="13.5">
      <c r="A12" s="5" t="s">
        <v>38</v>
      </c>
      <c r="B12" s="3"/>
      <c r="C12" s="19">
        <v>34654836</v>
      </c>
      <c r="D12" s="19"/>
      <c r="E12" s="20">
        <v>56929624</v>
      </c>
      <c r="F12" s="21">
        <v>76776573</v>
      </c>
      <c r="G12" s="21">
        <v>264659</v>
      </c>
      <c r="H12" s="21">
        <v>2563860</v>
      </c>
      <c r="I12" s="21">
        <v>922595</v>
      </c>
      <c r="J12" s="21">
        <v>3751114</v>
      </c>
      <c r="K12" s="21">
        <v>869656</v>
      </c>
      <c r="L12" s="21">
        <v>3439514</v>
      </c>
      <c r="M12" s="21">
        <v>3920668</v>
      </c>
      <c r="N12" s="21">
        <v>8229838</v>
      </c>
      <c r="O12" s="21">
        <v>1328028</v>
      </c>
      <c r="P12" s="21">
        <v>4875989</v>
      </c>
      <c r="Q12" s="21">
        <v>4515726</v>
      </c>
      <c r="R12" s="21">
        <v>10719743</v>
      </c>
      <c r="S12" s="21">
        <v>2646164</v>
      </c>
      <c r="T12" s="21">
        <v>1826619</v>
      </c>
      <c r="U12" s="21">
        <v>10769098</v>
      </c>
      <c r="V12" s="21">
        <v>15241881</v>
      </c>
      <c r="W12" s="21">
        <v>37942576</v>
      </c>
      <c r="X12" s="21">
        <v>59992630</v>
      </c>
      <c r="Y12" s="21">
        <v>-22050054</v>
      </c>
      <c r="Z12" s="6">
        <v>-36.75</v>
      </c>
      <c r="AA12" s="28">
        <v>76776573</v>
      </c>
    </row>
    <row r="13" spans="1:27" ht="13.5">
      <c r="A13" s="5" t="s">
        <v>39</v>
      </c>
      <c r="B13" s="3"/>
      <c r="C13" s="19">
        <v>233268158</v>
      </c>
      <c r="D13" s="19"/>
      <c r="E13" s="20">
        <v>303623798</v>
      </c>
      <c r="F13" s="21">
        <v>443795723</v>
      </c>
      <c r="G13" s="21">
        <v>5191715</v>
      </c>
      <c r="H13" s="21">
        <v>18337175</v>
      </c>
      <c r="I13" s="21">
        <v>22354225</v>
      </c>
      <c r="J13" s="21">
        <v>45883115</v>
      </c>
      <c r="K13" s="21">
        <v>43810182</v>
      </c>
      <c r="L13" s="21">
        <v>26762745</v>
      </c>
      <c r="M13" s="21">
        <v>51921393</v>
      </c>
      <c r="N13" s="21">
        <v>122494320</v>
      </c>
      <c r="O13" s="21">
        <v>22982963</v>
      </c>
      <c r="P13" s="21">
        <v>32331355</v>
      </c>
      <c r="Q13" s="21">
        <v>42351390</v>
      </c>
      <c r="R13" s="21">
        <v>97665708</v>
      </c>
      <c r="S13" s="21">
        <v>27913027</v>
      </c>
      <c r="T13" s="21">
        <v>49770192</v>
      </c>
      <c r="U13" s="21">
        <v>42941134</v>
      </c>
      <c r="V13" s="21">
        <v>120624353</v>
      </c>
      <c r="W13" s="21">
        <v>386667496</v>
      </c>
      <c r="X13" s="21">
        <v>303643754</v>
      </c>
      <c r="Y13" s="21">
        <v>83023742</v>
      </c>
      <c r="Z13" s="6">
        <v>27.34</v>
      </c>
      <c r="AA13" s="28">
        <v>443795723</v>
      </c>
    </row>
    <row r="14" spans="1:27" ht="13.5">
      <c r="A14" s="5" t="s">
        <v>40</v>
      </c>
      <c r="B14" s="3"/>
      <c r="C14" s="22">
        <v>2074439</v>
      </c>
      <c r="D14" s="22"/>
      <c r="E14" s="23">
        <v>2910334</v>
      </c>
      <c r="F14" s="24">
        <v>3363518</v>
      </c>
      <c r="G14" s="24"/>
      <c r="H14" s="24"/>
      <c r="I14" s="24">
        <v>-175500</v>
      </c>
      <c r="J14" s="24">
        <v>-175500</v>
      </c>
      <c r="K14" s="24">
        <v>31337</v>
      </c>
      <c r="L14" s="24">
        <v>350000</v>
      </c>
      <c r="M14" s="24"/>
      <c r="N14" s="24">
        <v>381337</v>
      </c>
      <c r="O14" s="24">
        <v>72352</v>
      </c>
      <c r="P14" s="24">
        <v>50788</v>
      </c>
      <c r="Q14" s="24">
        <v>109183</v>
      </c>
      <c r="R14" s="24">
        <v>232323</v>
      </c>
      <c r="S14" s="24">
        <v>194840</v>
      </c>
      <c r="T14" s="24">
        <v>113484</v>
      </c>
      <c r="U14" s="24">
        <v>665486</v>
      </c>
      <c r="V14" s="24">
        <v>973810</v>
      </c>
      <c r="W14" s="24">
        <v>1411970</v>
      </c>
      <c r="X14" s="24">
        <v>2910336</v>
      </c>
      <c r="Y14" s="24">
        <v>-1498366</v>
      </c>
      <c r="Z14" s="7">
        <v>-51.48</v>
      </c>
      <c r="AA14" s="29">
        <v>3363518</v>
      </c>
    </row>
    <row r="15" spans="1:27" ht="13.5">
      <c r="A15" s="2" t="s">
        <v>41</v>
      </c>
      <c r="B15" s="8"/>
      <c r="C15" s="16">
        <f aca="true" t="shared" si="2" ref="C15:Y15">SUM(C16:C18)</f>
        <v>2033466428</v>
      </c>
      <c r="D15" s="16">
        <f>SUM(D16:D18)</f>
        <v>0</v>
      </c>
      <c r="E15" s="17">
        <f t="shared" si="2"/>
        <v>1599525981</v>
      </c>
      <c r="F15" s="18">
        <f t="shared" si="2"/>
        <v>1897725920</v>
      </c>
      <c r="G15" s="18">
        <f t="shared" si="2"/>
        <v>52833211</v>
      </c>
      <c r="H15" s="18">
        <f t="shared" si="2"/>
        <v>83959699</v>
      </c>
      <c r="I15" s="18">
        <f t="shared" si="2"/>
        <v>125735354</v>
      </c>
      <c r="J15" s="18">
        <f t="shared" si="2"/>
        <v>262528264</v>
      </c>
      <c r="K15" s="18">
        <f t="shared" si="2"/>
        <v>128973759</v>
      </c>
      <c r="L15" s="18">
        <f t="shared" si="2"/>
        <v>118974153</v>
      </c>
      <c r="M15" s="18">
        <f t="shared" si="2"/>
        <v>145720417</v>
      </c>
      <c r="N15" s="18">
        <f t="shared" si="2"/>
        <v>393668329</v>
      </c>
      <c r="O15" s="18">
        <f t="shared" si="2"/>
        <v>58350325</v>
      </c>
      <c r="P15" s="18">
        <f t="shared" si="2"/>
        <v>91037756</v>
      </c>
      <c r="Q15" s="18">
        <f t="shared" si="2"/>
        <v>137805811</v>
      </c>
      <c r="R15" s="18">
        <f t="shared" si="2"/>
        <v>287193892</v>
      </c>
      <c r="S15" s="18">
        <f t="shared" si="2"/>
        <v>123064268</v>
      </c>
      <c r="T15" s="18">
        <f t="shared" si="2"/>
        <v>178456733</v>
      </c>
      <c r="U15" s="18">
        <f t="shared" si="2"/>
        <v>253219525</v>
      </c>
      <c r="V15" s="18">
        <f t="shared" si="2"/>
        <v>554740526</v>
      </c>
      <c r="W15" s="18">
        <f t="shared" si="2"/>
        <v>1498131011</v>
      </c>
      <c r="X15" s="18">
        <f t="shared" si="2"/>
        <v>1632131782</v>
      </c>
      <c r="Y15" s="18">
        <f t="shared" si="2"/>
        <v>-134000771</v>
      </c>
      <c r="Z15" s="4">
        <f>+IF(X15&lt;&gt;0,+(Y15/X15)*100,0)</f>
        <v>-8.210168595319958</v>
      </c>
      <c r="AA15" s="30">
        <f>SUM(AA16:AA18)</f>
        <v>1897725920</v>
      </c>
    </row>
    <row r="16" spans="1:27" ht="13.5">
      <c r="A16" s="5" t="s">
        <v>42</v>
      </c>
      <c r="B16" s="3"/>
      <c r="C16" s="19">
        <v>310343118</v>
      </c>
      <c r="D16" s="19"/>
      <c r="E16" s="20">
        <v>175363099</v>
      </c>
      <c r="F16" s="21">
        <v>264344127</v>
      </c>
      <c r="G16" s="21">
        <v>4476167</v>
      </c>
      <c r="H16" s="21">
        <v>6359913</v>
      </c>
      <c r="I16" s="21">
        <v>7757538</v>
      </c>
      <c r="J16" s="21">
        <v>18593618</v>
      </c>
      <c r="K16" s="21">
        <v>10906321</v>
      </c>
      <c r="L16" s="21">
        <v>11977413</v>
      </c>
      <c r="M16" s="21">
        <v>8081891</v>
      </c>
      <c r="N16" s="21">
        <v>30965625</v>
      </c>
      <c r="O16" s="21">
        <v>9993895</v>
      </c>
      <c r="P16" s="21">
        <v>13028633</v>
      </c>
      <c r="Q16" s="21">
        <v>15639132</v>
      </c>
      <c r="R16" s="21">
        <v>38661660</v>
      </c>
      <c r="S16" s="21">
        <v>15536822</v>
      </c>
      <c r="T16" s="21">
        <v>22189744</v>
      </c>
      <c r="U16" s="21">
        <v>26626120</v>
      </c>
      <c r="V16" s="21">
        <v>64352686</v>
      </c>
      <c r="W16" s="21">
        <v>152573589</v>
      </c>
      <c r="X16" s="21">
        <v>173534602</v>
      </c>
      <c r="Y16" s="21">
        <v>-20961013</v>
      </c>
      <c r="Z16" s="6">
        <v>-12.08</v>
      </c>
      <c r="AA16" s="28">
        <v>264344127</v>
      </c>
    </row>
    <row r="17" spans="1:27" ht="13.5">
      <c r="A17" s="5" t="s">
        <v>43</v>
      </c>
      <c r="B17" s="3"/>
      <c r="C17" s="19">
        <v>1646670873</v>
      </c>
      <c r="D17" s="19"/>
      <c r="E17" s="20">
        <v>1383319722</v>
      </c>
      <c r="F17" s="21">
        <v>1557514893</v>
      </c>
      <c r="G17" s="21">
        <v>48165127</v>
      </c>
      <c r="H17" s="21">
        <v>76866661</v>
      </c>
      <c r="I17" s="21">
        <v>114770942</v>
      </c>
      <c r="J17" s="21">
        <v>239802730</v>
      </c>
      <c r="K17" s="21">
        <v>114184014</v>
      </c>
      <c r="L17" s="21">
        <v>106194900</v>
      </c>
      <c r="M17" s="21">
        <v>128482499</v>
      </c>
      <c r="N17" s="21">
        <v>348861413</v>
      </c>
      <c r="O17" s="21">
        <v>45082548</v>
      </c>
      <c r="P17" s="21">
        <v>77599728</v>
      </c>
      <c r="Q17" s="21">
        <v>117651217</v>
      </c>
      <c r="R17" s="21">
        <v>240333493</v>
      </c>
      <c r="S17" s="21">
        <v>99644884</v>
      </c>
      <c r="T17" s="21">
        <v>152048198</v>
      </c>
      <c r="U17" s="21">
        <v>203234472</v>
      </c>
      <c r="V17" s="21">
        <v>454927554</v>
      </c>
      <c r="W17" s="21">
        <v>1283925190</v>
      </c>
      <c r="X17" s="21">
        <v>1416804012</v>
      </c>
      <c r="Y17" s="21">
        <v>-132878822</v>
      </c>
      <c r="Z17" s="6">
        <v>-9.38</v>
      </c>
      <c r="AA17" s="28">
        <v>1557514893</v>
      </c>
    </row>
    <row r="18" spans="1:27" ht="13.5">
      <c r="A18" s="5" t="s">
        <v>44</v>
      </c>
      <c r="B18" s="3"/>
      <c r="C18" s="19">
        <v>76452437</v>
      </c>
      <c r="D18" s="19"/>
      <c r="E18" s="20">
        <v>40843160</v>
      </c>
      <c r="F18" s="21">
        <v>75866900</v>
      </c>
      <c r="G18" s="21">
        <v>191917</v>
      </c>
      <c r="H18" s="21">
        <v>733125</v>
      </c>
      <c r="I18" s="21">
        <v>3206874</v>
      </c>
      <c r="J18" s="21">
        <v>4131916</v>
      </c>
      <c r="K18" s="21">
        <v>3883424</v>
      </c>
      <c r="L18" s="21">
        <v>801840</v>
      </c>
      <c r="M18" s="21">
        <v>9156027</v>
      </c>
      <c r="N18" s="21">
        <v>13841291</v>
      </c>
      <c r="O18" s="21">
        <v>3273882</v>
      </c>
      <c r="P18" s="21">
        <v>409395</v>
      </c>
      <c r="Q18" s="21">
        <v>4515462</v>
      </c>
      <c r="R18" s="21">
        <v>8198739</v>
      </c>
      <c r="S18" s="21">
        <v>7882562</v>
      </c>
      <c r="T18" s="21">
        <v>4218791</v>
      </c>
      <c r="U18" s="21">
        <v>23358933</v>
      </c>
      <c r="V18" s="21">
        <v>35460286</v>
      </c>
      <c r="W18" s="21">
        <v>61632232</v>
      </c>
      <c r="X18" s="21">
        <v>41793168</v>
      </c>
      <c r="Y18" s="21">
        <v>19839064</v>
      </c>
      <c r="Z18" s="6">
        <v>47.47</v>
      </c>
      <c r="AA18" s="28">
        <v>75866900</v>
      </c>
    </row>
    <row r="19" spans="1:27" ht="13.5">
      <c r="A19" s="2" t="s">
        <v>45</v>
      </c>
      <c r="B19" s="8"/>
      <c r="C19" s="16">
        <f aca="true" t="shared" si="3" ref="C19:Y19">SUM(C20:C23)</f>
        <v>2629863283</v>
      </c>
      <c r="D19" s="16">
        <f>SUM(D20:D23)</f>
        <v>0</v>
      </c>
      <c r="E19" s="17">
        <f t="shared" si="3"/>
        <v>3322416726</v>
      </c>
      <c r="F19" s="18">
        <f t="shared" si="3"/>
        <v>3553140124</v>
      </c>
      <c r="G19" s="18">
        <f t="shared" si="3"/>
        <v>120051764</v>
      </c>
      <c r="H19" s="18">
        <f t="shared" si="3"/>
        <v>227150420</v>
      </c>
      <c r="I19" s="18">
        <f t="shared" si="3"/>
        <v>218532529</v>
      </c>
      <c r="J19" s="18">
        <f t="shared" si="3"/>
        <v>565734713</v>
      </c>
      <c r="K19" s="18">
        <f t="shared" si="3"/>
        <v>301292253</v>
      </c>
      <c r="L19" s="18">
        <f t="shared" si="3"/>
        <v>271917231</v>
      </c>
      <c r="M19" s="18">
        <f t="shared" si="3"/>
        <v>517519366</v>
      </c>
      <c r="N19" s="18">
        <f t="shared" si="3"/>
        <v>1090728850</v>
      </c>
      <c r="O19" s="18">
        <f t="shared" si="3"/>
        <v>164459765</v>
      </c>
      <c r="P19" s="18">
        <f t="shared" si="3"/>
        <v>260018499</v>
      </c>
      <c r="Q19" s="18">
        <f t="shared" si="3"/>
        <v>449059568</v>
      </c>
      <c r="R19" s="18">
        <f t="shared" si="3"/>
        <v>873537832</v>
      </c>
      <c r="S19" s="18">
        <f t="shared" si="3"/>
        <v>357450871</v>
      </c>
      <c r="T19" s="18">
        <f t="shared" si="3"/>
        <v>333790833</v>
      </c>
      <c r="U19" s="18">
        <f t="shared" si="3"/>
        <v>686725525</v>
      </c>
      <c r="V19" s="18">
        <f t="shared" si="3"/>
        <v>1377967229</v>
      </c>
      <c r="W19" s="18">
        <f t="shared" si="3"/>
        <v>3907968624</v>
      </c>
      <c r="X19" s="18">
        <f t="shared" si="3"/>
        <v>4122528907</v>
      </c>
      <c r="Y19" s="18">
        <f t="shared" si="3"/>
        <v>-214560283</v>
      </c>
      <c r="Z19" s="4">
        <f>+IF(X19&lt;&gt;0,+(Y19/X19)*100,0)</f>
        <v>-5.20457922406995</v>
      </c>
      <c r="AA19" s="30">
        <f>SUM(AA20:AA23)</f>
        <v>3553140124</v>
      </c>
    </row>
    <row r="20" spans="1:27" ht="13.5">
      <c r="A20" s="5" t="s">
        <v>46</v>
      </c>
      <c r="B20" s="3"/>
      <c r="C20" s="19">
        <v>561334640</v>
      </c>
      <c r="D20" s="19"/>
      <c r="E20" s="20">
        <v>591899610</v>
      </c>
      <c r="F20" s="21">
        <v>752098899</v>
      </c>
      <c r="G20" s="21">
        <v>13671780</v>
      </c>
      <c r="H20" s="21">
        <v>21776095</v>
      </c>
      <c r="I20" s="21">
        <v>30182058</v>
      </c>
      <c r="J20" s="21">
        <v>65629933</v>
      </c>
      <c r="K20" s="21">
        <v>48451624</v>
      </c>
      <c r="L20" s="21">
        <v>33560412</v>
      </c>
      <c r="M20" s="21">
        <v>40173335</v>
      </c>
      <c r="N20" s="21">
        <v>122185371</v>
      </c>
      <c r="O20" s="21">
        <v>24073850</v>
      </c>
      <c r="P20" s="21">
        <v>30933921</v>
      </c>
      <c r="Q20" s="21">
        <v>67036637</v>
      </c>
      <c r="R20" s="21">
        <v>122044408</v>
      </c>
      <c r="S20" s="21">
        <v>37339208</v>
      </c>
      <c r="T20" s="21">
        <v>76205428</v>
      </c>
      <c r="U20" s="21">
        <v>137830716</v>
      </c>
      <c r="V20" s="21">
        <v>251375352</v>
      </c>
      <c r="W20" s="21">
        <v>561235064</v>
      </c>
      <c r="X20" s="21">
        <v>601978173</v>
      </c>
      <c r="Y20" s="21">
        <v>-40743109</v>
      </c>
      <c r="Z20" s="6">
        <v>-6.77</v>
      </c>
      <c r="AA20" s="28">
        <v>752098899</v>
      </c>
    </row>
    <row r="21" spans="1:27" ht="13.5">
      <c r="A21" s="5" t="s">
        <v>47</v>
      </c>
      <c r="B21" s="3"/>
      <c r="C21" s="19">
        <v>1354516901</v>
      </c>
      <c r="D21" s="19"/>
      <c r="E21" s="20">
        <v>1884740542</v>
      </c>
      <c r="F21" s="21">
        <v>1969951293</v>
      </c>
      <c r="G21" s="21">
        <v>92674175</v>
      </c>
      <c r="H21" s="21">
        <v>132365311</v>
      </c>
      <c r="I21" s="21">
        <v>111872063</v>
      </c>
      <c r="J21" s="21">
        <v>336911549</v>
      </c>
      <c r="K21" s="21">
        <v>166148612</v>
      </c>
      <c r="L21" s="21">
        <v>153579653</v>
      </c>
      <c r="M21" s="21">
        <v>275035519</v>
      </c>
      <c r="N21" s="21">
        <v>594763784</v>
      </c>
      <c r="O21" s="21">
        <v>102052420</v>
      </c>
      <c r="P21" s="21">
        <v>167367704</v>
      </c>
      <c r="Q21" s="21">
        <v>211932541</v>
      </c>
      <c r="R21" s="21">
        <v>481352665</v>
      </c>
      <c r="S21" s="21">
        <v>277919875</v>
      </c>
      <c r="T21" s="21">
        <v>193679218</v>
      </c>
      <c r="U21" s="21">
        <v>410964925</v>
      </c>
      <c r="V21" s="21">
        <v>882564018</v>
      </c>
      <c r="W21" s="21">
        <v>2295592016</v>
      </c>
      <c r="X21" s="21">
        <v>2658804286</v>
      </c>
      <c r="Y21" s="21">
        <v>-363212270</v>
      </c>
      <c r="Z21" s="6">
        <v>-13.66</v>
      </c>
      <c r="AA21" s="28">
        <v>1969951293</v>
      </c>
    </row>
    <row r="22" spans="1:27" ht="13.5">
      <c r="A22" s="5" t="s">
        <v>48</v>
      </c>
      <c r="B22" s="3"/>
      <c r="C22" s="22">
        <v>442686997</v>
      </c>
      <c r="D22" s="22"/>
      <c r="E22" s="23">
        <v>659002039</v>
      </c>
      <c r="F22" s="24">
        <v>612750022</v>
      </c>
      <c r="G22" s="24">
        <v>4014924</v>
      </c>
      <c r="H22" s="24">
        <v>68624574</v>
      </c>
      <c r="I22" s="24">
        <v>66478230</v>
      </c>
      <c r="J22" s="24">
        <v>139117728</v>
      </c>
      <c r="K22" s="24">
        <v>81182054</v>
      </c>
      <c r="L22" s="24">
        <v>71389912</v>
      </c>
      <c r="M22" s="24">
        <v>179924209</v>
      </c>
      <c r="N22" s="24">
        <v>332496175</v>
      </c>
      <c r="O22" s="24">
        <v>24062419</v>
      </c>
      <c r="P22" s="24">
        <v>48488004</v>
      </c>
      <c r="Q22" s="24">
        <v>161779909</v>
      </c>
      <c r="R22" s="24">
        <v>234330332</v>
      </c>
      <c r="S22" s="24">
        <v>37730618</v>
      </c>
      <c r="T22" s="24">
        <v>57342596</v>
      </c>
      <c r="U22" s="24">
        <v>112582181</v>
      </c>
      <c r="V22" s="24">
        <v>207655395</v>
      </c>
      <c r="W22" s="24">
        <v>913599630</v>
      </c>
      <c r="X22" s="24">
        <v>659301782</v>
      </c>
      <c r="Y22" s="24">
        <v>254297848</v>
      </c>
      <c r="Z22" s="7">
        <v>38.57</v>
      </c>
      <c r="AA22" s="29">
        <v>612750022</v>
      </c>
    </row>
    <row r="23" spans="1:27" ht="13.5">
      <c r="A23" s="5" t="s">
        <v>49</v>
      </c>
      <c r="B23" s="3"/>
      <c r="C23" s="19">
        <v>271324745</v>
      </c>
      <c r="D23" s="19"/>
      <c r="E23" s="20">
        <v>186774535</v>
      </c>
      <c r="F23" s="21">
        <v>218339910</v>
      </c>
      <c r="G23" s="21">
        <v>9690885</v>
      </c>
      <c r="H23" s="21">
        <v>4384440</v>
      </c>
      <c r="I23" s="21">
        <v>10000178</v>
      </c>
      <c r="J23" s="21">
        <v>24075503</v>
      </c>
      <c r="K23" s="21">
        <v>5509963</v>
      </c>
      <c r="L23" s="21">
        <v>13387254</v>
      </c>
      <c r="M23" s="21">
        <v>22386303</v>
      </c>
      <c r="N23" s="21">
        <v>41283520</v>
      </c>
      <c r="O23" s="21">
        <v>14271076</v>
      </c>
      <c r="P23" s="21">
        <v>13228870</v>
      </c>
      <c r="Q23" s="21">
        <v>8310481</v>
      </c>
      <c r="R23" s="21">
        <v>35810427</v>
      </c>
      <c r="S23" s="21">
        <v>4461170</v>
      </c>
      <c r="T23" s="21">
        <v>6563591</v>
      </c>
      <c r="U23" s="21">
        <v>25347703</v>
      </c>
      <c r="V23" s="21">
        <v>36372464</v>
      </c>
      <c r="W23" s="21">
        <v>137541914</v>
      </c>
      <c r="X23" s="21">
        <v>202444666</v>
      </c>
      <c r="Y23" s="21">
        <v>-64902752</v>
      </c>
      <c r="Z23" s="6">
        <v>-32.06</v>
      </c>
      <c r="AA23" s="28">
        <v>218339910</v>
      </c>
    </row>
    <row r="24" spans="1:27" ht="13.5">
      <c r="A24" s="2" t="s">
        <v>50</v>
      </c>
      <c r="B24" s="8"/>
      <c r="C24" s="16">
        <v>451619</v>
      </c>
      <c r="D24" s="16"/>
      <c r="E24" s="17">
        <v>1855000</v>
      </c>
      <c r="F24" s="18">
        <v>1325000</v>
      </c>
      <c r="G24" s="18">
        <v>696</v>
      </c>
      <c r="H24" s="18"/>
      <c r="I24" s="18"/>
      <c r="J24" s="18">
        <v>696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696</v>
      </c>
      <c r="X24" s="18">
        <v>1855004</v>
      </c>
      <c r="Y24" s="18">
        <v>-1854308</v>
      </c>
      <c r="Z24" s="4">
        <v>-99.96</v>
      </c>
      <c r="AA24" s="30">
        <v>1325000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5766469687</v>
      </c>
      <c r="D25" s="50">
        <f>+D5+D9+D15+D19+D24</f>
        <v>0</v>
      </c>
      <c r="E25" s="51">
        <f t="shared" si="4"/>
        <v>6235935522</v>
      </c>
      <c r="F25" s="52">
        <f t="shared" si="4"/>
        <v>7014016056</v>
      </c>
      <c r="G25" s="52">
        <f t="shared" si="4"/>
        <v>183658180</v>
      </c>
      <c r="H25" s="52">
        <f t="shared" si="4"/>
        <v>345463730</v>
      </c>
      <c r="I25" s="52">
        <f t="shared" si="4"/>
        <v>388172415</v>
      </c>
      <c r="J25" s="52">
        <f t="shared" si="4"/>
        <v>917294325</v>
      </c>
      <c r="K25" s="52">
        <f t="shared" si="4"/>
        <v>506043895</v>
      </c>
      <c r="L25" s="52">
        <f t="shared" si="4"/>
        <v>442071122</v>
      </c>
      <c r="M25" s="52">
        <f t="shared" si="4"/>
        <v>749289161</v>
      </c>
      <c r="N25" s="52">
        <f t="shared" si="4"/>
        <v>1697404178</v>
      </c>
      <c r="O25" s="52">
        <f t="shared" si="4"/>
        <v>260307754</v>
      </c>
      <c r="P25" s="52">
        <f t="shared" si="4"/>
        <v>417426646</v>
      </c>
      <c r="Q25" s="52">
        <f t="shared" si="4"/>
        <v>674029520</v>
      </c>
      <c r="R25" s="52">
        <f t="shared" si="4"/>
        <v>1351763920</v>
      </c>
      <c r="S25" s="52">
        <f t="shared" si="4"/>
        <v>549078063</v>
      </c>
      <c r="T25" s="52">
        <f t="shared" si="4"/>
        <v>619855555</v>
      </c>
      <c r="U25" s="52">
        <f t="shared" si="4"/>
        <v>1068222313</v>
      </c>
      <c r="V25" s="52">
        <f t="shared" si="4"/>
        <v>2237155931</v>
      </c>
      <c r="W25" s="52">
        <f t="shared" si="4"/>
        <v>6203618354</v>
      </c>
      <c r="X25" s="52">
        <f t="shared" si="4"/>
        <v>7071883200</v>
      </c>
      <c r="Y25" s="52">
        <f t="shared" si="4"/>
        <v>-868264846</v>
      </c>
      <c r="Z25" s="53">
        <f>+IF(X25&lt;&gt;0,+(Y25/X25)*100,0)</f>
        <v>-12.2777034270023</v>
      </c>
      <c r="AA25" s="54">
        <f>+AA5+AA9+AA15+AA19+AA24</f>
        <v>7014016056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4171063485</v>
      </c>
      <c r="D28" s="19"/>
      <c r="E28" s="20">
        <v>4670550269</v>
      </c>
      <c r="F28" s="21">
        <v>4863293497</v>
      </c>
      <c r="G28" s="21">
        <v>157716607</v>
      </c>
      <c r="H28" s="21">
        <v>286582880</v>
      </c>
      <c r="I28" s="21">
        <v>316780581</v>
      </c>
      <c r="J28" s="21">
        <v>761080068</v>
      </c>
      <c r="K28" s="21">
        <v>390357057</v>
      </c>
      <c r="L28" s="21">
        <v>345635772</v>
      </c>
      <c r="M28" s="21">
        <v>497799458</v>
      </c>
      <c r="N28" s="21">
        <v>1233792287</v>
      </c>
      <c r="O28" s="21">
        <v>177357869</v>
      </c>
      <c r="P28" s="21">
        <v>328581593</v>
      </c>
      <c r="Q28" s="21">
        <v>547509662</v>
      </c>
      <c r="R28" s="21">
        <v>1053449124</v>
      </c>
      <c r="S28" s="21">
        <v>414702610</v>
      </c>
      <c r="T28" s="21">
        <v>423287562</v>
      </c>
      <c r="U28" s="21">
        <v>742730465</v>
      </c>
      <c r="V28" s="21">
        <v>1580720637</v>
      </c>
      <c r="W28" s="21">
        <v>4629042116</v>
      </c>
      <c r="X28" s="21"/>
      <c r="Y28" s="21">
        <v>4629042116</v>
      </c>
      <c r="Z28" s="6"/>
      <c r="AA28" s="19">
        <v>4863293497</v>
      </c>
    </row>
    <row r="29" spans="1:27" ht="13.5">
      <c r="A29" s="56" t="s">
        <v>55</v>
      </c>
      <c r="B29" s="3"/>
      <c r="C29" s="19">
        <v>124561629</v>
      </c>
      <c r="D29" s="19"/>
      <c r="E29" s="20">
        <v>134496639</v>
      </c>
      <c r="F29" s="21">
        <v>219928877</v>
      </c>
      <c r="G29" s="21">
        <v>8809547</v>
      </c>
      <c r="H29" s="21">
        <v>11737824</v>
      </c>
      <c r="I29" s="21">
        <v>7654938</v>
      </c>
      <c r="J29" s="21">
        <v>28202309</v>
      </c>
      <c r="K29" s="21">
        <v>7327313</v>
      </c>
      <c r="L29" s="21">
        <v>25273249</v>
      </c>
      <c r="M29" s="21">
        <v>141203632</v>
      </c>
      <c r="N29" s="21">
        <v>173804194</v>
      </c>
      <c r="O29" s="21">
        <v>22079804</v>
      </c>
      <c r="P29" s="21">
        <v>18111047</v>
      </c>
      <c r="Q29" s="21">
        <v>18333552</v>
      </c>
      <c r="R29" s="21">
        <v>58524403</v>
      </c>
      <c r="S29" s="21">
        <v>10708264</v>
      </c>
      <c r="T29" s="21">
        <v>5839633</v>
      </c>
      <c r="U29" s="21">
        <v>20135207</v>
      </c>
      <c r="V29" s="21">
        <v>36683104</v>
      </c>
      <c r="W29" s="21">
        <v>297214010</v>
      </c>
      <c r="X29" s="21"/>
      <c r="Y29" s="21">
        <v>297214010</v>
      </c>
      <c r="Z29" s="6"/>
      <c r="AA29" s="28">
        <v>219928877</v>
      </c>
    </row>
    <row r="30" spans="1:27" ht="13.5">
      <c r="A30" s="56" t="s">
        <v>56</v>
      </c>
      <c r="B30" s="3"/>
      <c r="C30" s="22">
        <v>2186726</v>
      </c>
      <c r="D30" s="22"/>
      <c r="E30" s="23">
        <v>8923000</v>
      </c>
      <c r="F30" s="24">
        <v>12473000</v>
      </c>
      <c r="G30" s="24">
        <v>390192</v>
      </c>
      <c r="H30" s="24">
        <v>701736</v>
      </c>
      <c r="I30" s="24">
        <v>99946</v>
      </c>
      <c r="J30" s="24">
        <v>1191874</v>
      </c>
      <c r="K30" s="24">
        <v>203258</v>
      </c>
      <c r="L30" s="24">
        <v>514878</v>
      </c>
      <c r="M30" s="24">
        <v>106016</v>
      </c>
      <c r="N30" s="24">
        <v>824152</v>
      </c>
      <c r="O30" s="24">
        <v>96761</v>
      </c>
      <c r="P30" s="24">
        <v>61156</v>
      </c>
      <c r="Q30" s="24">
        <v>2268797</v>
      </c>
      <c r="R30" s="24">
        <v>2426714</v>
      </c>
      <c r="S30" s="24">
        <v>1449</v>
      </c>
      <c r="T30" s="24">
        <v>2020264</v>
      </c>
      <c r="U30" s="24">
        <v>1318425</v>
      </c>
      <c r="V30" s="24">
        <v>3340138</v>
      </c>
      <c r="W30" s="24">
        <v>7782878</v>
      </c>
      <c r="X30" s="24"/>
      <c r="Y30" s="24">
        <v>7782878</v>
      </c>
      <c r="Z30" s="7"/>
      <c r="AA30" s="29">
        <v>12473000</v>
      </c>
    </row>
    <row r="31" spans="1:27" ht="13.5">
      <c r="A31" s="57" t="s">
        <v>57</v>
      </c>
      <c r="B31" s="3"/>
      <c r="C31" s="19">
        <v>71859369</v>
      </c>
      <c r="D31" s="19"/>
      <c r="E31" s="20">
        <v>58779900</v>
      </c>
      <c r="F31" s="21">
        <v>62819880</v>
      </c>
      <c r="G31" s="21">
        <v>166495</v>
      </c>
      <c r="H31" s="21"/>
      <c r="I31" s="21"/>
      <c r="J31" s="21">
        <v>166495</v>
      </c>
      <c r="K31" s="21">
        <v>104078</v>
      </c>
      <c r="L31" s="21">
        <v>988844</v>
      </c>
      <c r="M31" s="21">
        <v>11251</v>
      </c>
      <c r="N31" s="21">
        <v>1104173</v>
      </c>
      <c r="O31" s="21">
        <v>388016</v>
      </c>
      <c r="P31" s="21">
        <v>52084</v>
      </c>
      <c r="Q31" s="21"/>
      <c r="R31" s="21">
        <v>440100</v>
      </c>
      <c r="S31" s="21"/>
      <c r="T31" s="21">
        <v>100933</v>
      </c>
      <c r="U31" s="21"/>
      <c r="V31" s="21">
        <v>100933</v>
      </c>
      <c r="W31" s="21">
        <v>1811701</v>
      </c>
      <c r="X31" s="21"/>
      <c r="Y31" s="21">
        <v>1811701</v>
      </c>
      <c r="Z31" s="6"/>
      <c r="AA31" s="28">
        <v>62819880</v>
      </c>
    </row>
    <row r="32" spans="1:27" ht="13.5">
      <c r="A32" s="58" t="s">
        <v>58</v>
      </c>
      <c r="B32" s="3"/>
      <c r="C32" s="25">
        <f aca="true" t="shared" si="5" ref="C32:Y32">SUM(C28:C31)</f>
        <v>4369671209</v>
      </c>
      <c r="D32" s="25">
        <f>SUM(D28:D31)</f>
        <v>0</v>
      </c>
      <c r="E32" s="26">
        <f t="shared" si="5"/>
        <v>4872749808</v>
      </c>
      <c r="F32" s="27">
        <f t="shared" si="5"/>
        <v>5158515254</v>
      </c>
      <c r="G32" s="27">
        <f t="shared" si="5"/>
        <v>167082841</v>
      </c>
      <c r="H32" s="27">
        <f t="shared" si="5"/>
        <v>299022440</v>
      </c>
      <c r="I32" s="27">
        <f t="shared" si="5"/>
        <v>324535465</v>
      </c>
      <c r="J32" s="27">
        <f t="shared" si="5"/>
        <v>790640746</v>
      </c>
      <c r="K32" s="27">
        <f t="shared" si="5"/>
        <v>397991706</v>
      </c>
      <c r="L32" s="27">
        <f t="shared" si="5"/>
        <v>372412743</v>
      </c>
      <c r="M32" s="27">
        <f t="shared" si="5"/>
        <v>639120357</v>
      </c>
      <c r="N32" s="27">
        <f t="shared" si="5"/>
        <v>1409524806</v>
      </c>
      <c r="O32" s="27">
        <f t="shared" si="5"/>
        <v>199922450</v>
      </c>
      <c r="P32" s="27">
        <f t="shared" si="5"/>
        <v>346805880</v>
      </c>
      <c r="Q32" s="27">
        <f t="shared" si="5"/>
        <v>568112011</v>
      </c>
      <c r="R32" s="27">
        <f t="shared" si="5"/>
        <v>1114840341</v>
      </c>
      <c r="S32" s="27">
        <f t="shared" si="5"/>
        <v>425412323</v>
      </c>
      <c r="T32" s="27">
        <f t="shared" si="5"/>
        <v>431248392</v>
      </c>
      <c r="U32" s="27">
        <f t="shared" si="5"/>
        <v>764184097</v>
      </c>
      <c r="V32" s="27">
        <f t="shared" si="5"/>
        <v>1620844812</v>
      </c>
      <c r="W32" s="27">
        <f t="shared" si="5"/>
        <v>4935850705</v>
      </c>
      <c r="X32" s="27">
        <f t="shared" si="5"/>
        <v>0</v>
      </c>
      <c r="Y32" s="27">
        <f t="shared" si="5"/>
        <v>4935850705</v>
      </c>
      <c r="Z32" s="13">
        <f>+IF(X32&lt;&gt;0,+(Y32/X32)*100,0)</f>
        <v>0</v>
      </c>
      <c r="AA32" s="31">
        <f>SUM(AA28:AA31)</f>
        <v>5158515254</v>
      </c>
    </row>
    <row r="33" spans="1:27" ht="13.5">
      <c r="A33" s="59" t="s">
        <v>59</v>
      </c>
      <c r="B33" s="3" t="s">
        <v>60</v>
      </c>
      <c r="C33" s="19">
        <v>406062946</v>
      </c>
      <c r="D33" s="19"/>
      <c r="E33" s="20">
        <v>188272001</v>
      </c>
      <c r="F33" s="21">
        <v>226902146</v>
      </c>
      <c r="G33" s="21">
        <v>4967773</v>
      </c>
      <c r="H33" s="21">
        <v>7996091</v>
      </c>
      <c r="I33" s="21">
        <v>11814221</v>
      </c>
      <c r="J33" s="21">
        <v>24778085</v>
      </c>
      <c r="K33" s="21">
        <v>29491718</v>
      </c>
      <c r="L33" s="21">
        <v>12087315</v>
      </c>
      <c r="M33" s="21">
        <v>18150915</v>
      </c>
      <c r="N33" s="21">
        <v>59729948</v>
      </c>
      <c r="O33" s="21">
        <v>8882665</v>
      </c>
      <c r="P33" s="21">
        <v>8474926</v>
      </c>
      <c r="Q33" s="21">
        <v>10789256</v>
      </c>
      <c r="R33" s="21">
        <v>28146847</v>
      </c>
      <c r="S33" s="21">
        <v>10943680</v>
      </c>
      <c r="T33" s="21">
        <v>20454901</v>
      </c>
      <c r="U33" s="21">
        <v>28390675</v>
      </c>
      <c r="V33" s="21">
        <v>59789256</v>
      </c>
      <c r="W33" s="21">
        <v>172444136</v>
      </c>
      <c r="X33" s="21"/>
      <c r="Y33" s="21">
        <v>172444136</v>
      </c>
      <c r="Z33" s="6"/>
      <c r="AA33" s="28">
        <v>226902146</v>
      </c>
    </row>
    <row r="34" spans="1:27" ht="13.5">
      <c r="A34" s="59" t="s">
        <v>61</v>
      </c>
      <c r="B34" s="3" t="s">
        <v>62</v>
      </c>
      <c r="C34" s="19">
        <v>47612150</v>
      </c>
      <c r="D34" s="19"/>
      <c r="E34" s="20">
        <v>93720000</v>
      </c>
      <c r="F34" s="21">
        <v>132997828</v>
      </c>
      <c r="G34" s="21"/>
      <c r="H34" s="21">
        <v>82190</v>
      </c>
      <c r="I34" s="21"/>
      <c r="J34" s="21">
        <v>82190</v>
      </c>
      <c r="K34" s="21">
        <v>4393557</v>
      </c>
      <c r="L34" s="21"/>
      <c r="M34" s="21">
        <v>202222</v>
      </c>
      <c r="N34" s="21">
        <v>4595779</v>
      </c>
      <c r="O34" s="21"/>
      <c r="P34" s="21">
        <v>723269</v>
      </c>
      <c r="Q34" s="21">
        <v>1733099</v>
      </c>
      <c r="R34" s="21">
        <v>2456368</v>
      </c>
      <c r="S34" s="21">
        <v>28746261</v>
      </c>
      <c r="T34" s="21">
        <v>26427351</v>
      </c>
      <c r="U34" s="21">
        <v>13972932</v>
      </c>
      <c r="V34" s="21">
        <v>69146544</v>
      </c>
      <c r="W34" s="21">
        <v>76280881</v>
      </c>
      <c r="X34" s="21"/>
      <c r="Y34" s="21">
        <v>76280881</v>
      </c>
      <c r="Z34" s="6"/>
      <c r="AA34" s="28">
        <v>132997828</v>
      </c>
    </row>
    <row r="35" spans="1:27" ht="13.5">
      <c r="A35" s="59" t="s">
        <v>63</v>
      </c>
      <c r="B35" s="3"/>
      <c r="C35" s="19">
        <v>943123381</v>
      </c>
      <c r="D35" s="19"/>
      <c r="E35" s="20">
        <v>1081193714</v>
      </c>
      <c r="F35" s="21">
        <v>1495600829</v>
      </c>
      <c r="G35" s="21">
        <v>11607566</v>
      </c>
      <c r="H35" s="21">
        <v>38363009</v>
      </c>
      <c r="I35" s="21">
        <v>51822731</v>
      </c>
      <c r="J35" s="21">
        <v>101793306</v>
      </c>
      <c r="K35" s="21">
        <v>74166913</v>
      </c>
      <c r="L35" s="21">
        <v>57571065</v>
      </c>
      <c r="M35" s="21">
        <v>91815663</v>
      </c>
      <c r="N35" s="21">
        <v>223553641</v>
      </c>
      <c r="O35" s="21">
        <v>51516361</v>
      </c>
      <c r="P35" s="21">
        <v>61422567</v>
      </c>
      <c r="Q35" s="21">
        <v>93395157</v>
      </c>
      <c r="R35" s="21">
        <v>206334085</v>
      </c>
      <c r="S35" s="21">
        <v>83975799</v>
      </c>
      <c r="T35" s="21">
        <v>141724908</v>
      </c>
      <c r="U35" s="21">
        <v>261674608</v>
      </c>
      <c r="V35" s="21">
        <v>487375315</v>
      </c>
      <c r="W35" s="21">
        <v>1019056347</v>
      </c>
      <c r="X35" s="21"/>
      <c r="Y35" s="21">
        <v>1019056347</v>
      </c>
      <c r="Z35" s="6"/>
      <c r="AA35" s="28">
        <v>1495600829</v>
      </c>
    </row>
    <row r="36" spans="1:27" ht="13.5">
      <c r="A36" s="60" t="s">
        <v>64</v>
      </c>
      <c r="B36" s="10"/>
      <c r="C36" s="61">
        <f aca="true" t="shared" si="6" ref="C36:Y36">SUM(C32:C35)</f>
        <v>5766469686</v>
      </c>
      <c r="D36" s="61">
        <f>SUM(D32:D35)</f>
        <v>0</v>
      </c>
      <c r="E36" s="62">
        <f t="shared" si="6"/>
        <v>6235935523</v>
      </c>
      <c r="F36" s="63">
        <f t="shared" si="6"/>
        <v>7014016057</v>
      </c>
      <c r="G36" s="63">
        <f t="shared" si="6"/>
        <v>183658180</v>
      </c>
      <c r="H36" s="63">
        <f t="shared" si="6"/>
        <v>345463730</v>
      </c>
      <c r="I36" s="63">
        <f t="shared" si="6"/>
        <v>388172417</v>
      </c>
      <c r="J36" s="63">
        <f t="shared" si="6"/>
        <v>917294327</v>
      </c>
      <c r="K36" s="63">
        <f t="shared" si="6"/>
        <v>506043894</v>
      </c>
      <c r="L36" s="63">
        <f t="shared" si="6"/>
        <v>442071123</v>
      </c>
      <c r="M36" s="63">
        <f t="shared" si="6"/>
        <v>749289157</v>
      </c>
      <c r="N36" s="63">
        <f t="shared" si="6"/>
        <v>1697404174</v>
      </c>
      <c r="O36" s="63">
        <f t="shared" si="6"/>
        <v>260321476</v>
      </c>
      <c r="P36" s="63">
        <f t="shared" si="6"/>
        <v>417426642</v>
      </c>
      <c r="Q36" s="63">
        <f t="shared" si="6"/>
        <v>674029523</v>
      </c>
      <c r="R36" s="63">
        <f t="shared" si="6"/>
        <v>1351777641</v>
      </c>
      <c r="S36" s="63">
        <f t="shared" si="6"/>
        <v>549078063</v>
      </c>
      <c r="T36" s="63">
        <f t="shared" si="6"/>
        <v>619855552</v>
      </c>
      <c r="U36" s="63">
        <f t="shared" si="6"/>
        <v>1068222312</v>
      </c>
      <c r="V36" s="63">
        <f t="shared" si="6"/>
        <v>2237155927</v>
      </c>
      <c r="W36" s="63">
        <f t="shared" si="6"/>
        <v>6203632069</v>
      </c>
      <c r="X36" s="63">
        <f t="shared" si="6"/>
        <v>0</v>
      </c>
      <c r="Y36" s="63">
        <f t="shared" si="6"/>
        <v>6203632069</v>
      </c>
      <c r="Z36" s="64">
        <f>+IF(X36&lt;&gt;0,+(Y36/X36)*100,0)</f>
        <v>0</v>
      </c>
      <c r="AA36" s="65">
        <f>SUM(AA32:AA35)</f>
        <v>7014016057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336000</v>
      </c>
      <c r="D5" s="16">
        <f>SUM(D6:D8)</f>
        <v>0</v>
      </c>
      <c r="E5" s="17">
        <f t="shared" si="0"/>
        <v>1730600</v>
      </c>
      <c r="F5" s="18">
        <f t="shared" si="0"/>
        <v>2240000</v>
      </c>
      <c r="G5" s="18">
        <f t="shared" si="0"/>
        <v>0</v>
      </c>
      <c r="H5" s="18">
        <f t="shared" si="0"/>
        <v>0</v>
      </c>
      <c r="I5" s="18">
        <f t="shared" si="0"/>
        <v>1889</v>
      </c>
      <c r="J5" s="18">
        <f t="shared" si="0"/>
        <v>1889</v>
      </c>
      <c r="K5" s="18">
        <f t="shared" si="0"/>
        <v>7405</v>
      </c>
      <c r="L5" s="18">
        <f t="shared" si="0"/>
        <v>0</v>
      </c>
      <c r="M5" s="18">
        <f t="shared" si="0"/>
        <v>0</v>
      </c>
      <c r="N5" s="18">
        <f t="shared" si="0"/>
        <v>7405</v>
      </c>
      <c r="O5" s="18">
        <f t="shared" si="0"/>
        <v>3504</v>
      </c>
      <c r="P5" s="18">
        <f t="shared" si="0"/>
        <v>0</v>
      </c>
      <c r="Q5" s="18">
        <f t="shared" si="0"/>
        <v>13102</v>
      </c>
      <c r="R5" s="18">
        <f t="shared" si="0"/>
        <v>16606</v>
      </c>
      <c r="S5" s="18">
        <f t="shared" si="0"/>
        <v>17632</v>
      </c>
      <c r="T5" s="18">
        <f t="shared" si="0"/>
        <v>4755</v>
      </c>
      <c r="U5" s="18">
        <f t="shared" si="0"/>
        <v>464</v>
      </c>
      <c r="V5" s="18">
        <f t="shared" si="0"/>
        <v>22851</v>
      </c>
      <c r="W5" s="18">
        <f t="shared" si="0"/>
        <v>48751</v>
      </c>
      <c r="X5" s="18">
        <f t="shared" si="0"/>
        <v>1730596</v>
      </c>
      <c r="Y5" s="18">
        <f t="shared" si="0"/>
        <v>-1681845</v>
      </c>
      <c r="Z5" s="4">
        <f>+IF(X5&lt;&gt;0,+(Y5/X5)*100,0)</f>
        <v>-97.18299360451545</v>
      </c>
      <c r="AA5" s="16">
        <f>SUM(AA6:AA8)</f>
        <v>2240000</v>
      </c>
    </row>
    <row r="6" spans="1:27" ht="13.5">
      <c r="A6" s="5" t="s">
        <v>32</v>
      </c>
      <c r="B6" s="3"/>
      <c r="C6" s="19">
        <v>313000</v>
      </c>
      <c r="D6" s="19"/>
      <c r="E6" s="20">
        <v>1720000</v>
      </c>
      <c r="F6" s="21">
        <v>2108000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1720000</v>
      </c>
      <c r="Y6" s="21">
        <v>-1720000</v>
      </c>
      <c r="Z6" s="6">
        <v>-100</v>
      </c>
      <c r="AA6" s="28">
        <v>2108000</v>
      </c>
    </row>
    <row r="7" spans="1:27" ht="13.5">
      <c r="A7" s="5" t="s">
        <v>33</v>
      </c>
      <c r="B7" s="3"/>
      <c r="C7" s="22">
        <v>23000</v>
      </c>
      <c r="D7" s="22"/>
      <c r="E7" s="23">
        <v>10600</v>
      </c>
      <c r="F7" s="24">
        <v>109000</v>
      </c>
      <c r="G7" s="24"/>
      <c r="H7" s="24"/>
      <c r="I7" s="24">
        <v>1889</v>
      </c>
      <c r="J7" s="24">
        <v>1889</v>
      </c>
      <c r="K7" s="24">
        <v>7405</v>
      </c>
      <c r="L7" s="24"/>
      <c r="M7" s="24"/>
      <c r="N7" s="24">
        <v>7405</v>
      </c>
      <c r="O7" s="24">
        <v>3504</v>
      </c>
      <c r="P7" s="24"/>
      <c r="Q7" s="24">
        <v>13102</v>
      </c>
      <c r="R7" s="24">
        <v>16606</v>
      </c>
      <c r="S7" s="24">
        <v>17632</v>
      </c>
      <c r="T7" s="24">
        <v>4755</v>
      </c>
      <c r="U7" s="24">
        <v>464</v>
      </c>
      <c r="V7" s="24">
        <v>22851</v>
      </c>
      <c r="W7" s="24">
        <v>48751</v>
      </c>
      <c r="X7" s="24">
        <v>10596</v>
      </c>
      <c r="Y7" s="24">
        <v>38155</v>
      </c>
      <c r="Z7" s="7">
        <v>360.09</v>
      </c>
      <c r="AA7" s="29">
        <v>109000</v>
      </c>
    </row>
    <row r="8" spans="1:27" ht="13.5">
      <c r="A8" s="5" t="s">
        <v>34</v>
      </c>
      <c r="B8" s="3"/>
      <c r="C8" s="19"/>
      <c r="D8" s="19"/>
      <c r="E8" s="20"/>
      <c r="F8" s="21">
        <v>23000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23000</v>
      </c>
    </row>
    <row r="9" spans="1:27" ht="13.5">
      <c r="A9" s="2" t="s">
        <v>35</v>
      </c>
      <c r="B9" s="3"/>
      <c r="C9" s="16">
        <f aca="true" t="shared" si="1" ref="C9:Y9">SUM(C10:C14)</f>
        <v>305000</v>
      </c>
      <c r="D9" s="16">
        <f>SUM(D10:D14)</f>
        <v>0</v>
      </c>
      <c r="E9" s="17">
        <f t="shared" si="1"/>
        <v>11140000</v>
      </c>
      <c r="F9" s="18">
        <f t="shared" si="1"/>
        <v>2190000</v>
      </c>
      <c r="G9" s="18">
        <f t="shared" si="1"/>
        <v>0</v>
      </c>
      <c r="H9" s="18">
        <f t="shared" si="1"/>
        <v>26315</v>
      </c>
      <c r="I9" s="18">
        <f t="shared" si="1"/>
        <v>0</v>
      </c>
      <c r="J9" s="18">
        <f t="shared" si="1"/>
        <v>26315</v>
      </c>
      <c r="K9" s="18">
        <f t="shared" si="1"/>
        <v>77352</v>
      </c>
      <c r="L9" s="18">
        <f t="shared" si="1"/>
        <v>0</v>
      </c>
      <c r="M9" s="18">
        <f t="shared" si="1"/>
        <v>0</v>
      </c>
      <c r="N9" s="18">
        <f t="shared" si="1"/>
        <v>77352</v>
      </c>
      <c r="O9" s="18">
        <f t="shared" si="1"/>
        <v>31310</v>
      </c>
      <c r="P9" s="18">
        <f t="shared" si="1"/>
        <v>372761</v>
      </c>
      <c r="Q9" s="18">
        <f t="shared" si="1"/>
        <v>0</v>
      </c>
      <c r="R9" s="18">
        <f t="shared" si="1"/>
        <v>404071</v>
      </c>
      <c r="S9" s="18">
        <f t="shared" si="1"/>
        <v>0</v>
      </c>
      <c r="T9" s="18">
        <f t="shared" si="1"/>
        <v>1005367</v>
      </c>
      <c r="U9" s="18">
        <f t="shared" si="1"/>
        <v>203430</v>
      </c>
      <c r="V9" s="18">
        <f t="shared" si="1"/>
        <v>1208797</v>
      </c>
      <c r="W9" s="18">
        <f t="shared" si="1"/>
        <v>1716535</v>
      </c>
      <c r="X9" s="18">
        <f t="shared" si="1"/>
        <v>11140657</v>
      </c>
      <c r="Y9" s="18">
        <f t="shared" si="1"/>
        <v>-9424122</v>
      </c>
      <c r="Z9" s="4">
        <f>+IF(X9&lt;&gt;0,+(Y9/X9)*100,0)</f>
        <v>-84.59215645899519</v>
      </c>
      <c r="AA9" s="30">
        <f>SUM(AA10:AA14)</f>
        <v>2190000</v>
      </c>
    </row>
    <row r="10" spans="1:27" ht="13.5">
      <c r="A10" s="5" t="s">
        <v>36</v>
      </c>
      <c r="B10" s="3"/>
      <c r="C10" s="19">
        <v>305000</v>
      </c>
      <c r="D10" s="19"/>
      <c r="E10" s="20">
        <v>433000</v>
      </c>
      <c r="F10" s="21">
        <v>10000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433333</v>
      </c>
      <c r="Y10" s="21">
        <v>-433333</v>
      </c>
      <c r="Z10" s="6">
        <v>-100</v>
      </c>
      <c r="AA10" s="28">
        <v>10000</v>
      </c>
    </row>
    <row r="11" spans="1:27" ht="13.5">
      <c r="A11" s="5" t="s">
        <v>37</v>
      </c>
      <c r="B11" s="3"/>
      <c r="C11" s="19"/>
      <c r="D11" s="19"/>
      <c r="E11" s="20">
        <v>1302000</v>
      </c>
      <c r="F11" s="21">
        <v>2180000</v>
      </c>
      <c r="G11" s="21"/>
      <c r="H11" s="21"/>
      <c r="I11" s="21"/>
      <c r="J11" s="21"/>
      <c r="K11" s="21"/>
      <c r="L11" s="21"/>
      <c r="M11" s="21"/>
      <c r="N11" s="21"/>
      <c r="O11" s="21"/>
      <c r="P11" s="21">
        <v>372761</v>
      </c>
      <c r="Q11" s="21"/>
      <c r="R11" s="21">
        <v>372761</v>
      </c>
      <c r="S11" s="21"/>
      <c r="T11" s="21">
        <v>1005367</v>
      </c>
      <c r="U11" s="21">
        <v>203430</v>
      </c>
      <c r="V11" s="21">
        <v>1208797</v>
      </c>
      <c r="W11" s="21">
        <v>1581558</v>
      </c>
      <c r="X11" s="21">
        <v>1302372</v>
      </c>
      <c r="Y11" s="21">
        <v>279186</v>
      </c>
      <c r="Z11" s="6">
        <v>21.44</v>
      </c>
      <c r="AA11" s="28">
        <v>2180000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9405000</v>
      </c>
      <c r="F13" s="21"/>
      <c r="G13" s="21"/>
      <c r="H13" s="21">
        <v>26315</v>
      </c>
      <c r="I13" s="21"/>
      <c r="J13" s="21">
        <v>26315</v>
      </c>
      <c r="K13" s="21">
        <v>77352</v>
      </c>
      <c r="L13" s="21"/>
      <c r="M13" s="21"/>
      <c r="N13" s="21">
        <v>77352</v>
      </c>
      <c r="O13" s="21">
        <v>31310</v>
      </c>
      <c r="P13" s="21"/>
      <c r="Q13" s="21"/>
      <c r="R13" s="21">
        <v>31310</v>
      </c>
      <c r="S13" s="21"/>
      <c r="T13" s="21"/>
      <c r="U13" s="21"/>
      <c r="V13" s="21"/>
      <c r="W13" s="21">
        <v>134977</v>
      </c>
      <c r="X13" s="21">
        <v>9404952</v>
      </c>
      <c r="Y13" s="21">
        <v>-9269975</v>
      </c>
      <c r="Z13" s="6">
        <v>-98.56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4566000</v>
      </c>
      <c r="D15" s="16">
        <f>SUM(D16:D18)</f>
        <v>0</v>
      </c>
      <c r="E15" s="17">
        <f t="shared" si="2"/>
        <v>2820000</v>
      </c>
      <c r="F15" s="18">
        <f t="shared" si="2"/>
        <v>4286000</v>
      </c>
      <c r="G15" s="18">
        <f t="shared" si="2"/>
        <v>1393325</v>
      </c>
      <c r="H15" s="18">
        <f t="shared" si="2"/>
        <v>146813</v>
      </c>
      <c r="I15" s="18">
        <f t="shared" si="2"/>
        <v>0</v>
      </c>
      <c r="J15" s="18">
        <f t="shared" si="2"/>
        <v>1540138</v>
      </c>
      <c r="K15" s="18">
        <f t="shared" si="2"/>
        <v>0</v>
      </c>
      <c r="L15" s="18">
        <f t="shared" si="2"/>
        <v>0</v>
      </c>
      <c r="M15" s="18">
        <f t="shared" si="2"/>
        <v>680400</v>
      </c>
      <c r="N15" s="18">
        <f t="shared" si="2"/>
        <v>680400</v>
      </c>
      <c r="O15" s="18">
        <f t="shared" si="2"/>
        <v>747858</v>
      </c>
      <c r="P15" s="18">
        <f t="shared" si="2"/>
        <v>764431</v>
      </c>
      <c r="Q15" s="18">
        <f t="shared" si="2"/>
        <v>835704</v>
      </c>
      <c r="R15" s="18">
        <f t="shared" si="2"/>
        <v>2347993</v>
      </c>
      <c r="S15" s="18">
        <f t="shared" si="2"/>
        <v>283228</v>
      </c>
      <c r="T15" s="18">
        <f t="shared" si="2"/>
        <v>-88360</v>
      </c>
      <c r="U15" s="18">
        <f t="shared" si="2"/>
        <v>130484</v>
      </c>
      <c r="V15" s="18">
        <f t="shared" si="2"/>
        <v>325352</v>
      </c>
      <c r="W15" s="18">
        <f t="shared" si="2"/>
        <v>4893883</v>
      </c>
      <c r="X15" s="18">
        <f t="shared" si="2"/>
        <v>2820437</v>
      </c>
      <c r="Y15" s="18">
        <f t="shared" si="2"/>
        <v>2073446</v>
      </c>
      <c r="Z15" s="4">
        <f>+IF(X15&lt;&gt;0,+(Y15/X15)*100,0)</f>
        <v>73.51506167306697</v>
      </c>
      <c r="AA15" s="30">
        <f>SUM(AA16:AA18)</f>
        <v>4286000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4566000</v>
      </c>
      <c r="D17" s="19"/>
      <c r="E17" s="20">
        <v>2820000</v>
      </c>
      <c r="F17" s="21">
        <v>4286000</v>
      </c>
      <c r="G17" s="21">
        <v>1393325</v>
      </c>
      <c r="H17" s="21">
        <v>146813</v>
      </c>
      <c r="I17" s="21"/>
      <c r="J17" s="21">
        <v>1540138</v>
      </c>
      <c r="K17" s="21"/>
      <c r="L17" s="21"/>
      <c r="M17" s="21">
        <v>680400</v>
      </c>
      <c r="N17" s="21">
        <v>680400</v>
      </c>
      <c r="O17" s="21">
        <v>747858</v>
      </c>
      <c r="P17" s="21">
        <v>764431</v>
      </c>
      <c r="Q17" s="21">
        <v>835704</v>
      </c>
      <c r="R17" s="21">
        <v>2347993</v>
      </c>
      <c r="S17" s="21">
        <v>283228</v>
      </c>
      <c r="T17" s="21">
        <v>-88360</v>
      </c>
      <c r="U17" s="21">
        <v>130484</v>
      </c>
      <c r="V17" s="21">
        <v>325352</v>
      </c>
      <c r="W17" s="21">
        <v>4893883</v>
      </c>
      <c r="X17" s="21">
        <v>2820437</v>
      </c>
      <c r="Y17" s="21">
        <v>2073446</v>
      </c>
      <c r="Z17" s="6">
        <v>73.52</v>
      </c>
      <c r="AA17" s="28">
        <v>4286000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30608000</v>
      </c>
      <c r="D19" s="16">
        <f>SUM(D20:D23)</f>
        <v>0</v>
      </c>
      <c r="E19" s="17">
        <f t="shared" si="3"/>
        <v>24995000</v>
      </c>
      <c r="F19" s="18">
        <f t="shared" si="3"/>
        <v>33134000</v>
      </c>
      <c r="G19" s="18">
        <f t="shared" si="3"/>
        <v>0</v>
      </c>
      <c r="H19" s="18">
        <f t="shared" si="3"/>
        <v>853396</v>
      </c>
      <c r="I19" s="18">
        <f t="shared" si="3"/>
        <v>1467180</v>
      </c>
      <c r="J19" s="18">
        <f t="shared" si="3"/>
        <v>2320576</v>
      </c>
      <c r="K19" s="18">
        <f t="shared" si="3"/>
        <v>1924168</v>
      </c>
      <c r="L19" s="18">
        <f t="shared" si="3"/>
        <v>2449105</v>
      </c>
      <c r="M19" s="18">
        <f t="shared" si="3"/>
        <v>0</v>
      </c>
      <c r="N19" s="18">
        <f t="shared" si="3"/>
        <v>4373273</v>
      </c>
      <c r="O19" s="18">
        <f t="shared" si="3"/>
        <v>3055458</v>
      </c>
      <c r="P19" s="18">
        <f t="shared" si="3"/>
        <v>3987116</v>
      </c>
      <c r="Q19" s="18">
        <f t="shared" si="3"/>
        <v>4418841</v>
      </c>
      <c r="R19" s="18">
        <f t="shared" si="3"/>
        <v>11461415</v>
      </c>
      <c r="S19" s="18">
        <f t="shared" si="3"/>
        <v>3087763</v>
      </c>
      <c r="T19" s="18">
        <f t="shared" si="3"/>
        <v>2995145</v>
      </c>
      <c r="U19" s="18">
        <f t="shared" si="3"/>
        <v>3015805</v>
      </c>
      <c r="V19" s="18">
        <f t="shared" si="3"/>
        <v>9098713</v>
      </c>
      <c r="W19" s="18">
        <f t="shared" si="3"/>
        <v>27253977</v>
      </c>
      <c r="X19" s="18">
        <f t="shared" si="3"/>
        <v>24994889</v>
      </c>
      <c r="Y19" s="18">
        <f t="shared" si="3"/>
        <v>2259088</v>
      </c>
      <c r="Z19" s="4">
        <f>+IF(X19&lt;&gt;0,+(Y19/X19)*100,0)</f>
        <v>9.03819976956089</v>
      </c>
      <c r="AA19" s="30">
        <f>SUM(AA20:AA23)</f>
        <v>33134000</v>
      </c>
    </row>
    <row r="20" spans="1:27" ht="13.5">
      <c r="A20" s="5" t="s">
        <v>46</v>
      </c>
      <c r="B20" s="3"/>
      <c r="C20" s="19">
        <v>353000</v>
      </c>
      <c r="D20" s="19"/>
      <c r="E20" s="20">
        <v>1190000</v>
      </c>
      <c r="F20" s="21">
        <v>1328000</v>
      </c>
      <c r="G20" s="21"/>
      <c r="H20" s="21"/>
      <c r="I20" s="21">
        <v>117530</v>
      </c>
      <c r="J20" s="21">
        <v>117530</v>
      </c>
      <c r="K20" s="21">
        <v>79577</v>
      </c>
      <c r="L20" s="21"/>
      <c r="M20" s="21"/>
      <c r="N20" s="21">
        <v>79577</v>
      </c>
      <c r="O20" s="21">
        <v>22400</v>
      </c>
      <c r="P20" s="21">
        <v>22181</v>
      </c>
      <c r="Q20" s="21">
        <v>372049</v>
      </c>
      <c r="R20" s="21">
        <v>416630</v>
      </c>
      <c r="S20" s="21">
        <v>159468</v>
      </c>
      <c r="T20" s="21">
        <v>281493</v>
      </c>
      <c r="U20" s="21">
        <v>94027</v>
      </c>
      <c r="V20" s="21">
        <v>534988</v>
      </c>
      <c r="W20" s="21">
        <v>1148725</v>
      </c>
      <c r="X20" s="21">
        <v>1190435</v>
      </c>
      <c r="Y20" s="21">
        <v>-41710</v>
      </c>
      <c r="Z20" s="6">
        <v>-3.5</v>
      </c>
      <c r="AA20" s="28">
        <v>1328000</v>
      </c>
    </row>
    <row r="21" spans="1:27" ht="13.5">
      <c r="A21" s="5" t="s">
        <v>47</v>
      </c>
      <c r="B21" s="3"/>
      <c r="C21" s="19">
        <v>29660000</v>
      </c>
      <c r="D21" s="19"/>
      <c r="E21" s="20">
        <v>20375000</v>
      </c>
      <c r="F21" s="21">
        <v>30425000</v>
      </c>
      <c r="G21" s="21"/>
      <c r="H21" s="21">
        <v>853396</v>
      </c>
      <c r="I21" s="21">
        <v>1349650</v>
      </c>
      <c r="J21" s="21">
        <v>2203046</v>
      </c>
      <c r="K21" s="21">
        <v>1844591</v>
      </c>
      <c r="L21" s="21">
        <v>2449105</v>
      </c>
      <c r="M21" s="21"/>
      <c r="N21" s="21">
        <v>4293696</v>
      </c>
      <c r="O21" s="21">
        <v>2945520</v>
      </c>
      <c r="P21" s="21">
        <v>3964935</v>
      </c>
      <c r="Q21" s="21">
        <v>4046792</v>
      </c>
      <c r="R21" s="21">
        <v>10957247</v>
      </c>
      <c r="S21" s="21">
        <v>2928295</v>
      </c>
      <c r="T21" s="21">
        <v>2316635</v>
      </c>
      <c r="U21" s="21">
        <v>2630960</v>
      </c>
      <c r="V21" s="21">
        <v>7875890</v>
      </c>
      <c r="W21" s="21">
        <v>25329879</v>
      </c>
      <c r="X21" s="21">
        <v>20374638</v>
      </c>
      <c r="Y21" s="21">
        <v>4955241</v>
      </c>
      <c r="Z21" s="6">
        <v>24.32</v>
      </c>
      <c r="AA21" s="28">
        <v>30425000</v>
      </c>
    </row>
    <row r="22" spans="1:27" ht="13.5">
      <c r="A22" s="5" t="s">
        <v>48</v>
      </c>
      <c r="B22" s="3"/>
      <c r="C22" s="22">
        <v>326000</v>
      </c>
      <c r="D22" s="22"/>
      <c r="E22" s="23">
        <v>974000</v>
      </c>
      <c r="F22" s="24">
        <v>1319000</v>
      </c>
      <c r="G22" s="24"/>
      <c r="H22" s="24"/>
      <c r="I22" s="24"/>
      <c r="J22" s="24"/>
      <c r="K22" s="24"/>
      <c r="L22" s="24"/>
      <c r="M22" s="24"/>
      <c r="N22" s="24"/>
      <c r="O22" s="24">
        <v>87538</v>
      </c>
      <c r="P22" s="24"/>
      <c r="Q22" s="24"/>
      <c r="R22" s="24">
        <v>87538</v>
      </c>
      <c r="S22" s="24"/>
      <c r="T22" s="24">
        <v>397017</v>
      </c>
      <c r="U22" s="24">
        <v>290818</v>
      </c>
      <c r="V22" s="24">
        <v>687835</v>
      </c>
      <c r="W22" s="24">
        <v>775373</v>
      </c>
      <c r="X22" s="24">
        <v>973680</v>
      </c>
      <c r="Y22" s="24">
        <v>-198307</v>
      </c>
      <c r="Z22" s="7">
        <v>-20.37</v>
      </c>
      <c r="AA22" s="29">
        <v>1319000</v>
      </c>
    </row>
    <row r="23" spans="1:27" ht="13.5">
      <c r="A23" s="5" t="s">
        <v>49</v>
      </c>
      <c r="B23" s="3"/>
      <c r="C23" s="19">
        <v>269000</v>
      </c>
      <c r="D23" s="19"/>
      <c r="E23" s="20">
        <v>2456000</v>
      </c>
      <c r="F23" s="21">
        <v>62000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2456136</v>
      </c>
      <c r="Y23" s="21">
        <v>-2456136</v>
      </c>
      <c r="Z23" s="6">
        <v>-100</v>
      </c>
      <c r="AA23" s="28">
        <v>62000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35815000</v>
      </c>
      <c r="D25" s="50">
        <f>+D5+D9+D15+D19+D24</f>
        <v>0</v>
      </c>
      <c r="E25" s="51">
        <f t="shared" si="4"/>
        <v>40685600</v>
      </c>
      <c r="F25" s="52">
        <f t="shared" si="4"/>
        <v>41850000</v>
      </c>
      <c r="G25" s="52">
        <f t="shared" si="4"/>
        <v>1393325</v>
      </c>
      <c r="H25" s="52">
        <f t="shared" si="4"/>
        <v>1026524</v>
      </c>
      <c r="I25" s="52">
        <f t="shared" si="4"/>
        <v>1469069</v>
      </c>
      <c r="J25" s="52">
        <f t="shared" si="4"/>
        <v>3888918</v>
      </c>
      <c r="K25" s="52">
        <f t="shared" si="4"/>
        <v>2008925</v>
      </c>
      <c r="L25" s="52">
        <f t="shared" si="4"/>
        <v>2449105</v>
      </c>
      <c r="M25" s="52">
        <f t="shared" si="4"/>
        <v>680400</v>
      </c>
      <c r="N25" s="52">
        <f t="shared" si="4"/>
        <v>5138430</v>
      </c>
      <c r="O25" s="52">
        <f t="shared" si="4"/>
        <v>3838130</v>
      </c>
      <c r="P25" s="52">
        <f t="shared" si="4"/>
        <v>5124308</v>
      </c>
      <c r="Q25" s="52">
        <f t="shared" si="4"/>
        <v>5267647</v>
      </c>
      <c r="R25" s="52">
        <f t="shared" si="4"/>
        <v>14230085</v>
      </c>
      <c r="S25" s="52">
        <f t="shared" si="4"/>
        <v>3388623</v>
      </c>
      <c r="T25" s="52">
        <f t="shared" si="4"/>
        <v>3916907</v>
      </c>
      <c r="U25" s="52">
        <f t="shared" si="4"/>
        <v>3350183</v>
      </c>
      <c r="V25" s="52">
        <f t="shared" si="4"/>
        <v>10655713</v>
      </c>
      <c r="W25" s="52">
        <f t="shared" si="4"/>
        <v>33913146</v>
      </c>
      <c r="X25" s="52">
        <f t="shared" si="4"/>
        <v>40686579</v>
      </c>
      <c r="Y25" s="52">
        <f t="shared" si="4"/>
        <v>-6773433</v>
      </c>
      <c r="Z25" s="53">
        <f>+IF(X25&lt;&gt;0,+(Y25/X25)*100,0)</f>
        <v>-16.647831217267</v>
      </c>
      <c r="AA25" s="54">
        <f>+AA5+AA9+AA15+AA19+AA24</f>
        <v>41850000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19036000</v>
      </c>
      <c r="D28" s="19"/>
      <c r="E28" s="20">
        <v>26581200</v>
      </c>
      <c r="F28" s="21">
        <v>37136500</v>
      </c>
      <c r="G28" s="21">
        <v>1393325</v>
      </c>
      <c r="H28" s="21">
        <v>1026524</v>
      </c>
      <c r="I28" s="21">
        <v>1349650</v>
      </c>
      <c r="J28" s="21">
        <v>3769499</v>
      </c>
      <c r="K28" s="21">
        <v>2001520</v>
      </c>
      <c r="L28" s="21">
        <v>2449105</v>
      </c>
      <c r="M28" s="21">
        <v>680400</v>
      </c>
      <c r="N28" s="21">
        <v>5131025</v>
      </c>
      <c r="O28" s="21">
        <v>3834626</v>
      </c>
      <c r="P28" s="21">
        <v>5124308</v>
      </c>
      <c r="Q28" s="21">
        <v>5254545</v>
      </c>
      <c r="R28" s="21">
        <v>14213479</v>
      </c>
      <c r="S28" s="21">
        <v>3370991</v>
      </c>
      <c r="T28" s="21">
        <v>3912152</v>
      </c>
      <c r="U28" s="21">
        <v>3349719</v>
      </c>
      <c r="V28" s="21">
        <v>10632862</v>
      </c>
      <c r="W28" s="21">
        <v>33746865</v>
      </c>
      <c r="X28" s="21"/>
      <c r="Y28" s="21">
        <v>33746865</v>
      </c>
      <c r="Z28" s="6"/>
      <c r="AA28" s="19">
        <v>37136500</v>
      </c>
    </row>
    <row r="29" spans="1:27" ht="13.5">
      <c r="A29" s="56" t="s">
        <v>55</v>
      </c>
      <c r="B29" s="3"/>
      <c r="C29" s="19">
        <v>16354000</v>
      </c>
      <c r="D29" s="19"/>
      <c r="E29" s="20">
        <v>12236000</v>
      </c>
      <c r="F29" s="21">
        <v>2327000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2327000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35390000</v>
      </c>
      <c r="D32" s="25">
        <f>SUM(D28:D31)</f>
        <v>0</v>
      </c>
      <c r="E32" s="26">
        <f t="shared" si="5"/>
        <v>38817200</v>
      </c>
      <c r="F32" s="27">
        <f t="shared" si="5"/>
        <v>39463500</v>
      </c>
      <c r="G32" s="27">
        <f t="shared" si="5"/>
        <v>1393325</v>
      </c>
      <c r="H32" s="27">
        <f t="shared" si="5"/>
        <v>1026524</v>
      </c>
      <c r="I32" s="27">
        <f t="shared" si="5"/>
        <v>1349650</v>
      </c>
      <c r="J32" s="27">
        <f t="shared" si="5"/>
        <v>3769499</v>
      </c>
      <c r="K32" s="27">
        <f t="shared" si="5"/>
        <v>2001520</v>
      </c>
      <c r="L32" s="27">
        <f t="shared" si="5"/>
        <v>2449105</v>
      </c>
      <c r="M32" s="27">
        <f t="shared" si="5"/>
        <v>680400</v>
      </c>
      <c r="N32" s="27">
        <f t="shared" si="5"/>
        <v>5131025</v>
      </c>
      <c r="O32" s="27">
        <f t="shared" si="5"/>
        <v>3834626</v>
      </c>
      <c r="P32" s="27">
        <f t="shared" si="5"/>
        <v>5124308</v>
      </c>
      <c r="Q32" s="27">
        <f t="shared" si="5"/>
        <v>5254545</v>
      </c>
      <c r="R32" s="27">
        <f t="shared" si="5"/>
        <v>14213479</v>
      </c>
      <c r="S32" s="27">
        <f t="shared" si="5"/>
        <v>3370991</v>
      </c>
      <c r="T32" s="27">
        <f t="shared" si="5"/>
        <v>3912152</v>
      </c>
      <c r="U32" s="27">
        <f t="shared" si="5"/>
        <v>3349719</v>
      </c>
      <c r="V32" s="27">
        <f t="shared" si="5"/>
        <v>10632862</v>
      </c>
      <c r="W32" s="27">
        <f t="shared" si="5"/>
        <v>33746865</v>
      </c>
      <c r="X32" s="27">
        <f t="shared" si="5"/>
        <v>0</v>
      </c>
      <c r="Y32" s="27">
        <f t="shared" si="5"/>
        <v>33746865</v>
      </c>
      <c r="Z32" s="13">
        <f>+IF(X32&lt;&gt;0,+(Y32/X32)*100,0)</f>
        <v>0</v>
      </c>
      <c r="AA32" s="31">
        <f>SUM(AA28:AA31)</f>
        <v>39463500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310000</v>
      </c>
      <c r="D34" s="19"/>
      <c r="E34" s="20">
        <v>1720000</v>
      </c>
      <c r="F34" s="21">
        <v>2108000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2108000</v>
      </c>
    </row>
    <row r="35" spans="1:27" ht="13.5">
      <c r="A35" s="59" t="s">
        <v>63</v>
      </c>
      <c r="B35" s="3"/>
      <c r="C35" s="19">
        <v>115000</v>
      </c>
      <c r="D35" s="19"/>
      <c r="E35" s="20">
        <v>148400</v>
      </c>
      <c r="F35" s="21">
        <v>278500</v>
      </c>
      <c r="G35" s="21"/>
      <c r="H35" s="21"/>
      <c r="I35" s="21">
        <v>119419</v>
      </c>
      <c r="J35" s="21">
        <v>119419</v>
      </c>
      <c r="K35" s="21">
        <v>7405</v>
      </c>
      <c r="L35" s="21"/>
      <c r="M35" s="21"/>
      <c r="N35" s="21">
        <v>7405</v>
      </c>
      <c r="O35" s="21">
        <v>3504</v>
      </c>
      <c r="P35" s="21"/>
      <c r="Q35" s="21">
        <v>13102</v>
      </c>
      <c r="R35" s="21">
        <v>16606</v>
      </c>
      <c r="S35" s="21">
        <v>17632</v>
      </c>
      <c r="T35" s="21">
        <v>4755</v>
      </c>
      <c r="U35" s="21">
        <v>464</v>
      </c>
      <c r="V35" s="21">
        <v>22851</v>
      </c>
      <c r="W35" s="21">
        <v>166281</v>
      </c>
      <c r="X35" s="21"/>
      <c r="Y35" s="21">
        <v>166281</v>
      </c>
      <c r="Z35" s="6"/>
      <c r="AA35" s="28">
        <v>278500</v>
      </c>
    </row>
    <row r="36" spans="1:27" ht="13.5">
      <c r="A36" s="60" t="s">
        <v>64</v>
      </c>
      <c r="B36" s="10"/>
      <c r="C36" s="61">
        <f aca="true" t="shared" si="6" ref="C36:Y36">SUM(C32:C35)</f>
        <v>35815000</v>
      </c>
      <c r="D36" s="61">
        <f>SUM(D32:D35)</f>
        <v>0</v>
      </c>
      <c r="E36" s="62">
        <f t="shared" si="6"/>
        <v>40685600</v>
      </c>
      <c r="F36" s="63">
        <f t="shared" si="6"/>
        <v>41850000</v>
      </c>
      <c r="G36" s="63">
        <f t="shared" si="6"/>
        <v>1393325</v>
      </c>
      <c r="H36" s="63">
        <f t="shared" si="6"/>
        <v>1026524</v>
      </c>
      <c r="I36" s="63">
        <f t="shared" si="6"/>
        <v>1469069</v>
      </c>
      <c r="J36" s="63">
        <f t="shared" si="6"/>
        <v>3888918</v>
      </c>
      <c r="K36" s="63">
        <f t="shared" si="6"/>
        <v>2008925</v>
      </c>
      <c r="L36" s="63">
        <f t="shared" si="6"/>
        <v>2449105</v>
      </c>
      <c r="M36" s="63">
        <f t="shared" si="6"/>
        <v>680400</v>
      </c>
      <c r="N36" s="63">
        <f t="shared" si="6"/>
        <v>5138430</v>
      </c>
      <c r="O36" s="63">
        <f t="shared" si="6"/>
        <v>3838130</v>
      </c>
      <c r="P36" s="63">
        <f t="shared" si="6"/>
        <v>5124308</v>
      </c>
      <c r="Q36" s="63">
        <f t="shared" si="6"/>
        <v>5267647</v>
      </c>
      <c r="R36" s="63">
        <f t="shared" si="6"/>
        <v>14230085</v>
      </c>
      <c r="S36" s="63">
        <f t="shared" si="6"/>
        <v>3388623</v>
      </c>
      <c r="T36" s="63">
        <f t="shared" si="6"/>
        <v>3916907</v>
      </c>
      <c r="U36" s="63">
        <f t="shared" si="6"/>
        <v>3350183</v>
      </c>
      <c r="V36" s="63">
        <f t="shared" si="6"/>
        <v>10655713</v>
      </c>
      <c r="W36" s="63">
        <f t="shared" si="6"/>
        <v>33913146</v>
      </c>
      <c r="X36" s="63">
        <f t="shared" si="6"/>
        <v>0</v>
      </c>
      <c r="Y36" s="63">
        <f t="shared" si="6"/>
        <v>33913146</v>
      </c>
      <c r="Z36" s="64">
        <f>+IF(X36&lt;&gt;0,+(Y36/X36)*100,0)</f>
        <v>0</v>
      </c>
      <c r="AA36" s="65">
        <f>SUM(AA32:AA35)</f>
        <v>41850000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472445</v>
      </c>
      <c r="D5" s="16">
        <f>SUM(D6:D8)</f>
        <v>0</v>
      </c>
      <c r="E5" s="17">
        <f t="shared" si="0"/>
        <v>0</v>
      </c>
      <c r="F5" s="18">
        <f t="shared" si="0"/>
        <v>377126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185112</v>
      </c>
      <c r="V5" s="18">
        <f t="shared" si="0"/>
        <v>185112</v>
      </c>
      <c r="W5" s="18">
        <f t="shared" si="0"/>
        <v>185112</v>
      </c>
      <c r="X5" s="18">
        <f t="shared" si="0"/>
        <v>0</v>
      </c>
      <c r="Y5" s="18">
        <f t="shared" si="0"/>
        <v>185112</v>
      </c>
      <c r="Z5" s="4">
        <f>+IF(X5&lt;&gt;0,+(Y5/X5)*100,0)</f>
        <v>0</v>
      </c>
      <c r="AA5" s="16">
        <f>SUM(AA6:AA8)</f>
        <v>377126</v>
      </c>
    </row>
    <row r="6" spans="1:27" ht="13.5">
      <c r="A6" s="5" t="s">
        <v>32</v>
      </c>
      <c r="B6" s="3"/>
      <c r="C6" s="19">
        <v>96139</v>
      </c>
      <c r="D6" s="19"/>
      <c r="E6" s="20"/>
      <c r="F6" s="21">
        <v>121400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>
        <v>66234</v>
      </c>
      <c r="V6" s="21">
        <v>66234</v>
      </c>
      <c r="W6" s="21">
        <v>66234</v>
      </c>
      <c r="X6" s="21"/>
      <c r="Y6" s="21">
        <v>66234</v>
      </c>
      <c r="Z6" s="6"/>
      <c r="AA6" s="28">
        <v>121400</v>
      </c>
    </row>
    <row r="7" spans="1:27" ht="13.5">
      <c r="A7" s="5" t="s">
        <v>33</v>
      </c>
      <c r="B7" s="3"/>
      <c r="C7" s="22">
        <v>209590</v>
      </c>
      <c r="D7" s="22"/>
      <c r="E7" s="23"/>
      <c r="F7" s="24">
        <v>152726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v>44166</v>
      </c>
      <c r="V7" s="24">
        <v>44166</v>
      </c>
      <c r="W7" s="24">
        <v>44166</v>
      </c>
      <c r="X7" s="24"/>
      <c r="Y7" s="24">
        <v>44166</v>
      </c>
      <c r="Z7" s="7"/>
      <c r="AA7" s="29">
        <v>152726</v>
      </c>
    </row>
    <row r="8" spans="1:27" ht="13.5">
      <c r="A8" s="5" t="s">
        <v>34</v>
      </c>
      <c r="B8" s="3"/>
      <c r="C8" s="19">
        <v>166716</v>
      </c>
      <c r="D8" s="19"/>
      <c r="E8" s="20"/>
      <c r="F8" s="21">
        <v>103000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>
        <v>74712</v>
      </c>
      <c r="V8" s="21">
        <v>74712</v>
      </c>
      <c r="W8" s="21">
        <v>74712</v>
      </c>
      <c r="X8" s="21"/>
      <c r="Y8" s="21">
        <v>74712</v>
      </c>
      <c r="Z8" s="6"/>
      <c r="AA8" s="28">
        <v>103000</v>
      </c>
    </row>
    <row r="9" spans="1:27" ht="13.5">
      <c r="A9" s="2" t="s">
        <v>35</v>
      </c>
      <c r="B9" s="3"/>
      <c r="C9" s="16">
        <f aca="true" t="shared" si="1" ref="C9:Y9">SUM(C10:C14)</f>
        <v>338710</v>
      </c>
      <c r="D9" s="16">
        <f>SUM(D10:D14)</f>
        <v>0</v>
      </c>
      <c r="E9" s="17">
        <f t="shared" si="1"/>
        <v>6051060</v>
      </c>
      <c r="F9" s="18">
        <f t="shared" si="1"/>
        <v>9391206</v>
      </c>
      <c r="G9" s="18">
        <f t="shared" si="1"/>
        <v>448955</v>
      </c>
      <c r="H9" s="18">
        <f t="shared" si="1"/>
        <v>1791750</v>
      </c>
      <c r="I9" s="18">
        <f t="shared" si="1"/>
        <v>1740409</v>
      </c>
      <c r="J9" s="18">
        <f t="shared" si="1"/>
        <v>3981114</v>
      </c>
      <c r="K9" s="18">
        <f t="shared" si="1"/>
        <v>846069</v>
      </c>
      <c r="L9" s="18">
        <f t="shared" si="1"/>
        <v>860498</v>
      </c>
      <c r="M9" s="18">
        <f t="shared" si="1"/>
        <v>888744</v>
      </c>
      <c r="N9" s="18">
        <f t="shared" si="1"/>
        <v>2595311</v>
      </c>
      <c r="O9" s="18">
        <f t="shared" si="1"/>
        <v>0</v>
      </c>
      <c r="P9" s="18">
        <f t="shared" si="1"/>
        <v>0</v>
      </c>
      <c r="Q9" s="18">
        <f t="shared" si="1"/>
        <v>294159</v>
      </c>
      <c r="R9" s="18">
        <f t="shared" si="1"/>
        <v>294159</v>
      </c>
      <c r="S9" s="18">
        <f t="shared" si="1"/>
        <v>0</v>
      </c>
      <c r="T9" s="18">
        <f t="shared" si="1"/>
        <v>0</v>
      </c>
      <c r="U9" s="18">
        <f t="shared" si="1"/>
        <v>221464</v>
      </c>
      <c r="V9" s="18">
        <f t="shared" si="1"/>
        <v>221464</v>
      </c>
      <c r="W9" s="18">
        <f t="shared" si="1"/>
        <v>7092048</v>
      </c>
      <c r="X9" s="18">
        <f t="shared" si="1"/>
        <v>6051060</v>
      </c>
      <c r="Y9" s="18">
        <f t="shared" si="1"/>
        <v>1040988</v>
      </c>
      <c r="Z9" s="4">
        <f>+IF(X9&lt;&gt;0,+(Y9/X9)*100,0)</f>
        <v>17.203399073881272</v>
      </c>
      <c r="AA9" s="30">
        <f>SUM(AA10:AA14)</f>
        <v>9391206</v>
      </c>
    </row>
    <row r="10" spans="1:27" ht="13.5">
      <c r="A10" s="5" t="s">
        <v>36</v>
      </c>
      <c r="B10" s="3"/>
      <c r="C10" s="19">
        <v>45978</v>
      </c>
      <c r="D10" s="19"/>
      <c r="E10" s="20">
        <v>1800000</v>
      </c>
      <c r="F10" s="21">
        <v>1865500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51604</v>
      </c>
      <c r="V10" s="21">
        <v>51604</v>
      </c>
      <c r="W10" s="21">
        <v>51604</v>
      </c>
      <c r="X10" s="21">
        <v>1800000</v>
      </c>
      <c r="Y10" s="21">
        <v>-1748396</v>
      </c>
      <c r="Z10" s="6">
        <v>-97.13</v>
      </c>
      <c r="AA10" s="28">
        <v>1865500</v>
      </c>
    </row>
    <row r="11" spans="1:27" ht="13.5">
      <c r="A11" s="5" t="s">
        <v>37</v>
      </c>
      <c r="B11" s="3"/>
      <c r="C11" s="19"/>
      <c r="D11" s="19"/>
      <c r="E11" s="20">
        <v>4251060</v>
      </c>
      <c r="F11" s="21">
        <v>7420466</v>
      </c>
      <c r="G11" s="21">
        <v>448955</v>
      </c>
      <c r="H11" s="21">
        <v>1791750</v>
      </c>
      <c r="I11" s="21">
        <v>1740409</v>
      </c>
      <c r="J11" s="21">
        <v>3981114</v>
      </c>
      <c r="K11" s="21">
        <v>846069</v>
      </c>
      <c r="L11" s="21">
        <v>860498</v>
      </c>
      <c r="M11" s="21">
        <v>888744</v>
      </c>
      <c r="N11" s="21">
        <v>2595311</v>
      </c>
      <c r="O11" s="21"/>
      <c r="P11" s="21"/>
      <c r="Q11" s="21">
        <v>294159</v>
      </c>
      <c r="R11" s="21">
        <v>294159</v>
      </c>
      <c r="S11" s="21"/>
      <c r="T11" s="21"/>
      <c r="U11" s="21">
        <v>160450</v>
      </c>
      <c r="V11" s="21">
        <v>160450</v>
      </c>
      <c r="W11" s="21">
        <v>7031034</v>
      </c>
      <c r="X11" s="21">
        <v>4251060</v>
      </c>
      <c r="Y11" s="21">
        <v>2779974</v>
      </c>
      <c r="Z11" s="6">
        <v>65.39</v>
      </c>
      <c r="AA11" s="28">
        <v>7420466</v>
      </c>
    </row>
    <row r="12" spans="1:27" ht="13.5">
      <c r="A12" s="5" t="s">
        <v>38</v>
      </c>
      <c r="B12" s="3"/>
      <c r="C12" s="19">
        <v>292732</v>
      </c>
      <c r="D12" s="19"/>
      <c r="E12" s="20"/>
      <c r="F12" s="21">
        <v>60000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9410</v>
      </c>
      <c r="V12" s="21">
        <v>9410</v>
      </c>
      <c r="W12" s="21">
        <v>9410</v>
      </c>
      <c r="X12" s="21"/>
      <c r="Y12" s="21">
        <v>9410</v>
      </c>
      <c r="Z12" s="6"/>
      <c r="AA12" s="28">
        <v>60000</v>
      </c>
    </row>
    <row r="13" spans="1:27" ht="13.5">
      <c r="A13" s="5" t="s">
        <v>39</v>
      </c>
      <c r="B13" s="3"/>
      <c r="C13" s="19"/>
      <c r="D13" s="19"/>
      <c r="E13" s="20"/>
      <c r="F13" s="21">
        <v>45240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45240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537469</v>
      </c>
      <c r="D15" s="16">
        <f>SUM(D16:D18)</f>
        <v>0</v>
      </c>
      <c r="E15" s="17">
        <f t="shared" si="2"/>
        <v>2508020</v>
      </c>
      <c r="F15" s="18">
        <f t="shared" si="2"/>
        <v>1705160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329541</v>
      </c>
      <c r="V15" s="18">
        <f t="shared" si="2"/>
        <v>329541</v>
      </c>
      <c r="W15" s="18">
        <f t="shared" si="2"/>
        <v>329541</v>
      </c>
      <c r="X15" s="18">
        <f t="shared" si="2"/>
        <v>2508024</v>
      </c>
      <c r="Y15" s="18">
        <f t="shared" si="2"/>
        <v>-2178483</v>
      </c>
      <c r="Z15" s="4">
        <f>+IF(X15&lt;&gt;0,+(Y15/X15)*100,0)</f>
        <v>-86.86053243509632</v>
      </c>
      <c r="AA15" s="30">
        <f>SUM(AA16:AA18)</f>
        <v>1705160</v>
      </c>
    </row>
    <row r="16" spans="1:27" ht="13.5">
      <c r="A16" s="5" t="s">
        <v>42</v>
      </c>
      <c r="B16" s="3"/>
      <c r="C16" s="19">
        <v>14823</v>
      </c>
      <c r="D16" s="19"/>
      <c r="E16" s="20">
        <v>1417020</v>
      </c>
      <c r="F16" s="21">
        <v>594160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315516</v>
      </c>
      <c r="V16" s="21">
        <v>315516</v>
      </c>
      <c r="W16" s="21">
        <v>315516</v>
      </c>
      <c r="X16" s="21">
        <v>1417020</v>
      </c>
      <c r="Y16" s="21">
        <v>-1101504</v>
      </c>
      <c r="Z16" s="6">
        <v>-77.73</v>
      </c>
      <c r="AA16" s="28">
        <v>594160</v>
      </c>
    </row>
    <row r="17" spans="1:27" ht="13.5">
      <c r="A17" s="5" t="s">
        <v>43</v>
      </c>
      <c r="B17" s="3"/>
      <c r="C17" s="19">
        <v>512886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>
        <v>9760</v>
      </c>
      <c r="D18" s="19"/>
      <c r="E18" s="20">
        <v>1091000</v>
      </c>
      <c r="F18" s="21">
        <v>1111000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14025</v>
      </c>
      <c r="V18" s="21">
        <v>14025</v>
      </c>
      <c r="W18" s="21">
        <v>14025</v>
      </c>
      <c r="X18" s="21">
        <v>1091004</v>
      </c>
      <c r="Y18" s="21">
        <v>-1076979</v>
      </c>
      <c r="Z18" s="6">
        <v>-98.71</v>
      </c>
      <c r="AA18" s="28">
        <v>1111000</v>
      </c>
    </row>
    <row r="19" spans="1:27" ht="13.5">
      <c r="A19" s="2" t="s">
        <v>45</v>
      </c>
      <c r="B19" s="8"/>
      <c r="C19" s="16">
        <f aca="true" t="shared" si="3" ref="C19:Y19">SUM(C20:C23)</f>
        <v>16748247</v>
      </c>
      <c r="D19" s="16">
        <f>SUM(D20:D23)</f>
        <v>0</v>
      </c>
      <c r="E19" s="17">
        <f t="shared" si="3"/>
        <v>27672320</v>
      </c>
      <c r="F19" s="18">
        <f t="shared" si="3"/>
        <v>35723037</v>
      </c>
      <c r="G19" s="18">
        <f t="shared" si="3"/>
        <v>3191061</v>
      </c>
      <c r="H19" s="18">
        <f t="shared" si="3"/>
        <v>4381560</v>
      </c>
      <c r="I19" s="18">
        <f t="shared" si="3"/>
        <v>1268849</v>
      </c>
      <c r="J19" s="18">
        <f t="shared" si="3"/>
        <v>8841470</v>
      </c>
      <c r="K19" s="18">
        <f t="shared" si="3"/>
        <v>1084578</v>
      </c>
      <c r="L19" s="18">
        <f t="shared" si="3"/>
        <v>3182299</v>
      </c>
      <c r="M19" s="18">
        <f t="shared" si="3"/>
        <v>165064</v>
      </c>
      <c r="N19" s="18">
        <f t="shared" si="3"/>
        <v>4431941</v>
      </c>
      <c r="O19" s="18">
        <f t="shared" si="3"/>
        <v>158332</v>
      </c>
      <c r="P19" s="18">
        <f t="shared" si="3"/>
        <v>662782</v>
      </c>
      <c r="Q19" s="18">
        <f t="shared" si="3"/>
        <v>8563874</v>
      </c>
      <c r="R19" s="18">
        <f t="shared" si="3"/>
        <v>9384988</v>
      </c>
      <c r="S19" s="18">
        <f t="shared" si="3"/>
        <v>697714</v>
      </c>
      <c r="T19" s="18">
        <f t="shared" si="3"/>
        <v>6839995</v>
      </c>
      <c r="U19" s="18">
        <f t="shared" si="3"/>
        <v>5540449</v>
      </c>
      <c r="V19" s="18">
        <f t="shared" si="3"/>
        <v>13078158</v>
      </c>
      <c r="W19" s="18">
        <f t="shared" si="3"/>
        <v>35736557</v>
      </c>
      <c r="X19" s="18">
        <f t="shared" si="3"/>
        <v>27672328</v>
      </c>
      <c r="Y19" s="18">
        <f t="shared" si="3"/>
        <v>8064229</v>
      </c>
      <c r="Z19" s="4">
        <f>+IF(X19&lt;&gt;0,+(Y19/X19)*100,0)</f>
        <v>29.14185246720117</v>
      </c>
      <c r="AA19" s="30">
        <f>SUM(AA20:AA23)</f>
        <v>35723037</v>
      </c>
    </row>
    <row r="20" spans="1:27" ht="13.5">
      <c r="A20" s="5" t="s">
        <v>46</v>
      </c>
      <c r="B20" s="3"/>
      <c r="C20" s="19">
        <v>5754582</v>
      </c>
      <c r="D20" s="19"/>
      <c r="E20" s="20">
        <v>5000000</v>
      </c>
      <c r="F20" s="21">
        <v>4058563</v>
      </c>
      <c r="G20" s="21"/>
      <c r="H20" s="21"/>
      <c r="I20" s="21">
        <v>511247</v>
      </c>
      <c r="J20" s="21">
        <v>511247</v>
      </c>
      <c r="K20" s="21">
        <v>580947</v>
      </c>
      <c r="L20" s="21">
        <v>147567</v>
      </c>
      <c r="M20" s="21">
        <v>165064</v>
      </c>
      <c r="N20" s="21">
        <v>893578</v>
      </c>
      <c r="O20" s="21">
        <v>158332</v>
      </c>
      <c r="P20" s="21">
        <v>662782</v>
      </c>
      <c r="Q20" s="21">
        <v>49593</v>
      </c>
      <c r="R20" s="21">
        <v>870707</v>
      </c>
      <c r="S20" s="21">
        <v>697714</v>
      </c>
      <c r="T20" s="21">
        <v>575271</v>
      </c>
      <c r="U20" s="21">
        <v>485436</v>
      </c>
      <c r="V20" s="21">
        <v>1758421</v>
      </c>
      <c r="W20" s="21">
        <v>4033953</v>
      </c>
      <c r="X20" s="21">
        <v>5000004</v>
      </c>
      <c r="Y20" s="21">
        <v>-966051</v>
      </c>
      <c r="Z20" s="6">
        <v>-19.32</v>
      </c>
      <c r="AA20" s="28">
        <v>4058563</v>
      </c>
    </row>
    <row r="21" spans="1:27" ht="13.5">
      <c r="A21" s="5" t="s">
        <v>47</v>
      </c>
      <c r="B21" s="3"/>
      <c r="C21" s="19">
        <v>851332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>
        <v>58652</v>
      </c>
      <c r="V21" s="21">
        <v>58652</v>
      </c>
      <c r="W21" s="21">
        <v>58652</v>
      </c>
      <c r="X21" s="21"/>
      <c r="Y21" s="21">
        <v>58652</v>
      </c>
      <c r="Z21" s="6"/>
      <c r="AA21" s="28"/>
    </row>
    <row r="22" spans="1:27" ht="13.5">
      <c r="A22" s="5" t="s">
        <v>48</v>
      </c>
      <c r="B22" s="3"/>
      <c r="C22" s="22">
        <v>9748962</v>
      </c>
      <c r="D22" s="22"/>
      <c r="E22" s="23">
        <v>22672320</v>
      </c>
      <c r="F22" s="24">
        <v>31664474</v>
      </c>
      <c r="G22" s="24">
        <v>3191061</v>
      </c>
      <c r="H22" s="24">
        <v>4381560</v>
      </c>
      <c r="I22" s="24">
        <v>757602</v>
      </c>
      <c r="J22" s="24">
        <v>8330223</v>
      </c>
      <c r="K22" s="24">
        <v>503631</v>
      </c>
      <c r="L22" s="24">
        <v>3034732</v>
      </c>
      <c r="M22" s="24"/>
      <c r="N22" s="24">
        <v>3538363</v>
      </c>
      <c r="O22" s="24"/>
      <c r="P22" s="24"/>
      <c r="Q22" s="24">
        <v>8514281</v>
      </c>
      <c r="R22" s="24">
        <v>8514281</v>
      </c>
      <c r="S22" s="24"/>
      <c r="T22" s="24">
        <v>6264724</v>
      </c>
      <c r="U22" s="24">
        <v>4996361</v>
      </c>
      <c r="V22" s="24">
        <v>11261085</v>
      </c>
      <c r="W22" s="24">
        <v>31643952</v>
      </c>
      <c r="X22" s="24">
        <v>22672324</v>
      </c>
      <c r="Y22" s="24">
        <v>8971628</v>
      </c>
      <c r="Z22" s="7">
        <v>39.57</v>
      </c>
      <c r="AA22" s="29">
        <v>31664474</v>
      </c>
    </row>
    <row r="23" spans="1:27" ht="13.5">
      <c r="A23" s="5" t="s">
        <v>49</v>
      </c>
      <c r="B23" s="3"/>
      <c r="C23" s="19">
        <v>393371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18096871</v>
      </c>
      <c r="D25" s="50">
        <f>+D5+D9+D15+D19+D24</f>
        <v>0</v>
      </c>
      <c r="E25" s="51">
        <f t="shared" si="4"/>
        <v>36231400</v>
      </c>
      <c r="F25" s="52">
        <f t="shared" si="4"/>
        <v>47196529</v>
      </c>
      <c r="G25" s="52">
        <f t="shared" si="4"/>
        <v>3640016</v>
      </c>
      <c r="H25" s="52">
        <f t="shared" si="4"/>
        <v>6173310</v>
      </c>
      <c r="I25" s="52">
        <f t="shared" si="4"/>
        <v>3009258</v>
      </c>
      <c r="J25" s="52">
        <f t="shared" si="4"/>
        <v>12822584</v>
      </c>
      <c r="K25" s="52">
        <f t="shared" si="4"/>
        <v>1930647</v>
      </c>
      <c r="L25" s="52">
        <f t="shared" si="4"/>
        <v>4042797</v>
      </c>
      <c r="M25" s="52">
        <f t="shared" si="4"/>
        <v>1053808</v>
      </c>
      <c r="N25" s="52">
        <f t="shared" si="4"/>
        <v>7027252</v>
      </c>
      <c r="O25" s="52">
        <f t="shared" si="4"/>
        <v>158332</v>
      </c>
      <c r="P25" s="52">
        <f t="shared" si="4"/>
        <v>662782</v>
      </c>
      <c r="Q25" s="52">
        <f t="shared" si="4"/>
        <v>8858033</v>
      </c>
      <c r="R25" s="52">
        <f t="shared" si="4"/>
        <v>9679147</v>
      </c>
      <c r="S25" s="52">
        <f t="shared" si="4"/>
        <v>697714</v>
      </c>
      <c r="T25" s="52">
        <f t="shared" si="4"/>
        <v>6839995</v>
      </c>
      <c r="U25" s="52">
        <f t="shared" si="4"/>
        <v>6276566</v>
      </c>
      <c r="V25" s="52">
        <f t="shared" si="4"/>
        <v>13814275</v>
      </c>
      <c r="W25" s="52">
        <f t="shared" si="4"/>
        <v>43343258</v>
      </c>
      <c r="X25" s="52">
        <f t="shared" si="4"/>
        <v>36231412</v>
      </c>
      <c r="Y25" s="52">
        <f t="shared" si="4"/>
        <v>7111846</v>
      </c>
      <c r="Z25" s="53">
        <f>+IF(X25&lt;&gt;0,+(Y25/X25)*100,0)</f>
        <v>19.628950701672903</v>
      </c>
      <c r="AA25" s="54">
        <f>+AA5+AA9+AA15+AA19+AA24</f>
        <v>47196529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16654161</v>
      </c>
      <c r="D28" s="19"/>
      <c r="E28" s="20">
        <v>33340400</v>
      </c>
      <c r="F28" s="21">
        <v>42575723</v>
      </c>
      <c r="G28" s="21">
        <v>3640016</v>
      </c>
      <c r="H28" s="21">
        <v>6173310</v>
      </c>
      <c r="I28" s="21">
        <v>3009258</v>
      </c>
      <c r="J28" s="21">
        <v>12822584</v>
      </c>
      <c r="K28" s="21">
        <v>1930647</v>
      </c>
      <c r="L28" s="21">
        <v>4042797</v>
      </c>
      <c r="M28" s="21">
        <v>1053808</v>
      </c>
      <c r="N28" s="21">
        <v>7027252</v>
      </c>
      <c r="O28" s="21">
        <v>158332</v>
      </c>
      <c r="P28" s="21">
        <v>662782</v>
      </c>
      <c r="Q28" s="21">
        <v>8858033</v>
      </c>
      <c r="R28" s="21">
        <v>9679147</v>
      </c>
      <c r="S28" s="21">
        <v>697714</v>
      </c>
      <c r="T28" s="21">
        <v>6839995</v>
      </c>
      <c r="U28" s="21">
        <v>5509032</v>
      </c>
      <c r="V28" s="21">
        <v>13046741</v>
      </c>
      <c r="W28" s="21">
        <v>42575724</v>
      </c>
      <c r="X28" s="21"/>
      <c r="Y28" s="21">
        <v>42575724</v>
      </c>
      <c r="Z28" s="6"/>
      <c r="AA28" s="19">
        <v>42575723</v>
      </c>
    </row>
    <row r="29" spans="1:27" ht="13.5">
      <c r="A29" s="56" t="s">
        <v>55</v>
      </c>
      <c r="B29" s="3"/>
      <c r="C29" s="19"/>
      <c r="D29" s="19"/>
      <c r="E29" s="20">
        <v>1800000</v>
      </c>
      <c r="F29" s="21">
        <v>1800000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1800000</v>
      </c>
    </row>
    <row r="30" spans="1:27" ht="13.5">
      <c r="A30" s="56" t="s">
        <v>56</v>
      </c>
      <c r="B30" s="3"/>
      <c r="C30" s="22"/>
      <c r="D30" s="22"/>
      <c r="E30" s="23">
        <v>1091000</v>
      </c>
      <c r="F30" s="24">
        <v>1091000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1091000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16654161</v>
      </c>
      <c r="D32" s="25">
        <f>SUM(D28:D31)</f>
        <v>0</v>
      </c>
      <c r="E32" s="26">
        <f t="shared" si="5"/>
        <v>36231400</v>
      </c>
      <c r="F32" s="27">
        <f t="shared" si="5"/>
        <v>45466723</v>
      </c>
      <c r="G32" s="27">
        <f t="shared" si="5"/>
        <v>3640016</v>
      </c>
      <c r="H32" s="27">
        <f t="shared" si="5"/>
        <v>6173310</v>
      </c>
      <c r="I32" s="27">
        <f t="shared" si="5"/>
        <v>3009258</v>
      </c>
      <c r="J32" s="27">
        <f t="shared" si="5"/>
        <v>12822584</v>
      </c>
      <c r="K32" s="27">
        <f t="shared" si="5"/>
        <v>1930647</v>
      </c>
      <c r="L32" s="27">
        <f t="shared" si="5"/>
        <v>4042797</v>
      </c>
      <c r="M32" s="27">
        <f t="shared" si="5"/>
        <v>1053808</v>
      </c>
      <c r="N32" s="27">
        <f t="shared" si="5"/>
        <v>7027252</v>
      </c>
      <c r="O32" s="27">
        <f t="shared" si="5"/>
        <v>158332</v>
      </c>
      <c r="P32" s="27">
        <f t="shared" si="5"/>
        <v>662782</v>
      </c>
      <c r="Q32" s="27">
        <f t="shared" si="5"/>
        <v>8858033</v>
      </c>
      <c r="R32" s="27">
        <f t="shared" si="5"/>
        <v>9679147</v>
      </c>
      <c r="S32" s="27">
        <f t="shared" si="5"/>
        <v>697714</v>
      </c>
      <c r="T32" s="27">
        <f t="shared" si="5"/>
        <v>6839995</v>
      </c>
      <c r="U32" s="27">
        <f t="shared" si="5"/>
        <v>5509032</v>
      </c>
      <c r="V32" s="27">
        <f t="shared" si="5"/>
        <v>13046741</v>
      </c>
      <c r="W32" s="27">
        <f t="shared" si="5"/>
        <v>42575724</v>
      </c>
      <c r="X32" s="27">
        <f t="shared" si="5"/>
        <v>0</v>
      </c>
      <c r="Y32" s="27">
        <f t="shared" si="5"/>
        <v>42575724</v>
      </c>
      <c r="Z32" s="13">
        <f>+IF(X32&lt;&gt;0,+(Y32/X32)*100,0)</f>
        <v>0</v>
      </c>
      <c r="AA32" s="31">
        <f>SUM(AA28:AA31)</f>
        <v>45466723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1442710</v>
      </c>
      <c r="D35" s="19"/>
      <c r="E35" s="20"/>
      <c r="F35" s="21">
        <v>1729806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767534</v>
      </c>
      <c r="V35" s="21">
        <v>767534</v>
      </c>
      <c r="W35" s="21">
        <v>767534</v>
      </c>
      <c r="X35" s="21"/>
      <c r="Y35" s="21">
        <v>767534</v>
      </c>
      <c r="Z35" s="6"/>
      <c r="AA35" s="28">
        <v>1729806</v>
      </c>
    </row>
    <row r="36" spans="1:27" ht="13.5">
      <c r="A36" s="60" t="s">
        <v>64</v>
      </c>
      <c r="B36" s="10"/>
      <c r="C36" s="61">
        <f aca="true" t="shared" si="6" ref="C36:Y36">SUM(C32:C35)</f>
        <v>18096871</v>
      </c>
      <c r="D36" s="61">
        <f>SUM(D32:D35)</f>
        <v>0</v>
      </c>
      <c r="E36" s="62">
        <f t="shared" si="6"/>
        <v>36231400</v>
      </c>
      <c r="F36" s="63">
        <f t="shared" si="6"/>
        <v>47196529</v>
      </c>
      <c r="G36" s="63">
        <f t="shared" si="6"/>
        <v>3640016</v>
      </c>
      <c r="H36" s="63">
        <f t="shared" si="6"/>
        <v>6173310</v>
      </c>
      <c r="I36" s="63">
        <f t="shared" si="6"/>
        <v>3009258</v>
      </c>
      <c r="J36" s="63">
        <f t="shared" si="6"/>
        <v>12822584</v>
      </c>
      <c r="K36" s="63">
        <f t="shared" si="6"/>
        <v>1930647</v>
      </c>
      <c r="L36" s="63">
        <f t="shared" si="6"/>
        <v>4042797</v>
      </c>
      <c r="M36" s="63">
        <f t="shared" si="6"/>
        <v>1053808</v>
      </c>
      <c r="N36" s="63">
        <f t="shared" si="6"/>
        <v>7027252</v>
      </c>
      <c r="O36" s="63">
        <f t="shared" si="6"/>
        <v>158332</v>
      </c>
      <c r="P36" s="63">
        <f t="shared" si="6"/>
        <v>662782</v>
      </c>
      <c r="Q36" s="63">
        <f t="shared" si="6"/>
        <v>8858033</v>
      </c>
      <c r="R36" s="63">
        <f t="shared" si="6"/>
        <v>9679147</v>
      </c>
      <c r="S36" s="63">
        <f t="shared" si="6"/>
        <v>697714</v>
      </c>
      <c r="T36" s="63">
        <f t="shared" si="6"/>
        <v>6839995</v>
      </c>
      <c r="U36" s="63">
        <f t="shared" si="6"/>
        <v>6276566</v>
      </c>
      <c r="V36" s="63">
        <f t="shared" si="6"/>
        <v>13814275</v>
      </c>
      <c r="W36" s="63">
        <f t="shared" si="6"/>
        <v>43343258</v>
      </c>
      <c r="X36" s="63">
        <f t="shared" si="6"/>
        <v>0</v>
      </c>
      <c r="Y36" s="63">
        <f t="shared" si="6"/>
        <v>43343258</v>
      </c>
      <c r="Z36" s="64">
        <f>+IF(X36&lt;&gt;0,+(Y36/X36)*100,0)</f>
        <v>0</v>
      </c>
      <c r="AA36" s="65">
        <f>SUM(AA32:AA35)</f>
        <v>47196529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1011401</v>
      </c>
      <c r="D5" s="16">
        <f>SUM(D6:D8)</f>
        <v>0</v>
      </c>
      <c r="E5" s="17">
        <f t="shared" si="0"/>
        <v>91535</v>
      </c>
      <c r="F5" s="18">
        <f t="shared" si="0"/>
        <v>145907</v>
      </c>
      <c r="G5" s="18">
        <f t="shared" si="0"/>
        <v>39909</v>
      </c>
      <c r="H5" s="18">
        <f t="shared" si="0"/>
        <v>3217</v>
      </c>
      <c r="I5" s="18">
        <f t="shared" si="0"/>
        <v>93608</v>
      </c>
      <c r="J5" s="18">
        <f t="shared" si="0"/>
        <v>136734</v>
      </c>
      <c r="K5" s="18">
        <f t="shared" si="0"/>
        <v>70810</v>
      </c>
      <c r="L5" s="18">
        <f t="shared" si="0"/>
        <v>0</v>
      </c>
      <c r="M5" s="18">
        <f t="shared" si="0"/>
        <v>5750</v>
      </c>
      <c r="N5" s="18">
        <f t="shared" si="0"/>
        <v>76560</v>
      </c>
      <c r="O5" s="18">
        <f t="shared" si="0"/>
        <v>8244</v>
      </c>
      <c r="P5" s="18">
        <f t="shared" si="0"/>
        <v>6687</v>
      </c>
      <c r="Q5" s="18">
        <f t="shared" si="0"/>
        <v>6687</v>
      </c>
      <c r="R5" s="18">
        <f t="shared" si="0"/>
        <v>21618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234912</v>
      </c>
      <c r="X5" s="18">
        <f t="shared" si="0"/>
        <v>91536</v>
      </c>
      <c r="Y5" s="18">
        <f t="shared" si="0"/>
        <v>143376</v>
      </c>
      <c r="Z5" s="4">
        <f>+IF(X5&lt;&gt;0,+(Y5/X5)*100,0)</f>
        <v>156.63345568956478</v>
      </c>
      <c r="AA5" s="16">
        <f>SUM(AA6:AA8)</f>
        <v>145907</v>
      </c>
    </row>
    <row r="6" spans="1:27" ht="13.5">
      <c r="A6" s="5" t="s">
        <v>32</v>
      </c>
      <c r="B6" s="3"/>
      <c r="C6" s="19">
        <v>560448</v>
      </c>
      <c r="D6" s="19"/>
      <c r="E6" s="20">
        <v>18035</v>
      </c>
      <c r="F6" s="21">
        <v>21107</v>
      </c>
      <c r="G6" s="21">
        <v>8333</v>
      </c>
      <c r="H6" s="21"/>
      <c r="I6" s="21">
        <v>4158</v>
      </c>
      <c r="J6" s="21">
        <v>12491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12491</v>
      </c>
      <c r="X6" s="21">
        <v>18036</v>
      </c>
      <c r="Y6" s="21">
        <v>-5545</v>
      </c>
      <c r="Z6" s="6">
        <v>-30.74</v>
      </c>
      <c r="AA6" s="28">
        <v>21107</v>
      </c>
    </row>
    <row r="7" spans="1:27" ht="13.5">
      <c r="A7" s="5" t="s">
        <v>33</v>
      </c>
      <c r="B7" s="3"/>
      <c r="C7" s="22">
        <v>41359</v>
      </c>
      <c r="D7" s="22"/>
      <c r="E7" s="23">
        <v>13500</v>
      </c>
      <c r="F7" s="24">
        <v>30203</v>
      </c>
      <c r="G7" s="24">
        <v>7894</v>
      </c>
      <c r="H7" s="24"/>
      <c r="I7" s="24"/>
      <c r="J7" s="24">
        <v>7894</v>
      </c>
      <c r="K7" s="24">
        <v>8149</v>
      </c>
      <c r="L7" s="24"/>
      <c r="M7" s="24">
        <v>5750</v>
      </c>
      <c r="N7" s="24">
        <v>13899</v>
      </c>
      <c r="O7" s="24"/>
      <c r="P7" s="24"/>
      <c r="Q7" s="24"/>
      <c r="R7" s="24"/>
      <c r="S7" s="24"/>
      <c r="T7" s="24"/>
      <c r="U7" s="24"/>
      <c r="V7" s="24"/>
      <c r="W7" s="24">
        <v>21793</v>
      </c>
      <c r="X7" s="24">
        <v>13500</v>
      </c>
      <c r="Y7" s="24">
        <v>8293</v>
      </c>
      <c r="Z7" s="7">
        <v>61.43</v>
      </c>
      <c r="AA7" s="29">
        <v>30203</v>
      </c>
    </row>
    <row r="8" spans="1:27" ht="13.5">
      <c r="A8" s="5" t="s">
        <v>34</v>
      </c>
      <c r="B8" s="3"/>
      <c r="C8" s="19">
        <v>409594</v>
      </c>
      <c r="D8" s="19"/>
      <c r="E8" s="20">
        <v>60000</v>
      </c>
      <c r="F8" s="21">
        <v>94597</v>
      </c>
      <c r="G8" s="21">
        <v>23682</v>
      </c>
      <c r="H8" s="21">
        <v>3217</v>
      </c>
      <c r="I8" s="21">
        <v>89450</v>
      </c>
      <c r="J8" s="21">
        <v>116349</v>
      </c>
      <c r="K8" s="21">
        <v>62661</v>
      </c>
      <c r="L8" s="21"/>
      <c r="M8" s="21"/>
      <c r="N8" s="21">
        <v>62661</v>
      </c>
      <c r="O8" s="21">
        <v>8244</v>
      </c>
      <c r="P8" s="21">
        <v>6687</v>
      </c>
      <c r="Q8" s="21">
        <v>6687</v>
      </c>
      <c r="R8" s="21">
        <v>21618</v>
      </c>
      <c r="S8" s="21"/>
      <c r="T8" s="21"/>
      <c r="U8" s="21"/>
      <c r="V8" s="21"/>
      <c r="W8" s="21">
        <v>200628</v>
      </c>
      <c r="X8" s="21">
        <v>60000</v>
      </c>
      <c r="Y8" s="21">
        <v>140628</v>
      </c>
      <c r="Z8" s="6">
        <v>234.38</v>
      </c>
      <c r="AA8" s="28">
        <v>94597</v>
      </c>
    </row>
    <row r="9" spans="1:27" ht="13.5">
      <c r="A9" s="2" t="s">
        <v>35</v>
      </c>
      <c r="B9" s="3"/>
      <c r="C9" s="16">
        <f aca="true" t="shared" si="1" ref="C9:Y9">SUM(C10:C14)</f>
        <v>3919076</v>
      </c>
      <c r="D9" s="16">
        <f>SUM(D10:D14)</f>
        <v>0</v>
      </c>
      <c r="E9" s="17">
        <f t="shared" si="1"/>
        <v>5641000</v>
      </c>
      <c r="F9" s="18">
        <f t="shared" si="1"/>
        <v>5660000</v>
      </c>
      <c r="G9" s="18">
        <f t="shared" si="1"/>
        <v>0</v>
      </c>
      <c r="H9" s="18">
        <f t="shared" si="1"/>
        <v>541730</v>
      </c>
      <c r="I9" s="18">
        <f t="shared" si="1"/>
        <v>230000</v>
      </c>
      <c r="J9" s="18">
        <f t="shared" si="1"/>
        <v>771730</v>
      </c>
      <c r="K9" s="18">
        <f t="shared" si="1"/>
        <v>0</v>
      </c>
      <c r="L9" s="18">
        <f t="shared" si="1"/>
        <v>1998573</v>
      </c>
      <c r="M9" s="18">
        <f t="shared" si="1"/>
        <v>668329</v>
      </c>
      <c r="N9" s="18">
        <f t="shared" si="1"/>
        <v>2666902</v>
      </c>
      <c r="O9" s="18">
        <f t="shared" si="1"/>
        <v>109053</v>
      </c>
      <c r="P9" s="18">
        <f t="shared" si="1"/>
        <v>1139686</v>
      </c>
      <c r="Q9" s="18">
        <f t="shared" si="1"/>
        <v>1140000</v>
      </c>
      <c r="R9" s="18">
        <f t="shared" si="1"/>
        <v>2388739</v>
      </c>
      <c r="S9" s="18">
        <f t="shared" si="1"/>
        <v>1081463</v>
      </c>
      <c r="T9" s="18">
        <f t="shared" si="1"/>
        <v>457749</v>
      </c>
      <c r="U9" s="18">
        <f t="shared" si="1"/>
        <v>0</v>
      </c>
      <c r="V9" s="18">
        <f t="shared" si="1"/>
        <v>1539212</v>
      </c>
      <c r="W9" s="18">
        <f t="shared" si="1"/>
        <v>7366583</v>
      </c>
      <c r="X9" s="18">
        <f t="shared" si="1"/>
        <v>5640999</v>
      </c>
      <c r="Y9" s="18">
        <f t="shared" si="1"/>
        <v>1725584</v>
      </c>
      <c r="Z9" s="4">
        <f>+IF(X9&lt;&gt;0,+(Y9/X9)*100,0)</f>
        <v>30.59004265024688</v>
      </c>
      <c r="AA9" s="30">
        <f>SUM(AA10:AA14)</f>
        <v>5660000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>
        <v>29053</v>
      </c>
      <c r="P10" s="21"/>
      <c r="Q10" s="21"/>
      <c r="R10" s="21">
        <v>29053</v>
      </c>
      <c r="S10" s="21">
        <v>1081463</v>
      </c>
      <c r="T10" s="21"/>
      <c r="U10" s="21"/>
      <c r="V10" s="21">
        <v>1081463</v>
      </c>
      <c r="W10" s="21">
        <v>1110516</v>
      </c>
      <c r="X10" s="21"/>
      <c r="Y10" s="21">
        <v>1110516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3919076</v>
      </c>
      <c r="D12" s="19"/>
      <c r="E12" s="20">
        <v>5641000</v>
      </c>
      <c r="F12" s="21">
        <v>5660000</v>
      </c>
      <c r="G12" s="21"/>
      <c r="H12" s="21">
        <v>541730</v>
      </c>
      <c r="I12" s="21">
        <v>230000</v>
      </c>
      <c r="J12" s="21">
        <v>771730</v>
      </c>
      <c r="K12" s="21"/>
      <c r="L12" s="21">
        <v>1998573</v>
      </c>
      <c r="M12" s="21">
        <v>668329</v>
      </c>
      <c r="N12" s="21">
        <v>2666902</v>
      </c>
      <c r="O12" s="21">
        <v>80000</v>
      </c>
      <c r="P12" s="21">
        <v>1139686</v>
      </c>
      <c r="Q12" s="21">
        <v>1140000</v>
      </c>
      <c r="R12" s="21">
        <v>2359686</v>
      </c>
      <c r="S12" s="21"/>
      <c r="T12" s="21">
        <v>457749</v>
      </c>
      <c r="U12" s="21"/>
      <c r="V12" s="21">
        <v>457749</v>
      </c>
      <c r="W12" s="21">
        <v>6256067</v>
      </c>
      <c r="X12" s="21">
        <v>5640999</v>
      </c>
      <c r="Y12" s="21">
        <v>615068</v>
      </c>
      <c r="Z12" s="6">
        <v>10.9</v>
      </c>
      <c r="AA12" s="28">
        <v>5660000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1637838</v>
      </c>
      <c r="D15" s="16">
        <f>SUM(D16:D18)</f>
        <v>0</v>
      </c>
      <c r="E15" s="17">
        <f t="shared" si="2"/>
        <v>0</v>
      </c>
      <c r="F15" s="18">
        <f t="shared" si="2"/>
        <v>759932</v>
      </c>
      <c r="G15" s="18">
        <f t="shared" si="2"/>
        <v>95465</v>
      </c>
      <c r="H15" s="18">
        <f t="shared" si="2"/>
        <v>327205</v>
      </c>
      <c r="I15" s="18">
        <f t="shared" si="2"/>
        <v>40000</v>
      </c>
      <c r="J15" s="18">
        <f t="shared" si="2"/>
        <v>462670</v>
      </c>
      <c r="K15" s="18">
        <f t="shared" si="2"/>
        <v>85835</v>
      </c>
      <c r="L15" s="18">
        <f t="shared" si="2"/>
        <v>1399</v>
      </c>
      <c r="M15" s="18">
        <f t="shared" si="2"/>
        <v>209823</v>
      </c>
      <c r="N15" s="18">
        <f t="shared" si="2"/>
        <v>297057</v>
      </c>
      <c r="O15" s="18">
        <f t="shared" si="2"/>
        <v>0</v>
      </c>
      <c r="P15" s="18">
        <f t="shared" si="2"/>
        <v>9399</v>
      </c>
      <c r="Q15" s="18">
        <f t="shared" si="2"/>
        <v>10000</v>
      </c>
      <c r="R15" s="18">
        <f t="shared" si="2"/>
        <v>19399</v>
      </c>
      <c r="S15" s="18">
        <f t="shared" si="2"/>
        <v>0</v>
      </c>
      <c r="T15" s="18">
        <f t="shared" si="2"/>
        <v>13915</v>
      </c>
      <c r="U15" s="18">
        <f t="shared" si="2"/>
        <v>0</v>
      </c>
      <c r="V15" s="18">
        <f t="shared" si="2"/>
        <v>13915</v>
      </c>
      <c r="W15" s="18">
        <f t="shared" si="2"/>
        <v>793041</v>
      </c>
      <c r="X15" s="18">
        <f t="shared" si="2"/>
        <v>0</v>
      </c>
      <c r="Y15" s="18">
        <f t="shared" si="2"/>
        <v>793041</v>
      </c>
      <c r="Z15" s="4">
        <f>+IF(X15&lt;&gt;0,+(Y15/X15)*100,0)</f>
        <v>0</v>
      </c>
      <c r="AA15" s="30">
        <f>SUM(AA16:AA18)</f>
        <v>759932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13915</v>
      </c>
      <c r="U16" s="21"/>
      <c r="V16" s="21">
        <v>13915</v>
      </c>
      <c r="W16" s="21">
        <v>13915</v>
      </c>
      <c r="X16" s="21"/>
      <c r="Y16" s="21">
        <v>13915</v>
      </c>
      <c r="Z16" s="6"/>
      <c r="AA16" s="28"/>
    </row>
    <row r="17" spans="1:27" ht="13.5">
      <c r="A17" s="5" t="s">
        <v>43</v>
      </c>
      <c r="B17" s="3"/>
      <c r="C17" s="19">
        <v>1637838</v>
      </c>
      <c r="D17" s="19"/>
      <c r="E17" s="20"/>
      <c r="F17" s="21">
        <v>759932</v>
      </c>
      <c r="G17" s="21">
        <v>95465</v>
      </c>
      <c r="H17" s="21">
        <v>327205</v>
      </c>
      <c r="I17" s="21">
        <v>40000</v>
      </c>
      <c r="J17" s="21">
        <v>462670</v>
      </c>
      <c r="K17" s="21">
        <v>85835</v>
      </c>
      <c r="L17" s="21">
        <v>1399</v>
      </c>
      <c r="M17" s="21">
        <v>209823</v>
      </c>
      <c r="N17" s="21">
        <v>297057</v>
      </c>
      <c r="O17" s="21"/>
      <c r="P17" s="21">
        <v>9399</v>
      </c>
      <c r="Q17" s="21">
        <v>10000</v>
      </c>
      <c r="R17" s="21">
        <v>19399</v>
      </c>
      <c r="S17" s="21"/>
      <c r="T17" s="21"/>
      <c r="U17" s="21"/>
      <c r="V17" s="21"/>
      <c r="W17" s="21">
        <v>779126</v>
      </c>
      <c r="X17" s="21"/>
      <c r="Y17" s="21">
        <v>779126</v>
      </c>
      <c r="Z17" s="6"/>
      <c r="AA17" s="28">
        <v>759932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18548218</v>
      </c>
      <c r="D19" s="16">
        <f>SUM(D20:D23)</f>
        <v>0</v>
      </c>
      <c r="E19" s="17">
        <f t="shared" si="3"/>
        <v>14152029</v>
      </c>
      <c r="F19" s="18">
        <f t="shared" si="3"/>
        <v>14277901</v>
      </c>
      <c r="G19" s="18">
        <f t="shared" si="3"/>
        <v>76776</v>
      </c>
      <c r="H19" s="18">
        <f t="shared" si="3"/>
        <v>2266807</v>
      </c>
      <c r="I19" s="18">
        <f t="shared" si="3"/>
        <v>602246</v>
      </c>
      <c r="J19" s="18">
        <f t="shared" si="3"/>
        <v>2945829</v>
      </c>
      <c r="K19" s="18">
        <f t="shared" si="3"/>
        <v>1944567</v>
      </c>
      <c r="L19" s="18">
        <f t="shared" si="3"/>
        <v>1429056</v>
      </c>
      <c r="M19" s="18">
        <f t="shared" si="3"/>
        <v>599045</v>
      </c>
      <c r="N19" s="18">
        <f t="shared" si="3"/>
        <v>3972668</v>
      </c>
      <c r="O19" s="18">
        <f t="shared" si="3"/>
        <v>845676</v>
      </c>
      <c r="P19" s="18">
        <f t="shared" si="3"/>
        <v>110360</v>
      </c>
      <c r="Q19" s="18">
        <f t="shared" si="3"/>
        <v>111451</v>
      </c>
      <c r="R19" s="18">
        <f t="shared" si="3"/>
        <v>1067487</v>
      </c>
      <c r="S19" s="18">
        <f t="shared" si="3"/>
        <v>1426934</v>
      </c>
      <c r="T19" s="18">
        <f t="shared" si="3"/>
        <v>0</v>
      </c>
      <c r="U19" s="18">
        <f t="shared" si="3"/>
        <v>4659730</v>
      </c>
      <c r="V19" s="18">
        <f t="shared" si="3"/>
        <v>6086664</v>
      </c>
      <c r="W19" s="18">
        <f t="shared" si="3"/>
        <v>14072648</v>
      </c>
      <c r="X19" s="18">
        <f t="shared" si="3"/>
        <v>14152028</v>
      </c>
      <c r="Y19" s="18">
        <f t="shared" si="3"/>
        <v>-79380</v>
      </c>
      <c r="Z19" s="4">
        <f>+IF(X19&lt;&gt;0,+(Y19/X19)*100,0)</f>
        <v>-0.56090900894204</v>
      </c>
      <c r="AA19" s="30">
        <f>SUM(AA20:AA23)</f>
        <v>14277901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18524370</v>
      </c>
      <c r="D21" s="19"/>
      <c r="E21" s="20">
        <v>14126750</v>
      </c>
      <c r="F21" s="21">
        <v>14252622</v>
      </c>
      <c r="G21" s="21">
        <v>76776</v>
      </c>
      <c r="H21" s="21">
        <v>2266807</v>
      </c>
      <c r="I21" s="21">
        <v>601071</v>
      </c>
      <c r="J21" s="21">
        <v>2944654</v>
      </c>
      <c r="K21" s="21">
        <v>1944567</v>
      </c>
      <c r="L21" s="21">
        <v>1429056</v>
      </c>
      <c r="M21" s="21">
        <v>599045</v>
      </c>
      <c r="N21" s="21">
        <v>3972668</v>
      </c>
      <c r="O21" s="21">
        <v>845676</v>
      </c>
      <c r="P21" s="21">
        <v>110360</v>
      </c>
      <c r="Q21" s="21">
        <v>111451</v>
      </c>
      <c r="R21" s="21">
        <v>1067487</v>
      </c>
      <c r="S21" s="21">
        <v>1426934</v>
      </c>
      <c r="T21" s="21"/>
      <c r="U21" s="21">
        <v>4659730</v>
      </c>
      <c r="V21" s="21">
        <v>6086664</v>
      </c>
      <c r="W21" s="21">
        <v>14071473</v>
      </c>
      <c r="X21" s="21">
        <v>14126749</v>
      </c>
      <c r="Y21" s="21">
        <v>-55276</v>
      </c>
      <c r="Z21" s="6">
        <v>-0.39</v>
      </c>
      <c r="AA21" s="28">
        <v>14252622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23848</v>
      </c>
      <c r="D23" s="19"/>
      <c r="E23" s="20">
        <v>25279</v>
      </c>
      <c r="F23" s="21">
        <v>25279</v>
      </c>
      <c r="G23" s="21"/>
      <c r="H23" s="21"/>
      <c r="I23" s="21">
        <v>1175</v>
      </c>
      <c r="J23" s="21">
        <v>1175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1175</v>
      </c>
      <c r="X23" s="21">
        <v>25279</v>
      </c>
      <c r="Y23" s="21">
        <v>-24104</v>
      </c>
      <c r="Z23" s="6">
        <v>-95.35</v>
      </c>
      <c r="AA23" s="28">
        <v>25279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25116533</v>
      </c>
      <c r="D25" s="50">
        <f>+D5+D9+D15+D19+D24</f>
        <v>0</v>
      </c>
      <c r="E25" s="51">
        <f t="shared" si="4"/>
        <v>19884564</v>
      </c>
      <c r="F25" s="52">
        <f t="shared" si="4"/>
        <v>20843740</v>
      </c>
      <c r="G25" s="52">
        <f t="shared" si="4"/>
        <v>212150</v>
      </c>
      <c r="H25" s="52">
        <f t="shared" si="4"/>
        <v>3138959</v>
      </c>
      <c r="I25" s="52">
        <f t="shared" si="4"/>
        <v>965854</v>
      </c>
      <c r="J25" s="52">
        <f t="shared" si="4"/>
        <v>4316963</v>
      </c>
      <c r="K25" s="52">
        <f t="shared" si="4"/>
        <v>2101212</v>
      </c>
      <c r="L25" s="52">
        <f t="shared" si="4"/>
        <v>3429028</v>
      </c>
      <c r="M25" s="52">
        <f t="shared" si="4"/>
        <v>1482947</v>
      </c>
      <c r="N25" s="52">
        <f t="shared" si="4"/>
        <v>7013187</v>
      </c>
      <c r="O25" s="52">
        <f t="shared" si="4"/>
        <v>962973</v>
      </c>
      <c r="P25" s="52">
        <f t="shared" si="4"/>
        <v>1266132</v>
      </c>
      <c r="Q25" s="52">
        <f t="shared" si="4"/>
        <v>1268138</v>
      </c>
      <c r="R25" s="52">
        <f t="shared" si="4"/>
        <v>3497243</v>
      </c>
      <c r="S25" s="52">
        <f t="shared" si="4"/>
        <v>2508397</v>
      </c>
      <c r="T25" s="52">
        <f t="shared" si="4"/>
        <v>471664</v>
      </c>
      <c r="U25" s="52">
        <f t="shared" si="4"/>
        <v>4659730</v>
      </c>
      <c r="V25" s="52">
        <f t="shared" si="4"/>
        <v>7639791</v>
      </c>
      <c r="W25" s="52">
        <f t="shared" si="4"/>
        <v>22467184</v>
      </c>
      <c r="X25" s="52">
        <f t="shared" si="4"/>
        <v>19884563</v>
      </c>
      <c r="Y25" s="52">
        <f t="shared" si="4"/>
        <v>2582621</v>
      </c>
      <c r="Z25" s="53">
        <f>+IF(X25&lt;&gt;0,+(Y25/X25)*100,0)</f>
        <v>12.988070192943137</v>
      </c>
      <c r="AA25" s="54">
        <f>+AA5+AA9+AA15+AA19+AA24</f>
        <v>20843740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22463464</v>
      </c>
      <c r="D28" s="19"/>
      <c r="E28" s="20">
        <v>19652750</v>
      </c>
      <c r="F28" s="21">
        <v>20613826</v>
      </c>
      <c r="G28" s="21">
        <v>76776</v>
      </c>
      <c r="H28" s="21">
        <v>2808537</v>
      </c>
      <c r="I28" s="21">
        <v>831071</v>
      </c>
      <c r="J28" s="21">
        <v>3716384</v>
      </c>
      <c r="K28" s="21">
        <v>2040297</v>
      </c>
      <c r="L28" s="21">
        <v>3429028</v>
      </c>
      <c r="M28" s="21">
        <v>1261184</v>
      </c>
      <c r="N28" s="21">
        <v>6730509</v>
      </c>
      <c r="O28" s="21">
        <v>954729</v>
      </c>
      <c r="P28" s="21">
        <v>1259445</v>
      </c>
      <c r="Q28" s="21">
        <v>1261451</v>
      </c>
      <c r="R28" s="21">
        <v>3475625</v>
      </c>
      <c r="S28" s="21">
        <v>2508397</v>
      </c>
      <c r="T28" s="21">
        <v>471664</v>
      </c>
      <c r="U28" s="21">
        <v>4659730</v>
      </c>
      <c r="V28" s="21">
        <v>7639791</v>
      </c>
      <c r="W28" s="21">
        <v>21562309</v>
      </c>
      <c r="X28" s="21"/>
      <c r="Y28" s="21">
        <v>21562309</v>
      </c>
      <c r="Z28" s="6"/>
      <c r="AA28" s="19">
        <v>20613826</v>
      </c>
    </row>
    <row r="29" spans="1:27" ht="13.5">
      <c r="A29" s="56" t="s">
        <v>55</v>
      </c>
      <c r="B29" s="3"/>
      <c r="C29" s="19">
        <v>2379807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>
        <v>119147</v>
      </c>
      <c r="H30" s="24">
        <v>327205</v>
      </c>
      <c r="I30" s="24">
        <v>40000</v>
      </c>
      <c r="J30" s="24">
        <v>486352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486352</v>
      </c>
      <c r="X30" s="24"/>
      <c r="Y30" s="24">
        <v>486352</v>
      </c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24843271</v>
      </c>
      <c r="D32" s="25">
        <f>SUM(D28:D31)</f>
        <v>0</v>
      </c>
      <c r="E32" s="26">
        <f t="shared" si="5"/>
        <v>19652750</v>
      </c>
      <c r="F32" s="27">
        <f t="shared" si="5"/>
        <v>20613826</v>
      </c>
      <c r="G32" s="27">
        <f t="shared" si="5"/>
        <v>195923</v>
      </c>
      <c r="H32" s="27">
        <f t="shared" si="5"/>
        <v>3135742</v>
      </c>
      <c r="I32" s="27">
        <f t="shared" si="5"/>
        <v>871071</v>
      </c>
      <c r="J32" s="27">
        <f t="shared" si="5"/>
        <v>4202736</v>
      </c>
      <c r="K32" s="27">
        <f t="shared" si="5"/>
        <v>2040297</v>
      </c>
      <c r="L32" s="27">
        <f t="shared" si="5"/>
        <v>3429028</v>
      </c>
      <c r="M32" s="27">
        <f t="shared" si="5"/>
        <v>1261184</v>
      </c>
      <c r="N32" s="27">
        <f t="shared" si="5"/>
        <v>6730509</v>
      </c>
      <c r="O32" s="27">
        <f t="shared" si="5"/>
        <v>954729</v>
      </c>
      <c r="P32" s="27">
        <f t="shared" si="5"/>
        <v>1259445</v>
      </c>
      <c r="Q32" s="27">
        <f t="shared" si="5"/>
        <v>1261451</v>
      </c>
      <c r="R32" s="27">
        <f t="shared" si="5"/>
        <v>3475625</v>
      </c>
      <c r="S32" s="27">
        <f t="shared" si="5"/>
        <v>2508397</v>
      </c>
      <c r="T32" s="27">
        <f t="shared" si="5"/>
        <v>471664</v>
      </c>
      <c r="U32" s="27">
        <f t="shared" si="5"/>
        <v>4659730</v>
      </c>
      <c r="V32" s="27">
        <f t="shared" si="5"/>
        <v>7639791</v>
      </c>
      <c r="W32" s="27">
        <f t="shared" si="5"/>
        <v>22048661</v>
      </c>
      <c r="X32" s="27">
        <f t="shared" si="5"/>
        <v>0</v>
      </c>
      <c r="Y32" s="27">
        <f t="shared" si="5"/>
        <v>22048661</v>
      </c>
      <c r="Z32" s="13">
        <f>+IF(X32&lt;&gt;0,+(Y32/X32)*100,0)</f>
        <v>0</v>
      </c>
      <c r="AA32" s="31">
        <f>SUM(AA28:AA31)</f>
        <v>20613826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>
        <v>8333</v>
      </c>
      <c r="H33" s="21"/>
      <c r="I33" s="21">
        <v>1175</v>
      </c>
      <c r="J33" s="21">
        <v>9508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9508</v>
      </c>
      <c r="X33" s="21"/>
      <c r="Y33" s="21">
        <v>9508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273262</v>
      </c>
      <c r="D35" s="19"/>
      <c r="E35" s="20">
        <v>231814</v>
      </c>
      <c r="F35" s="21">
        <v>229914</v>
      </c>
      <c r="G35" s="21">
        <v>7894</v>
      </c>
      <c r="H35" s="21">
        <v>3217</v>
      </c>
      <c r="I35" s="21">
        <v>93608</v>
      </c>
      <c r="J35" s="21">
        <v>104719</v>
      </c>
      <c r="K35" s="21">
        <v>60915</v>
      </c>
      <c r="L35" s="21"/>
      <c r="M35" s="21">
        <v>221763</v>
      </c>
      <c r="N35" s="21">
        <v>282678</v>
      </c>
      <c r="O35" s="21">
        <v>8244</v>
      </c>
      <c r="P35" s="21">
        <v>6687</v>
      </c>
      <c r="Q35" s="21">
        <v>6687</v>
      </c>
      <c r="R35" s="21">
        <v>21618</v>
      </c>
      <c r="S35" s="21"/>
      <c r="T35" s="21"/>
      <c r="U35" s="21"/>
      <c r="V35" s="21"/>
      <c r="W35" s="21">
        <v>409015</v>
      </c>
      <c r="X35" s="21"/>
      <c r="Y35" s="21">
        <v>409015</v>
      </c>
      <c r="Z35" s="6"/>
      <c r="AA35" s="28">
        <v>229914</v>
      </c>
    </row>
    <row r="36" spans="1:27" ht="13.5">
      <c r="A36" s="60" t="s">
        <v>64</v>
      </c>
      <c r="B36" s="10"/>
      <c r="C36" s="61">
        <f aca="true" t="shared" si="6" ref="C36:Y36">SUM(C32:C35)</f>
        <v>25116533</v>
      </c>
      <c r="D36" s="61">
        <f>SUM(D32:D35)</f>
        <v>0</v>
      </c>
      <c r="E36" s="62">
        <f t="shared" si="6"/>
        <v>19884564</v>
      </c>
      <c r="F36" s="63">
        <f t="shared" si="6"/>
        <v>20843740</v>
      </c>
      <c r="G36" s="63">
        <f t="shared" si="6"/>
        <v>212150</v>
      </c>
      <c r="H36" s="63">
        <f t="shared" si="6"/>
        <v>3138959</v>
      </c>
      <c r="I36" s="63">
        <f t="shared" si="6"/>
        <v>965854</v>
      </c>
      <c r="J36" s="63">
        <f t="shared" si="6"/>
        <v>4316963</v>
      </c>
      <c r="K36" s="63">
        <f t="shared" si="6"/>
        <v>2101212</v>
      </c>
      <c r="L36" s="63">
        <f t="shared" si="6"/>
        <v>3429028</v>
      </c>
      <c r="M36" s="63">
        <f t="shared" si="6"/>
        <v>1482947</v>
      </c>
      <c r="N36" s="63">
        <f t="shared" si="6"/>
        <v>7013187</v>
      </c>
      <c r="O36" s="63">
        <f t="shared" si="6"/>
        <v>962973</v>
      </c>
      <c r="P36" s="63">
        <f t="shared" si="6"/>
        <v>1266132</v>
      </c>
      <c r="Q36" s="63">
        <f t="shared" si="6"/>
        <v>1268138</v>
      </c>
      <c r="R36" s="63">
        <f t="shared" si="6"/>
        <v>3497243</v>
      </c>
      <c r="S36" s="63">
        <f t="shared" si="6"/>
        <v>2508397</v>
      </c>
      <c r="T36" s="63">
        <f t="shared" si="6"/>
        <v>471664</v>
      </c>
      <c r="U36" s="63">
        <f t="shared" si="6"/>
        <v>4659730</v>
      </c>
      <c r="V36" s="63">
        <f t="shared" si="6"/>
        <v>7639791</v>
      </c>
      <c r="W36" s="63">
        <f t="shared" si="6"/>
        <v>22467184</v>
      </c>
      <c r="X36" s="63">
        <f t="shared" si="6"/>
        <v>0</v>
      </c>
      <c r="Y36" s="63">
        <f t="shared" si="6"/>
        <v>22467184</v>
      </c>
      <c r="Z36" s="64">
        <f>+IF(X36&lt;&gt;0,+(Y36/X36)*100,0)</f>
        <v>0</v>
      </c>
      <c r="AA36" s="65">
        <f>SUM(AA32:AA35)</f>
        <v>20843740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2961321</v>
      </c>
      <c r="D5" s="16">
        <f>SUM(D6:D8)</f>
        <v>0</v>
      </c>
      <c r="E5" s="17">
        <f t="shared" si="0"/>
        <v>12988000</v>
      </c>
      <c r="F5" s="18">
        <f t="shared" si="0"/>
        <v>1317100</v>
      </c>
      <c r="G5" s="18">
        <f t="shared" si="0"/>
        <v>0</v>
      </c>
      <c r="H5" s="18">
        <f t="shared" si="0"/>
        <v>1704</v>
      </c>
      <c r="I5" s="18">
        <f t="shared" si="0"/>
        <v>12851</v>
      </c>
      <c r="J5" s="18">
        <f t="shared" si="0"/>
        <v>14555</v>
      </c>
      <c r="K5" s="18">
        <f t="shared" si="0"/>
        <v>0</v>
      </c>
      <c r="L5" s="18">
        <f t="shared" si="0"/>
        <v>1989</v>
      </c>
      <c r="M5" s="18">
        <f t="shared" si="0"/>
        <v>0</v>
      </c>
      <c r="N5" s="18">
        <f t="shared" si="0"/>
        <v>1989</v>
      </c>
      <c r="O5" s="18">
        <f t="shared" si="0"/>
        <v>9140</v>
      </c>
      <c r="P5" s="18">
        <f t="shared" si="0"/>
        <v>39223</v>
      </c>
      <c r="Q5" s="18">
        <f t="shared" si="0"/>
        <v>47791</v>
      </c>
      <c r="R5" s="18">
        <f t="shared" si="0"/>
        <v>96154</v>
      </c>
      <c r="S5" s="18">
        <f t="shared" si="0"/>
        <v>8430</v>
      </c>
      <c r="T5" s="18">
        <f t="shared" si="0"/>
        <v>138471</v>
      </c>
      <c r="U5" s="18">
        <f t="shared" si="0"/>
        <v>65922</v>
      </c>
      <c r="V5" s="18">
        <f t="shared" si="0"/>
        <v>212823</v>
      </c>
      <c r="W5" s="18">
        <f t="shared" si="0"/>
        <v>325521</v>
      </c>
      <c r="X5" s="18">
        <f t="shared" si="0"/>
        <v>12988000</v>
      </c>
      <c r="Y5" s="18">
        <f t="shared" si="0"/>
        <v>-12662479</v>
      </c>
      <c r="Z5" s="4">
        <f>+IF(X5&lt;&gt;0,+(Y5/X5)*100,0)</f>
        <v>-97.49367878041268</v>
      </c>
      <c r="AA5" s="16">
        <f>SUM(AA6:AA8)</f>
        <v>1317100</v>
      </c>
    </row>
    <row r="6" spans="1:27" ht="13.5">
      <c r="A6" s="5" t="s">
        <v>32</v>
      </c>
      <c r="B6" s="3"/>
      <c r="C6" s="19">
        <v>473000</v>
      </c>
      <c r="D6" s="19"/>
      <c r="E6" s="20">
        <v>10222000</v>
      </c>
      <c r="F6" s="21">
        <v>237000</v>
      </c>
      <c r="G6" s="21"/>
      <c r="H6" s="21"/>
      <c r="I6" s="21">
        <v>6702</v>
      </c>
      <c r="J6" s="21">
        <v>6702</v>
      </c>
      <c r="K6" s="21"/>
      <c r="L6" s="21"/>
      <c r="M6" s="21"/>
      <c r="N6" s="21"/>
      <c r="O6" s="21">
        <v>9140</v>
      </c>
      <c r="P6" s="21">
        <v>29843</v>
      </c>
      <c r="Q6" s="21"/>
      <c r="R6" s="21">
        <v>38983</v>
      </c>
      <c r="S6" s="21">
        <v>8430</v>
      </c>
      <c r="T6" s="21">
        <v>60141</v>
      </c>
      <c r="U6" s="21">
        <v>65922</v>
      </c>
      <c r="V6" s="21">
        <v>134493</v>
      </c>
      <c r="W6" s="21">
        <v>180178</v>
      </c>
      <c r="X6" s="21">
        <v>10222000</v>
      </c>
      <c r="Y6" s="21">
        <v>-10041822</v>
      </c>
      <c r="Z6" s="6">
        <v>-98.24</v>
      </c>
      <c r="AA6" s="28">
        <v>237000</v>
      </c>
    </row>
    <row r="7" spans="1:27" ht="13.5">
      <c r="A7" s="5" t="s">
        <v>33</v>
      </c>
      <c r="B7" s="3"/>
      <c r="C7" s="22">
        <v>1496321</v>
      </c>
      <c r="D7" s="22"/>
      <c r="E7" s="23">
        <v>2529000</v>
      </c>
      <c r="F7" s="24">
        <v>1080100</v>
      </c>
      <c r="G7" s="24"/>
      <c r="H7" s="24"/>
      <c r="I7" s="24"/>
      <c r="J7" s="24"/>
      <c r="K7" s="24"/>
      <c r="L7" s="24"/>
      <c r="M7" s="24"/>
      <c r="N7" s="24"/>
      <c r="O7" s="24"/>
      <c r="P7" s="24">
        <v>9380</v>
      </c>
      <c r="Q7" s="24"/>
      <c r="R7" s="24">
        <v>9380</v>
      </c>
      <c r="S7" s="24"/>
      <c r="T7" s="24"/>
      <c r="U7" s="24"/>
      <c r="V7" s="24"/>
      <c r="W7" s="24">
        <v>9380</v>
      </c>
      <c r="X7" s="24">
        <v>2529000</v>
      </c>
      <c r="Y7" s="24">
        <v>-2519620</v>
      </c>
      <c r="Z7" s="7">
        <v>-99.63</v>
      </c>
      <c r="AA7" s="29">
        <v>1080100</v>
      </c>
    </row>
    <row r="8" spans="1:27" ht="13.5">
      <c r="A8" s="5" t="s">
        <v>34</v>
      </c>
      <c r="B8" s="3"/>
      <c r="C8" s="19">
        <v>992000</v>
      </c>
      <c r="D8" s="19"/>
      <c r="E8" s="20">
        <v>237000</v>
      </c>
      <c r="F8" s="21"/>
      <c r="G8" s="21"/>
      <c r="H8" s="21">
        <v>1704</v>
      </c>
      <c r="I8" s="21">
        <v>6149</v>
      </c>
      <c r="J8" s="21">
        <v>7853</v>
      </c>
      <c r="K8" s="21"/>
      <c r="L8" s="21">
        <v>1989</v>
      </c>
      <c r="M8" s="21"/>
      <c r="N8" s="21">
        <v>1989</v>
      </c>
      <c r="O8" s="21"/>
      <c r="P8" s="21"/>
      <c r="Q8" s="21">
        <v>47791</v>
      </c>
      <c r="R8" s="21">
        <v>47791</v>
      </c>
      <c r="S8" s="21"/>
      <c r="T8" s="21">
        <v>78330</v>
      </c>
      <c r="U8" s="21"/>
      <c r="V8" s="21">
        <v>78330</v>
      </c>
      <c r="W8" s="21">
        <v>135963</v>
      </c>
      <c r="X8" s="21">
        <v>237000</v>
      </c>
      <c r="Y8" s="21">
        <v>-101037</v>
      </c>
      <c r="Z8" s="6">
        <v>-42.63</v>
      </c>
      <c r="AA8" s="28"/>
    </row>
    <row r="9" spans="1:27" ht="13.5">
      <c r="A9" s="2" t="s">
        <v>35</v>
      </c>
      <c r="B9" s="3"/>
      <c r="C9" s="16">
        <f aca="true" t="shared" si="1" ref="C9:Y9">SUM(C10:C14)</f>
        <v>624000</v>
      </c>
      <c r="D9" s="16">
        <f>SUM(D10:D14)</f>
        <v>0</v>
      </c>
      <c r="E9" s="17">
        <f t="shared" si="1"/>
        <v>109000</v>
      </c>
      <c r="F9" s="18">
        <f t="shared" si="1"/>
        <v>109000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8959</v>
      </c>
      <c r="P9" s="18">
        <f t="shared" si="1"/>
        <v>8470</v>
      </c>
      <c r="Q9" s="18">
        <f t="shared" si="1"/>
        <v>29566</v>
      </c>
      <c r="R9" s="18">
        <f t="shared" si="1"/>
        <v>46995</v>
      </c>
      <c r="S9" s="18">
        <f t="shared" si="1"/>
        <v>17205</v>
      </c>
      <c r="T9" s="18">
        <f t="shared" si="1"/>
        <v>0</v>
      </c>
      <c r="U9" s="18">
        <f t="shared" si="1"/>
        <v>0</v>
      </c>
      <c r="V9" s="18">
        <f t="shared" si="1"/>
        <v>17205</v>
      </c>
      <c r="W9" s="18">
        <f t="shared" si="1"/>
        <v>64200</v>
      </c>
      <c r="X9" s="18">
        <f t="shared" si="1"/>
        <v>109000</v>
      </c>
      <c r="Y9" s="18">
        <f t="shared" si="1"/>
        <v>-44800</v>
      </c>
      <c r="Z9" s="4">
        <f>+IF(X9&lt;&gt;0,+(Y9/X9)*100,0)</f>
        <v>-41.10091743119266</v>
      </c>
      <c r="AA9" s="30">
        <f>SUM(AA10:AA14)</f>
        <v>109000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218000</v>
      </c>
      <c r="D12" s="19"/>
      <c r="E12" s="20">
        <v>109000</v>
      </c>
      <c r="F12" s="21">
        <v>109000</v>
      </c>
      <c r="G12" s="21"/>
      <c r="H12" s="21"/>
      <c r="I12" s="21"/>
      <c r="J12" s="21"/>
      <c r="K12" s="21"/>
      <c r="L12" s="21"/>
      <c r="M12" s="21"/>
      <c r="N12" s="21"/>
      <c r="O12" s="21">
        <v>8959</v>
      </c>
      <c r="P12" s="21">
        <v>8470</v>
      </c>
      <c r="Q12" s="21">
        <v>29566</v>
      </c>
      <c r="R12" s="21">
        <v>46995</v>
      </c>
      <c r="S12" s="21">
        <v>17205</v>
      </c>
      <c r="T12" s="21"/>
      <c r="U12" s="21"/>
      <c r="V12" s="21">
        <v>17205</v>
      </c>
      <c r="W12" s="21">
        <v>64200</v>
      </c>
      <c r="X12" s="21">
        <v>109000</v>
      </c>
      <c r="Y12" s="21">
        <v>-44800</v>
      </c>
      <c r="Z12" s="6">
        <v>-41.1</v>
      </c>
      <c r="AA12" s="28">
        <v>109000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406000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1827200</v>
      </c>
      <c r="D15" s="16">
        <f>SUM(D16:D18)</f>
        <v>0</v>
      </c>
      <c r="E15" s="17">
        <f t="shared" si="2"/>
        <v>634000</v>
      </c>
      <c r="F15" s="18">
        <f t="shared" si="2"/>
        <v>979000</v>
      </c>
      <c r="G15" s="18">
        <f t="shared" si="2"/>
        <v>0</v>
      </c>
      <c r="H15" s="18">
        <f t="shared" si="2"/>
        <v>1777</v>
      </c>
      <c r="I15" s="18">
        <f t="shared" si="2"/>
        <v>0</v>
      </c>
      <c r="J15" s="18">
        <f t="shared" si="2"/>
        <v>1777</v>
      </c>
      <c r="K15" s="18">
        <f t="shared" si="2"/>
        <v>0</v>
      </c>
      <c r="L15" s="18">
        <f t="shared" si="2"/>
        <v>0</v>
      </c>
      <c r="M15" s="18">
        <f t="shared" si="2"/>
        <v>5498</v>
      </c>
      <c r="N15" s="18">
        <f t="shared" si="2"/>
        <v>5498</v>
      </c>
      <c r="O15" s="18">
        <f t="shared" si="2"/>
        <v>23940</v>
      </c>
      <c r="P15" s="18">
        <f t="shared" si="2"/>
        <v>28639</v>
      </c>
      <c r="Q15" s="18">
        <f t="shared" si="2"/>
        <v>74783</v>
      </c>
      <c r="R15" s="18">
        <f t="shared" si="2"/>
        <v>127362</v>
      </c>
      <c r="S15" s="18">
        <f t="shared" si="2"/>
        <v>7022</v>
      </c>
      <c r="T15" s="18">
        <f t="shared" si="2"/>
        <v>119445</v>
      </c>
      <c r="U15" s="18">
        <f t="shared" si="2"/>
        <v>334264</v>
      </c>
      <c r="V15" s="18">
        <f t="shared" si="2"/>
        <v>460731</v>
      </c>
      <c r="W15" s="18">
        <f t="shared" si="2"/>
        <v>595368</v>
      </c>
      <c r="X15" s="18">
        <f t="shared" si="2"/>
        <v>634000</v>
      </c>
      <c r="Y15" s="18">
        <f t="shared" si="2"/>
        <v>-38632</v>
      </c>
      <c r="Z15" s="4">
        <f>+IF(X15&lt;&gt;0,+(Y15/X15)*100,0)</f>
        <v>-6.093375394321766</v>
      </c>
      <c r="AA15" s="30">
        <f>SUM(AA16:AA18)</f>
        <v>979000</v>
      </c>
    </row>
    <row r="16" spans="1:27" ht="13.5">
      <c r="A16" s="5" t="s">
        <v>42</v>
      </c>
      <c r="B16" s="3"/>
      <c r="C16" s="19">
        <v>1827200</v>
      </c>
      <c r="D16" s="19"/>
      <c r="E16" s="20">
        <v>634000</v>
      </c>
      <c r="F16" s="21">
        <v>979000</v>
      </c>
      <c r="G16" s="21"/>
      <c r="H16" s="21">
        <v>1777</v>
      </c>
      <c r="I16" s="21"/>
      <c r="J16" s="21">
        <v>1777</v>
      </c>
      <c r="K16" s="21"/>
      <c r="L16" s="21"/>
      <c r="M16" s="21">
        <v>5498</v>
      </c>
      <c r="N16" s="21">
        <v>5498</v>
      </c>
      <c r="O16" s="21"/>
      <c r="P16" s="21">
        <v>10639</v>
      </c>
      <c r="Q16" s="21">
        <v>66060</v>
      </c>
      <c r="R16" s="21">
        <v>76699</v>
      </c>
      <c r="S16" s="21">
        <v>7022</v>
      </c>
      <c r="T16" s="21">
        <v>38963</v>
      </c>
      <c r="U16" s="21">
        <v>334264</v>
      </c>
      <c r="V16" s="21">
        <v>380249</v>
      </c>
      <c r="W16" s="21">
        <v>464223</v>
      </c>
      <c r="X16" s="21">
        <v>634000</v>
      </c>
      <c r="Y16" s="21">
        <v>-169777</v>
      </c>
      <c r="Z16" s="6">
        <v>-26.78</v>
      </c>
      <c r="AA16" s="28">
        <v>979000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>
        <v>23940</v>
      </c>
      <c r="P18" s="21">
        <v>18000</v>
      </c>
      <c r="Q18" s="21">
        <v>8723</v>
      </c>
      <c r="R18" s="21">
        <v>50663</v>
      </c>
      <c r="S18" s="21"/>
      <c r="T18" s="21">
        <v>80482</v>
      </c>
      <c r="U18" s="21"/>
      <c r="V18" s="21">
        <v>80482</v>
      </c>
      <c r="W18" s="21">
        <v>131145</v>
      </c>
      <c r="X18" s="21"/>
      <c r="Y18" s="21">
        <v>131145</v>
      </c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38000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38000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5450521</v>
      </c>
      <c r="D25" s="50">
        <f>+D5+D9+D15+D19+D24</f>
        <v>0</v>
      </c>
      <c r="E25" s="51">
        <f t="shared" si="4"/>
        <v>13731000</v>
      </c>
      <c r="F25" s="52">
        <f t="shared" si="4"/>
        <v>2405100</v>
      </c>
      <c r="G25" s="52">
        <f t="shared" si="4"/>
        <v>0</v>
      </c>
      <c r="H25" s="52">
        <f t="shared" si="4"/>
        <v>3481</v>
      </c>
      <c r="I25" s="52">
        <f t="shared" si="4"/>
        <v>12851</v>
      </c>
      <c r="J25" s="52">
        <f t="shared" si="4"/>
        <v>16332</v>
      </c>
      <c r="K25" s="52">
        <f t="shared" si="4"/>
        <v>0</v>
      </c>
      <c r="L25" s="52">
        <f t="shared" si="4"/>
        <v>1989</v>
      </c>
      <c r="M25" s="52">
        <f t="shared" si="4"/>
        <v>5498</v>
      </c>
      <c r="N25" s="52">
        <f t="shared" si="4"/>
        <v>7487</v>
      </c>
      <c r="O25" s="52">
        <f t="shared" si="4"/>
        <v>42039</v>
      </c>
      <c r="P25" s="52">
        <f t="shared" si="4"/>
        <v>76332</v>
      </c>
      <c r="Q25" s="52">
        <f t="shared" si="4"/>
        <v>152140</v>
      </c>
      <c r="R25" s="52">
        <f t="shared" si="4"/>
        <v>270511</v>
      </c>
      <c r="S25" s="52">
        <f t="shared" si="4"/>
        <v>32657</v>
      </c>
      <c r="T25" s="52">
        <f t="shared" si="4"/>
        <v>257916</v>
      </c>
      <c r="U25" s="52">
        <f t="shared" si="4"/>
        <v>400186</v>
      </c>
      <c r="V25" s="52">
        <f t="shared" si="4"/>
        <v>690759</v>
      </c>
      <c r="W25" s="52">
        <f t="shared" si="4"/>
        <v>985089</v>
      </c>
      <c r="X25" s="52">
        <f t="shared" si="4"/>
        <v>13731000</v>
      </c>
      <c r="Y25" s="52">
        <f t="shared" si="4"/>
        <v>-12745911</v>
      </c>
      <c r="Z25" s="53">
        <f>+IF(X25&lt;&gt;0,+(Y25/X25)*100,0)</f>
        <v>-92.82580292768189</v>
      </c>
      <c r="AA25" s="54">
        <f>+AA5+AA9+AA15+AA19+AA24</f>
        <v>2405100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5450521</v>
      </c>
      <c r="D35" s="19"/>
      <c r="E35" s="20">
        <v>13731000</v>
      </c>
      <c r="F35" s="21">
        <v>2405100</v>
      </c>
      <c r="G35" s="21"/>
      <c r="H35" s="21">
        <v>3481</v>
      </c>
      <c r="I35" s="21">
        <v>12851</v>
      </c>
      <c r="J35" s="21">
        <v>16332</v>
      </c>
      <c r="K35" s="21"/>
      <c r="L35" s="21">
        <v>1989</v>
      </c>
      <c r="M35" s="21">
        <v>5498</v>
      </c>
      <c r="N35" s="21">
        <v>7487</v>
      </c>
      <c r="O35" s="21">
        <v>42039</v>
      </c>
      <c r="P35" s="21">
        <v>76332</v>
      </c>
      <c r="Q35" s="21">
        <v>152140</v>
      </c>
      <c r="R35" s="21">
        <v>270511</v>
      </c>
      <c r="S35" s="21">
        <v>32657</v>
      </c>
      <c r="T35" s="21">
        <v>257916</v>
      </c>
      <c r="U35" s="21">
        <v>400186</v>
      </c>
      <c r="V35" s="21">
        <v>690759</v>
      </c>
      <c r="W35" s="21">
        <v>985089</v>
      </c>
      <c r="X35" s="21"/>
      <c r="Y35" s="21">
        <v>985089</v>
      </c>
      <c r="Z35" s="6"/>
      <c r="AA35" s="28">
        <v>2405100</v>
      </c>
    </row>
    <row r="36" spans="1:27" ht="13.5">
      <c r="A36" s="60" t="s">
        <v>64</v>
      </c>
      <c r="B36" s="10"/>
      <c r="C36" s="61">
        <f aca="true" t="shared" si="6" ref="C36:Y36">SUM(C32:C35)</f>
        <v>5450521</v>
      </c>
      <c r="D36" s="61">
        <f>SUM(D32:D35)</f>
        <v>0</v>
      </c>
      <c r="E36" s="62">
        <f t="shared" si="6"/>
        <v>13731000</v>
      </c>
      <c r="F36" s="63">
        <f t="shared" si="6"/>
        <v>2405100</v>
      </c>
      <c r="G36" s="63">
        <f t="shared" si="6"/>
        <v>0</v>
      </c>
      <c r="H36" s="63">
        <f t="shared" si="6"/>
        <v>3481</v>
      </c>
      <c r="I36" s="63">
        <f t="shared" si="6"/>
        <v>12851</v>
      </c>
      <c r="J36" s="63">
        <f t="shared" si="6"/>
        <v>16332</v>
      </c>
      <c r="K36" s="63">
        <f t="shared" si="6"/>
        <v>0</v>
      </c>
      <c r="L36" s="63">
        <f t="shared" si="6"/>
        <v>1989</v>
      </c>
      <c r="M36" s="63">
        <f t="shared" si="6"/>
        <v>5498</v>
      </c>
      <c r="N36" s="63">
        <f t="shared" si="6"/>
        <v>7487</v>
      </c>
      <c r="O36" s="63">
        <f t="shared" si="6"/>
        <v>42039</v>
      </c>
      <c r="P36" s="63">
        <f t="shared" si="6"/>
        <v>76332</v>
      </c>
      <c r="Q36" s="63">
        <f t="shared" si="6"/>
        <v>152140</v>
      </c>
      <c r="R36" s="63">
        <f t="shared" si="6"/>
        <v>270511</v>
      </c>
      <c r="S36" s="63">
        <f t="shared" si="6"/>
        <v>32657</v>
      </c>
      <c r="T36" s="63">
        <f t="shared" si="6"/>
        <v>257916</v>
      </c>
      <c r="U36" s="63">
        <f t="shared" si="6"/>
        <v>400186</v>
      </c>
      <c r="V36" s="63">
        <f t="shared" si="6"/>
        <v>690759</v>
      </c>
      <c r="W36" s="63">
        <f t="shared" si="6"/>
        <v>985089</v>
      </c>
      <c r="X36" s="63">
        <f t="shared" si="6"/>
        <v>0</v>
      </c>
      <c r="Y36" s="63">
        <f t="shared" si="6"/>
        <v>985089</v>
      </c>
      <c r="Z36" s="64">
        <f>+IF(X36&lt;&gt;0,+(Y36/X36)*100,0)</f>
        <v>0</v>
      </c>
      <c r="AA36" s="65">
        <f>SUM(AA32:AA35)</f>
        <v>2405100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3639338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4978</v>
      </c>
      <c r="J5" s="18">
        <f t="shared" si="0"/>
        <v>4978</v>
      </c>
      <c r="K5" s="18">
        <f t="shared" si="0"/>
        <v>0</v>
      </c>
      <c r="L5" s="18">
        <f t="shared" si="0"/>
        <v>66066</v>
      </c>
      <c r="M5" s="18">
        <f t="shared" si="0"/>
        <v>66066</v>
      </c>
      <c r="N5" s="18">
        <f t="shared" si="0"/>
        <v>132132</v>
      </c>
      <c r="O5" s="18">
        <f t="shared" si="0"/>
        <v>0</v>
      </c>
      <c r="P5" s="18">
        <f t="shared" si="0"/>
        <v>56870</v>
      </c>
      <c r="Q5" s="18">
        <f t="shared" si="0"/>
        <v>0</v>
      </c>
      <c r="R5" s="18">
        <f t="shared" si="0"/>
        <v>56870</v>
      </c>
      <c r="S5" s="18">
        <f t="shared" si="0"/>
        <v>0</v>
      </c>
      <c r="T5" s="18">
        <f t="shared" si="0"/>
        <v>66066</v>
      </c>
      <c r="U5" s="18">
        <f t="shared" si="0"/>
        <v>351090</v>
      </c>
      <c r="V5" s="18">
        <f t="shared" si="0"/>
        <v>417156</v>
      </c>
      <c r="W5" s="18">
        <f t="shared" si="0"/>
        <v>611136</v>
      </c>
      <c r="X5" s="18">
        <f t="shared" si="0"/>
        <v>2708208</v>
      </c>
      <c r="Y5" s="18">
        <f t="shared" si="0"/>
        <v>-2097072</v>
      </c>
      <c r="Z5" s="4">
        <f>+IF(X5&lt;&gt;0,+(Y5/X5)*100,0)</f>
        <v>-77.43393417344606</v>
      </c>
      <c r="AA5" s="16">
        <f>SUM(AA6:AA8)</f>
        <v>0</v>
      </c>
    </row>
    <row r="6" spans="1:27" ht="13.5">
      <c r="A6" s="5" t="s">
        <v>32</v>
      </c>
      <c r="B6" s="3"/>
      <c r="C6" s="19">
        <v>803686</v>
      </c>
      <c r="D6" s="19"/>
      <c r="E6" s="20"/>
      <c r="F6" s="21"/>
      <c r="G6" s="21"/>
      <c r="H6" s="21"/>
      <c r="I6" s="21">
        <v>4978</v>
      </c>
      <c r="J6" s="21">
        <v>4978</v>
      </c>
      <c r="K6" s="21"/>
      <c r="L6" s="21"/>
      <c r="M6" s="21"/>
      <c r="N6" s="21"/>
      <c r="O6" s="21"/>
      <c r="P6" s="21">
        <v>56870</v>
      </c>
      <c r="Q6" s="21"/>
      <c r="R6" s="21">
        <v>56870</v>
      </c>
      <c r="S6" s="21"/>
      <c r="T6" s="21"/>
      <c r="U6" s="21">
        <v>120293</v>
      </c>
      <c r="V6" s="21">
        <v>120293</v>
      </c>
      <c r="W6" s="21">
        <v>182141</v>
      </c>
      <c r="X6" s="21">
        <v>750000</v>
      </c>
      <c r="Y6" s="21">
        <v>-567859</v>
      </c>
      <c r="Z6" s="6">
        <v>-75.71</v>
      </c>
      <c r="AA6" s="28"/>
    </row>
    <row r="7" spans="1:27" ht="13.5">
      <c r="A7" s="5" t="s">
        <v>33</v>
      </c>
      <c r="B7" s="3"/>
      <c r="C7" s="22">
        <v>165875</v>
      </c>
      <c r="D7" s="22"/>
      <c r="E7" s="23"/>
      <c r="F7" s="24"/>
      <c r="G7" s="24"/>
      <c r="H7" s="24"/>
      <c r="I7" s="24"/>
      <c r="J7" s="24"/>
      <c r="K7" s="24"/>
      <c r="L7" s="24">
        <v>33033</v>
      </c>
      <c r="M7" s="24">
        <v>33033</v>
      </c>
      <c r="N7" s="24">
        <v>66066</v>
      </c>
      <c r="O7" s="24"/>
      <c r="P7" s="24"/>
      <c r="Q7" s="24"/>
      <c r="R7" s="24"/>
      <c r="S7" s="24"/>
      <c r="T7" s="24">
        <v>33033</v>
      </c>
      <c r="U7" s="24">
        <v>8950</v>
      </c>
      <c r="V7" s="24">
        <v>41983</v>
      </c>
      <c r="W7" s="24">
        <v>108049</v>
      </c>
      <c r="X7" s="24">
        <v>952800</v>
      </c>
      <c r="Y7" s="24">
        <v>-844751</v>
      </c>
      <c r="Z7" s="7">
        <v>-88.66</v>
      </c>
      <c r="AA7" s="29"/>
    </row>
    <row r="8" spans="1:27" ht="13.5">
      <c r="A8" s="5" t="s">
        <v>34</v>
      </c>
      <c r="B8" s="3"/>
      <c r="C8" s="19">
        <v>2669777</v>
      </c>
      <c r="D8" s="19"/>
      <c r="E8" s="20"/>
      <c r="F8" s="21"/>
      <c r="G8" s="21"/>
      <c r="H8" s="21"/>
      <c r="I8" s="21"/>
      <c r="J8" s="21"/>
      <c r="K8" s="21"/>
      <c r="L8" s="21">
        <v>33033</v>
      </c>
      <c r="M8" s="21">
        <v>33033</v>
      </c>
      <c r="N8" s="21">
        <v>66066</v>
      </c>
      <c r="O8" s="21"/>
      <c r="P8" s="21"/>
      <c r="Q8" s="21"/>
      <c r="R8" s="21"/>
      <c r="S8" s="21"/>
      <c r="T8" s="21">
        <v>33033</v>
      </c>
      <c r="U8" s="21">
        <v>221847</v>
      </c>
      <c r="V8" s="21">
        <v>254880</v>
      </c>
      <c r="W8" s="21">
        <v>320946</v>
      </c>
      <c r="X8" s="21">
        <v>1005408</v>
      </c>
      <c r="Y8" s="21">
        <v>-684462</v>
      </c>
      <c r="Z8" s="6">
        <v>-68.08</v>
      </c>
      <c r="AA8" s="28"/>
    </row>
    <row r="9" spans="1:27" ht="13.5">
      <c r="A9" s="2" t="s">
        <v>35</v>
      </c>
      <c r="B9" s="3"/>
      <c r="C9" s="16">
        <f aca="true" t="shared" si="1" ref="C9:Y9">SUM(C10:C14)</f>
        <v>452302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19225</v>
      </c>
      <c r="J9" s="18">
        <f t="shared" si="1"/>
        <v>19225</v>
      </c>
      <c r="K9" s="18">
        <f t="shared" si="1"/>
        <v>0</v>
      </c>
      <c r="L9" s="18">
        <f t="shared" si="1"/>
        <v>33033</v>
      </c>
      <c r="M9" s="18">
        <f t="shared" si="1"/>
        <v>33033</v>
      </c>
      <c r="N9" s="18">
        <f t="shared" si="1"/>
        <v>66066</v>
      </c>
      <c r="O9" s="18">
        <f t="shared" si="1"/>
        <v>0</v>
      </c>
      <c r="P9" s="18">
        <f t="shared" si="1"/>
        <v>172509</v>
      </c>
      <c r="Q9" s="18">
        <f t="shared" si="1"/>
        <v>0</v>
      </c>
      <c r="R9" s="18">
        <f t="shared" si="1"/>
        <v>172509</v>
      </c>
      <c r="S9" s="18">
        <f t="shared" si="1"/>
        <v>-2361</v>
      </c>
      <c r="T9" s="18">
        <f t="shared" si="1"/>
        <v>33033</v>
      </c>
      <c r="U9" s="18">
        <f t="shared" si="1"/>
        <v>287181</v>
      </c>
      <c r="V9" s="18">
        <f t="shared" si="1"/>
        <v>317853</v>
      </c>
      <c r="W9" s="18">
        <f t="shared" si="1"/>
        <v>575653</v>
      </c>
      <c r="X9" s="18">
        <f t="shared" si="1"/>
        <v>1870008</v>
      </c>
      <c r="Y9" s="18">
        <f t="shared" si="1"/>
        <v>-1294355</v>
      </c>
      <c r="Z9" s="4">
        <f>+IF(X9&lt;&gt;0,+(Y9/X9)*100,0)</f>
        <v>-69.21654880620831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192000</v>
      </c>
      <c r="V10" s="21">
        <v>192000</v>
      </c>
      <c r="W10" s="21">
        <v>192000</v>
      </c>
      <c r="X10" s="21">
        <v>200004</v>
      </c>
      <c r="Y10" s="21">
        <v>-8004</v>
      </c>
      <c r="Z10" s="6">
        <v>-4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452302</v>
      </c>
      <c r="D12" s="19"/>
      <c r="E12" s="20"/>
      <c r="F12" s="21"/>
      <c r="G12" s="21"/>
      <c r="H12" s="21"/>
      <c r="I12" s="21">
        <v>19225</v>
      </c>
      <c r="J12" s="21">
        <v>19225</v>
      </c>
      <c r="K12" s="21"/>
      <c r="L12" s="21">
        <v>33033</v>
      </c>
      <c r="M12" s="21">
        <v>33033</v>
      </c>
      <c r="N12" s="21">
        <v>66066</v>
      </c>
      <c r="O12" s="21"/>
      <c r="P12" s="21">
        <v>172509</v>
      </c>
      <c r="Q12" s="21"/>
      <c r="R12" s="21">
        <v>172509</v>
      </c>
      <c r="S12" s="21">
        <v>-2361</v>
      </c>
      <c r="T12" s="21">
        <v>33033</v>
      </c>
      <c r="U12" s="21">
        <v>79583</v>
      </c>
      <c r="V12" s="21">
        <v>110255</v>
      </c>
      <c r="W12" s="21">
        <v>368055</v>
      </c>
      <c r="X12" s="21">
        <v>1650000</v>
      </c>
      <c r="Y12" s="21">
        <v>-1281945</v>
      </c>
      <c r="Z12" s="6">
        <v>-77.69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15598</v>
      </c>
      <c r="V13" s="21">
        <v>15598</v>
      </c>
      <c r="W13" s="21">
        <v>15598</v>
      </c>
      <c r="X13" s="21">
        <v>20004</v>
      </c>
      <c r="Y13" s="21">
        <v>-4406</v>
      </c>
      <c r="Z13" s="6">
        <v>-22.03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32879650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8483964</v>
      </c>
      <c r="I15" s="18">
        <f t="shared" si="2"/>
        <v>2979998</v>
      </c>
      <c r="J15" s="18">
        <f t="shared" si="2"/>
        <v>11463962</v>
      </c>
      <c r="K15" s="18">
        <f t="shared" si="2"/>
        <v>5383416</v>
      </c>
      <c r="L15" s="18">
        <f t="shared" si="2"/>
        <v>0</v>
      </c>
      <c r="M15" s="18">
        <f t="shared" si="2"/>
        <v>409148</v>
      </c>
      <c r="N15" s="18">
        <f t="shared" si="2"/>
        <v>5792564</v>
      </c>
      <c r="O15" s="18">
        <f t="shared" si="2"/>
        <v>1084277</v>
      </c>
      <c r="P15" s="18">
        <f t="shared" si="2"/>
        <v>4844670</v>
      </c>
      <c r="Q15" s="18">
        <f t="shared" si="2"/>
        <v>0</v>
      </c>
      <c r="R15" s="18">
        <f t="shared" si="2"/>
        <v>5928947</v>
      </c>
      <c r="S15" s="18">
        <f t="shared" si="2"/>
        <v>9374516</v>
      </c>
      <c r="T15" s="18">
        <f t="shared" si="2"/>
        <v>409148</v>
      </c>
      <c r="U15" s="18">
        <f t="shared" si="2"/>
        <v>6015572</v>
      </c>
      <c r="V15" s="18">
        <f t="shared" si="2"/>
        <v>15799236</v>
      </c>
      <c r="W15" s="18">
        <f t="shared" si="2"/>
        <v>38984709</v>
      </c>
      <c r="X15" s="18">
        <f t="shared" si="2"/>
        <v>58150356</v>
      </c>
      <c r="Y15" s="18">
        <f t="shared" si="2"/>
        <v>-19165647</v>
      </c>
      <c r="Z15" s="4">
        <f>+IF(X15&lt;&gt;0,+(Y15/X15)*100,0)</f>
        <v>-32.95877844668741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60000</v>
      </c>
      <c r="Y16" s="21">
        <v>-60000</v>
      </c>
      <c r="Z16" s="6">
        <v>-100</v>
      </c>
      <c r="AA16" s="28"/>
    </row>
    <row r="17" spans="1:27" ht="13.5">
      <c r="A17" s="5" t="s">
        <v>43</v>
      </c>
      <c r="B17" s="3"/>
      <c r="C17" s="19">
        <v>32879650</v>
      </c>
      <c r="D17" s="19"/>
      <c r="E17" s="20"/>
      <c r="F17" s="21"/>
      <c r="G17" s="21"/>
      <c r="H17" s="21">
        <v>8483964</v>
      </c>
      <c r="I17" s="21">
        <v>2979998</v>
      </c>
      <c r="J17" s="21">
        <v>11463962</v>
      </c>
      <c r="K17" s="21">
        <v>5383416</v>
      </c>
      <c r="L17" s="21"/>
      <c r="M17" s="21">
        <v>355148</v>
      </c>
      <c r="N17" s="21">
        <v>5738564</v>
      </c>
      <c r="O17" s="21">
        <v>1084277</v>
      </c>
      <c r="P17" s="21">
        <v>4837270</v>
      </c>
      <c r="Q17" s="21"/>
      <c r="R17" s="21">
        <v>5921547</v>
      </c>
      <c r="S17" s="21">
        <v>9374516</v>
      </c>
      <c r="T17" s="21">
        <v>355148</v>
      </c>
      <c r="U17" s="21">
        <v>5969572</v>
      </c>
      <c r="V17" s="21">
        <v>15699236</v>
      </c>
      <c r="W17" s="21">
        <v>38823309</v>
      </c>
      <c r="X17" s="21">
        <v>57140352</v>
      </c>
      <c r="Y17" s="21">
        <v>-18317043</v>
      </c>
      <c r="Z17" s="6">
        <v>-32.06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>
        <v>54000</v>
      </c>
      <c r="N18" s="21">
        <v>54000</v>
      </c>
      <c r="O18" s="21"/>
      <c r="P18" s="21">
        <v>7400</v>
      </c>
      <c r="Q18" s="21"/>
      <c r="R18" s="21">
        <v>7400</v>
      </c>
      <c r="S18" s="21"/>
      <c r="T18" s="21">
        <v>54000</v>
      </c>
      <c r="U18" s="21">
        <v>46000</v>
      </c>
      <c r="V18" s="21">
        <v>100000</v>
      </c>
      <c r="W18" s="21">
        <v>161400</v>
      </c>
      <c r="X18" s="21">
        <v>950004</v>
      </c>
      <c r="Y18" s="21">
        <v>-788604</v>
      </c>
      <c r="Z18" s="6">
        <v>-83.01</v>
      </c>
      <c r="AA18" s="28"/>
    </row>
    <row r="19" spans="1:27" ht="13.5">
      <c r="A19" s="2" t="s">
        <v>45</v>
      </c>
      <c r="B19" s="8"/>
      <c r="C19" s="16">
        <f aca="true" t="shared" si="3" ref="C19:Y19">SUM(C20:C23)</f>
        <v>215670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6952</v>
      </c>
      <c r="T19" s="18">
        <f t="shared" si="3"/>
        <v>0</v>
      </c>
      <c r="U19" s="18">
        <f t="shared" si="3"/>
        <v>298350</v>
      </c>
      <c r="V19" s="18">
        <f t="shared" si="3"/>
        <v>305302</v>
      </c>
      <c r="W19" s="18">
        <f t="shared" si="3"/>
        <v>305302</v>
      </c>
      <c r="X19" s="18">
        <f t="shared" si="3"/>
        <v>2100000</v>
      </c>
      <c r="Y19" s="18">
        <f t="shared" si="3"/>
        <v>-1794698</v>
      </c>
      <c r="Z19" s="4">
        <f>+IF(X19&lt;&gt;0,+(Y19/X19)*100,0)</f>
        <v>-85.46180952380953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>
        <v>6952</v>
      </c>
      <c r="T22" s="24"/>
      <c r="U22" s="24">
        <v>289500</v>
      </c>
      <c r="V22" s="24">
        <v>296452</v>
      </c>
      <c r="W22" s="24">
        <v>296452</v>
      </c>
      <c r="X22" s="24">
        <v>300000</v>
      </c>
      <c r="Y22" s="24">
        <v>-3548</v>
      </c>
      <c r="Z22" s="7">
        <v>-1.18</v>
      </c>
      <c r="AA22" s="29"/>
    </row>
    <row r="23" spans="1:27" ht="13.5">
      <c r="A23" s="5" t="s">
        <v>49</v>
      </c>
      <c r="B23" s="3"/>
      <c r="C23" s="19">
        <v>215670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8850</v>
      </c>
      <c r="V23" s="21">
        <v>8850</v>
      </c>
      <c r="W23" s="21">
        <v>8850</v>
      </c>
      <c r="X23" s="21">
        <v>1800000</v>
      </c>
      <c r="Y23" s="21">
        <v>-1791150</v>
      </c>
      <c r="Z23" s="6">
        <v>-99.51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37186960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8483964</v>
      </c>
      <c r="I25" s="52">
        <f t="shared" si="4"/>
        <v>3004201</v>
      </c>
      <c r="J25" s="52">
        <f t="shared" si="4"/>
        <v>11488165</v>
      </c>
      <c r="K25" s="52">
        <f t="shared" si="4"/>
        <v>5383416</v>
      </c>
      <c r="L25" s="52">
        <f t="shared" si="4"/>
        <v>99099</v>
      </c>
      <c r="M25" s="52">
        <f t="shared" si="4"/>
        <v>508247</v>
      </c>
      <c r="N25" s="52">
        <f t="shared" si="4"/>
        <v>5990762</v>
      </c>
      <c r="O25" s="52">
        <f t="shared" si="4"/>
        <v>1084277</v>
      </c>
      <c r="P25" s="52">
        <f t="shared" si="4"/>
        <v>5074049</v>
      </c>
      <c r="Q25" s="52">
        <f t="shared" si="4"/>
        <v>0</v>
      </c>
      <c r="R25" s="52">
        <f t="shared" si="4"/>
        <v>6158326</v>
      </c>
      <c r="S25" s="52">
        <f t="shared" si="4"/>
        <v>9379107</v>
      </c>
      <c r="T25" s="52">
        <f t="shared" si="4"/>
        <v>508247</v>
      </c>
      <c r="U25" s="52">
        <f t="shared" si="4"/>
        <v>6952193</v>
      </c>
      <c r="V25" s="52">
        <f t="shared" si="4"/>
        <v>16839547</v>
      </c>
      <c r="W25" s="52">
        <f t="shared" si="4"/>
        <v>40476800</v>
      </c>
      <c r="X25" s="52">
        <f t="shared" si="4"/>
        <v>64828572</v>
      </c>
      <c r="Y25" s="52">
        <f t="shared" si="4"/>
        <v>-24351772</v>
      </c>
      <c r="Z25" s="53">
        <f>+IF(X25&lt;&gt;0,+(Y25/X25)*100,0)</f>
        <v>-37.56333241460263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26496383</v>
      </c>
      <c r="D28" s="19"/>
      <c r="E28" s="20"/>
      <c r="F28" s="21"/>
      <c r="G28" s="21"/>
      <c r="H28" s="21">
        <v>7384762</v>
      </c>
      <c r="I28" s="21">
        <v>2979998</v>
      </c>
      <c r="J28" s="21">
        <v>10364760</v>
      </c>
      <c r="K28" s="21">
        <v>5383416</v>
      </c>
      <c r="L28" s="21">
        <v>99099</v>
      </c>
      <c r="M28" s="21">
        <v>508247</v>
      </c>
      <c r="N28" s="21">
        <v>5990762</v>
      </c>
      <c r="O28" s="21">
        <v>1084277</v>
      </c>
      <c r="P28" s="21">
        <v>5074049</v>
      </c>
      <c r="Q28" s="21"/>
      <c r="R28" s="21">
        <v>6158326</v>
      </c>
      <c r="S28" s="21">
        <v>9379107</v>
      </c>
      <c r="T28" s="21">
        <v>475214</v>
      </c>
      <c r="U28" s="21">
        <v>6952193</v>
      </c>
      <c r="V28" s="21">
        <v>16806514</v>
      </c>
      <c r="W28" s="21">
        <v>39320362</v>
      </c>
      <c r="X28" s="21"/>
      <c r="Y28" s="21">
        <v>39320362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33033</v>
      </c>
      <c r="U29" s="21"/>
      <c r="V29" s="21">
        <v>33033</v>
      </c>
      <c r="W29" s="21">
        <v>33033</v>
      </c>
      <c r="X29" s="21"/>
      <c r="Y29" s="21">
        <v>33033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26496383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7384762</v>
      </c>
      <c r="I32" s="27">
        <f t="shared" si="5"/>
        <v>2979998</v>
      </c>
      <c r="J32" s="27">
        <f t="shared" si="5"/>
        <v>10364760</v>
      </c>
      <c r="K32" s="27">
        <f t="shared" si="5"/>
        <v>5383416</v>
      </c>
      <c r="L32" s="27">
        <f t="shared" si="5"/>
        <v>99099</v>
      </c>
      <c r="M32" s="27">
        <f t="shared" si="5"/>
        <v>508247</v>
      </c>
      <c r="N32" s="27">
        <f t="shared" si="5"/>
        <v>5990762</v>
      </c>
      <c r="O32" s="27">
        <f t="shared" si="5"/>
        <v>1084277</v>
      </c>
      <c r="P32" s="27">
        <f t="shared" si="5"/>
        <v>5074049</v>
      </c>
      <c r="Q32" s="27">
        <f t="shared" si="5"/>
        <v>0</v>
      </c>
      <c r="R32" s="27">
        <f t="shared" si="5"/>
        <v>6158326</v>
      </c>
      <c r="S32" s="27">
        <f t="shared" si="5"/>
        <v>9379107</v>
      </c>
      <c r="T32" s="27">
        <f t="shared" si="5"/>
        <v>508247</v>
      </c>
      <c r="U32" s="27">
        <f t="shared" si="5"/>
        <v>6952193</v>
      </c>
      <c r="V32" s="27">
        <f t="shared" si="5"/>
        <v>16839547</v>
      </c>
      <c r="W32" s="27">
        <f t="shared" si="5"/>
        <v>39353395</v>
      </c>
      <c r="X32" s="27">
        <f t="shared" si="5"/>
        <v>0</v>
      </c>
      <c r="Y32" s="27">
        <f t="shared" si="5"/>
        <v>39353395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>
        <v>10690577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>
        <v>1099202</v>
      </c>
      <c r="I35" s="21">
        <v>24203</v>
      </c>
      <c r="J35" s="21">
        <v>1123405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1123405</v>
      </c>
      <c r="X35" s="21"/>
      <c r="Y35" s="21">
        <v>1123405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37186960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0</v>
      </c>
      <c r="H36" s="63">
        <f t="shared" si="6"/>
        <v>8483964</v>
      </c>
      <c r="I36" s="63">
        <f t="shared" si="6"/>
        <v>3004201</v>
      </c>
      <c r="J36" s="63">
        <f t="shared" si="6"/>
        <v>11488165</v>
      </c>
      <c r="K36" s="63">
        <f t="shared" si="6"/>
        <v>5383416</v>
      </c>
      <c r="L36" s="63">
        <f t="shared" si="6"/>
        <v>99099</v>
      </c>
      <c r="M36" s="63">
        <f t="shared" si="6"/>
        <v>508247</v>
      </c>
      <c r="N36" s="63">
        <f t="shared" si="6"/>
        <v>5990762</v>
      </c>
      <c r="O36" s="63">
        <f t="shared" si="6"/>
        <v>1084277</v>
      </c>
      <c r="P36" s="63">
        <f t="shared" si="6"/>
        <v>5074049</v>
      </c>
      <c r="Q36" s="63">
        <f t="shared" si="6"/>
        <v>0</v>
      </c>
      <c r="R36" s="63">
        <f t="shared" si="6"/>
        <v>6158326</v>
      </c>
      <c r="S36" s="63">
        <f t="shared" si="6"/>
        <v>9379107</v>
      </c>
      <c r="T36" s="63">
        <f t="shared" si="6"/>
        <v>508247</v>
      </c>
      <c r="U36" s="63">
        <f t="shared" si="6"/>
        <v>6952193</v>
      </c>
      <c r="V36" s="63">
        <f t="shared" si="6"/>
        <v>16839547</v>
      </c>
      <c r="W36" s="63">
        <f t="shared" si="6"/>
        <v>40476800</v>
      </c>
      <c r="X36" s="63">
        <f t="shared" si="6"/>
        <v>0</v>
      </c>
      <c r="Y36" s="63">
        <f t="shared" si="6"/>
        <v>40476800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3219678</v>
      </c>
      <c r="D5" s="16">
        <f>SUM(D6:D8)</f>
        <v>0</v>
      </c>
      <c r="E5" s="17">
        <f t="shared" si="0"/>
        <v>2060000</v>
      </c>
      <c r="F5" s="18">
        <f t="shared" si="0"/>
        <v>2196392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28616</v>
      </c>
      <c r="L5" s="18">
        <f t="shared" si="0"/>
        <v>52323</v>
      </c>
      <c r="M5" s="18">
        <f t="shared" si="0"/>
        <v>333500</v>
      </c>
      <c r="N5" s="18">
        <f t="shared" si="0"/>
        <v>414439</v>
      </c>
      <c r="O5" s="18">
        <f t="shared" si="0"/>
        <v>59741</v>
      </c>
      <c r="P5" s="18">
        <f t="shared" si="0"/>
        <v>143781</v>
      </c>
      <c r="Q5" s="18">
        <f t="shared" si="0"/>
        <v>917307</v>
      </c>
      <c r="R5" s="18">
        <f t="shared" si="0"/>
        <v>1120829</v>
      </c>
      <c r="S5" s="18">
        <f t="shared" si="0"/>
        <v>92257</v>
      </c>
      <c r="T5" s="18">
        <f t="shared" si="0"/>
        <v>354289</v>
      </c>
      <c r="U5" s="18">
        <f t="shared" si="0"/>
        <v>314121</v>
      </c>
      <c r="V5" s="18">
        <f t="shared" si="0"/>
        <v>760667</v>
      </c>
      <c r="W5" s="18">
        <f t="shared" si="0"/>
        <v>2295935</v>
      </c>
      <c r="X5" s="18">
        <f t="shared" si="0"/>
        <v>2059992</v>
      </c>
      <c r="Y5" s="18">
        <f t="shared" si="0"/>
        <v>235943</v>
      </c>
      <c r="Z5" s="4">
        <f>+IF(X5&lt;&gt;0,+(Y5/X5)*100,0)</f>
        <v>11.453588169274443</v>
      </c>
      <c r="AA5" s="16">
        <f>SUM(AA6:AA8)</f>
        <v>2196392</v>
      </c>
    </row>
    <row r="6" spans="1:27" ht="13.5">
      <c r="A6" s="5" t="s">
        <v>32</v>
      </c>
      <c r="B6" s="3"/>
      <c r="C6" s="19">
        <v>551854</v>
      </c>
      <c r="D6" s="19"/>
      <c r="E6" s="20">
        <v>240000</v>
      </c>
      <c r="F6" s="21">
        <v>769947</v>
      </c>
      <c r="G6" s="21"/>
      <c r="H6" s="21"/>
      <c r="I6" s="21"/>
      <c r="J6" s="21"/>
      <c r="K6" s="21">
        <v>15053</v>
      </c>
      <c r="L6" s="21"/>
      <c r="M6" s="21"/>
      <c r="N6" s="21">
        <v>15053</v>
      </c>
      <c r="O6" s="21"/>
      <c r="P6" s="21">
        <v>51530</v>
      </c>
      <c r="Q6" s="21">
        <v>838433</v>
      </c>
      <c r="R6" s="21">
        <v>889963</v>
      </c>
      <c r="S6" s="21">
        <v>11282</v>
      </c>
      <c r="T6" s="21">
        <v>15565</v>
      </c>
      <c r="U6" s="21">
        <v>5997</v>
      </c>
      <c r="V6" s="21">
        <v>32844</v>
      </c>
      <c r="W6" s="21">
        <v>937860</v>
      </c>
      <c r="X6" s="21">
        <v>240000</v>
      </c>
      <c r="Y6" s="21">
        <v>697860</v>
      </c>
      <c r="Z6" s="6">
        <v>290.78</v>
      </c>
      <c r="AA6" s="28">
        <v>769947</v>
      </c>
    </row>
    <row r="7" spans="1:27" ht="13.5">
      <c r="A7" s="5" t="s">
        <v>33</v>
      </c>
      <c r="B7" s="3"/>
      <c r="C7" s="22">
        <v>76312</v>
      </c>
      <c r="D7" s="22"/>
      <c r="E7" s="23">
        <v>570000</v>
      </c>
      <c r="F7" s="24">
        <v>187795</v>
      </c>
      <c r="G7" s="24"/>
      <c r="H7" s="24"/>
      <c r="I7" s="24"/>
      <c r="J7" s="24"/>
      <c r="K7" s="24">
        <v>363</v>
      </c>
      <c r="L7" s="24"/>
      <c r="M7" s="24">
        <v>5102</v>
      </c>
      <c r="N7" s="24">
        <v>5465</v>
      </c>
      <c r="O7" s="24"/>
      <c r="P7" s="24">
        <v>3784</v>
      </c>
      <c r="Q7" s="24">
        <v>12764</v>
      </c>
      <c r="R7" s="24">
        <v>16548</v>
      </c>
      <c r="S7" s="24">
        <v>26445</v>
      </c>
      <c r="T7" s="24">
        <v>71924</v>
      </c>
      <c r="U7" s="24">
        <v>53707</v>
      </c>
      <c r="V7" s="24">
        <v>152076</v>
      </c>
      <c r="W7" s="24">
        <v>174089</v>
      </c>
      <c r="X7" s="24">
        <v>1569996</v>
      </c>
      <c r="Y7" s="24">
        <v>-1395907</v>
      </c>
      <c r="Z7" s="7">
        <v>-88.91</v>
      </c>
      <c r="AA7" s="29">
        <v>187795</v>
      </c>
    </row>
    <row r="8" spans="1:27" ht="13.5">
      <c r="A8" s="5" t="s">
        <v>34</v>
      </c>
      <c r="B8" s="3"/>
      <c r="C8" s="19">
        <v>2591512</v>
      </c>
      <c r="D8" s="19"/>
      <c r="E8" s="20">
        <v>1250000</v>
      </c>
      <c r="F8" s="21">
        <v>1238650</v>
      </c>
      <c r="G8" s="21"/>
      <c r="H8" s="21"/>
      <c r="I8" s="21"/>
      <c r="J8" s="21"/>
      <c r="K8" s="21">
        <v>13200</v>
      </c>
      <c r="L8" s="21">
        <v>52323</v>
      </c>
      <c r="M8" s="21">
        <v>328398</v>
      </c>
      <c r="N8" s="21">
        <v>393921</v>
      </c>
      <c r="O8" s="21">
        <v>59741</v>
      </c>
      <c r="P8" s="21">
        <v>88467</v>
      </c>
      <c r="Q8" s="21">
        <v>66110</v>
      </c>
      <c r="R8" s="21">
        <v>214318</v>
      </c>
      <c r="S8" s="21">
        <v>54530</v>
      </c>
      <c r="T8" s="21">
        <v>266800</v>
      </c>
      <c r="U8" s="21">
        <v>254417</v>
      </c>
      <c r="V8" s="21">
        <v>575747</v>
      </c>
      <c r="W8" s="21">
        <v>1183986</v>
      </c>
      <c r="X8" s="21">
        <v>249996</v>
      </c>
      <c r="Y8" s="21">
        <v>933990</v>
      </c>
      <c r="Z8" s="6">
        <v>373.6</v>
      </c>
      <c r="AA8" s="28">
        <v>1238650</v>
      </c>
    </row>
    <row r="9" spans="1:27" ht="13.5">
      <c r="A9" s="2" t="s">
        <v>35</v>
      </c>
      <c r="B9" s="3"/>
      <c r="C9" s="16">
        <f aca="true" t="shared" si="1" ref="C9:Y9">SUM(C10:C14)</f>
        <v>757422</v>
      </c>
      <c r="D9" s="16">
        <f>SUM(D10:D14)</f>
        <v>0</v>
      </c>
      <c r="E9" s="17">
        <f t="shared" si="1"/>
        <v>3135000</v>
      </c>
      <c r="F9" s="18">
        <f t="shared" si="1"/>
        <v>4226101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939918</v>
      </c>
      <c r="L9" s="18">
        <f t="shared" si="1"/>
        <v>0</v>
      </c>
      <c r="M9" s="18">
        <f t="shared" si="1"/>
        <v>11621</v>
      </c>
      <c r="N9" s="18">
        <f t="shared" si="1"/>
        <v>951539</v>
      </c>
      <c r="O9" s="18">
        <f t="shared" si="1"/>
        <v>7976</v>
      </c>
      <c r="P9" s="18">
        <f t="shared" si="1"/>
        <v>1849</v>
      </c>
      <c r="Q9" s="18">
        <f t="shared" si="1"/>
        <v>0</v>
      </c>
      <c r="R9" s="18">
        <f t="shared" si="1"/>
        <v>9825</v>
      </c>
      <c r="S9" s="18">
        <f t="shared" si="1"/>
        <v>0</v>
      </c>
      <c r="T9" s="18">
        <f t="shared" si="1"/>
        <v>0</v>
      </c>
      <c r="U9" s="18">
        <f t="shared" si="1"/>
        <v>1916681</v>
      </c>
      <c r="V9" s="18">
        <f t="shared" si="1"/>
        <v>1916681</v>
      </c>
      <c r="W9" s="18">
        <f t="shared" si="1"/>
        <v>2878045</v>
      </c>
      <c r="X9" s="18">
        <f t="shared" si="1"/>
        <v>3135000</v>
      </c>
      <c r="Y9" s="18">
        <f t="shared" si="1"/>
        <v>-256955</v>
      </c>
      <c r="Z9" s="4">
        <f>+IF(X9&lt;&gt;0,+(Y9/X9)*100,0)</f>
        <v>-8.196331738437001</v>
      </c>
      <c r="AA9" s="30">
        <f>SUM(AA10:AA14)</f>
        <v>4226101</v>
      </c>
    </row>
    <row r="10" spans="1:27" ht="13.5">
      <c r="A10" s="5" t="s">
        <v>36</v>
      </c>
      <c r="B10" s="3"/>
      <c r="C10" s="19">
        <v>557722</v>
      </c>
      <c r="D10" s="19"/>
      <c r="E10" s="20">
        <v>3135000</v>
      </c>
      <c r="F10" s="21">
        <v>4226101</v>
      </c>
      <c r="G10" s="21"/>
      <c r="H10" s="21"/>
      <c r="I10" s="21"/>
      <c r="J10" s="21"/>
      <c r="K10" s="21">
        <v>12882</v>
      </c>
      <c r="L10" s="21"/>
      <c r="M10" s="21">
        <v>11621</v>
      </c>
      <c r="N10" s="21">
        <v>24503</v>
      </c>
      <c r="O10" s="21">
        <v>7976</v>
      </c>
      <c r="P10" s="21">
        <v>1849</v>
      </c>
      <c r="Q10" s="21"/>
      <c r="R10" s="21">
        <v>9825</v>
      </c>
      <c r="S10" s="21"/>
      <c r="T10" s="21"/>
      <c r="U10" s="21">
        <v>1916681</v>
      </c>
      <c r="V10" s="21">
        <v>1916681</v>
      </c>
      <c r="W10" s="21">
        <v>1951009</v>
      </c>
      <c r="X10" s="21">
        <v>3135000</v>
      </c>
      <c r="Y10" s="21">
        <v>-1183991</v>
      </c>
      <c r="Z10" s="6">
        <v>-37.77</v>
      </c>
      <c r="AA10" s="28">
        <v>4226101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>
        <v>927036</v>
      </c>
      <c r="L11" s="21"/>
      <c r="M11" s="21"/>
      <c r="N11" s="21">
        <v>927036</v>
      </c>
      <c r="O11" s="21"/>
      <c r="P11" s="21"/>
      <c r="Q11" s="21"/>
      <c r="R11" s="21"/>
      <c r="S11" s="21"/>
      <c r="T11" s="21"/>
      <c r="U11" s="21"/>
      <c r="V11" s="21"/>
      <c r="W11" s="21">
        <v>927036</v>
      </c>
      <c r="X11" s="21"/>
      <c r="Y11" s="21">
        <v>927036</v>
      </c>
      <c r="Z11" s="6"/>
      <c r="AA11" s="28"/>
    </row>
    <row r="12" spans="1:27" ht="13.5">
      <c r="A12" s="5" t="s">
        <v>38</v>
      </c>
      <c r="B12" s="3"/>
      <c r="C12" s="19">
        <v>199700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1996224</v>
      </c>
      <c r="D15" s="16">
        <f>SUM(D16:D18)</f>
        <v>0</v>
      </c>
      <c r="E15" s="17">
        <f t="shared" si="2"/>
        <v>78887175</v>
      </c>
      <c r="F15" s="18">
        <f t="shared" si="2"/>
        <v>103635284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21911468</v>
      </c>
      <c r="L15" s="18">
        <f t="shared" si="2"/>
        <v>0</v>
      </c>
      <c r="M15" s="18">
        <f t="shared" si="2"/>
        <v>15276</v>
      </c>
      <c r="N15" s="18">
        <f t="shared" si="2"/>
        <v>21926744</v>
      </c>
      <c r="O15" s="18">
        <f t="shared" si="2"/>
        <v>3662</v>
      </c>
      <c r="P15" s="18">
        <f t="shared" si="2"/>
        <v>13120500</v>
      </c>
      <c r="Q15" s="18">
        <f t="shared" si="2"/>
        <v>51455</v>
      </c>
      <c r="R15" s="18">
        <f t="shared" si="2"/>
        <v>13175617</v>
      </c>
      <c r="S15" s="18">
        <f t="shared" si="2"/>
        <v>675974</v>
      </c>
      <c r="T15" s="18">
        <f t="shared" si="2"/>
        <v>11994</v>
      </c>
      <c r="U15" s="18">
        <f t="shared" si="2"/>
        <v>77081</v>
      </c>
      <c r="V15" s="18">
        <f t="shared" si="2"/>
        <v>765049</v>
      </c>
      <c r="W15" s="18">
        <f t="shared" si="2"/>
        <v>35867410</v>
      </c>
      <c r="X15" s="18">
        <f t="shared" si="2"/>
        <v>78887172</v>
      </c>
      <c r="Y15" s="18">
        <f t="shared" si="2"/>
        <v>-43019762</v>
      </c>
      <c r="Z15" s="4">
        <f>+IF(X15&lt;&gt;0,+(Y15/X15)*100,0)</f>
        <v>-54.5332795045562</v>
      </c>
      <c r="AA15" s="30">
        <f>SUM(AA16:AA18)</f>
        <v>103635284</v>
      </c>
    </row>
    <row r="16" spans="1:27" ht="13.5">
      <c r="A16" s="5" t="s">
        <v>42</v>
      </c>
      <c r="B16" s="3"/>
      <c r="C16" s="19">
        <v>94296</v>
      </c>
      <c r="D16" s="19"/>
      <c r="E16" s="20">
        <v>1300000</v>
      </c>
      <c r="F16" s="21">
        <v>300000</v>
      </c>
      <c r="G16" s="21"/>
      <c r="H16" s="21"/>
      <c r="I16" s="21"/>
      <c r="J16" s="21"/>
      <c r="K16" s="21">
        <v>18808</v>
      </c>
      <c r="L16" s="21"/>
      <c r="M16" s="21">
        <v>15276</v>
      </c>
      <c r="N16" s="21">
        <v>34084</v>
      </c>
      <c r="O16" s="21">
        <v>3662</v>
      </c>
      <c r="P16" s="21">
        <v>10500</v>
      </c>
      <c r="Q16" s="21">
        <v>18499</v>
      </c>
      <c r="R16" s="21">
        <v>32661</v>
      </c>
      <c r="S16" s="21">
        <v>26174</v>
      </c>
      <c r="T16" s="21">
        <v>11994</v>
      </c>
      <c r="U16" s="21">
        <v>77081</v>
      </c>
      <c r="V16" s="21">
        <v>115249</v>
      </c>
      <c r="W16" s="21">
        <v>181994</v>
      </c>
      <c r="X16" s="21">
        <v>1299996</v>
      </c>
      <c r="Y16" s="21">
        <v>-1118002</v>
      </c>
      <c r="Z16" s="6">
        <v>-86</v>
      </c>
      <c r="AA16" s="28">
        <v>300000</v>
      </c>
    </row>
    <row r="17" spans="1:27" ht="13.5">
      <c r="A17" s="5" t="s">
        <v>43</v>
      </c>
      <c r="B17" s="3"/>
      <c r="C17" s="19">
        <v>1901928</v>
      </c>
      <c r="D17" s="19"/>
      <c r="E17" s="20">
        <v>77587175</v>
      </c>
      <c r="F17" s="21">
        <v>103335284</v>
      </c>
      <c r="G17" s="21"/>
      <c r="H17" s="21"/>
      <c r="I17" s="21"/>
      <c r="J17" s="21"/>
      <c r="K17" s="21">
        <v>21892660</v>
      </c>
      <c r="L17" s="21"/>
      <c r="M17" s="21"/>
      <c r="N17" s="21">
        <v>21892660</v>
      </c>
      <c r="O17" s="21"/>
      <c r="P17" s="21">
        <v>13110000</v>
      </c>
      <c r="Q17" s="21">
        <v>32956</v>
      </c>
      <c r="R17" s="21">
        <v>13142956</v>
      </c>
      <c r="S17" s="21">
        <v>649800</v>
      </c>
      <c r="T17" s="21"/>
      <c r="U17" s="21"/>
      <c r="V17" s="21">
        <v>649800</v>
      </c>
      <c r="W17" s="21">
        <v>35685416</v>
      </c>
      <c r="X17" s="21">
        <v>77587176</v>
      </c>
      <c r="Y17" s="21">
        <v>-41901760</v>
      </c>
      <c r="Z17" s="6">
        <v>-54.01</v>
      </c>
      <c r="AA17" s="28">
        <v>103335284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199950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199950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6173274</v>
      </c>
      <c r="D25" s="50">
        <f>+D5+D9+D15+D19+D24</f>
        <v>0</v>
      </c>
      <c r="E25" s="51">
        <f t="shared" si="4"/>
        <v>84082175</v>
      </c>
      <c r="F25" s="52">
        <f t="shared" si="4"/>
        <v>110057777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22880002</v>
      </c>
      <c r="L25" s="52">
        <f t="shared" si="4"/>
        <v>52323</v>
      </c>
      <c r="M25" s="52">
        <f t="shared" si="4"/>
        <v>360397</v>
      </c>
      <c r="N25" s="52">
        <f t="shared" si="4"/>
        <v>23292722</v>
      </c>
      <c r="O25" s="52">
        <f t="shared" si="4"/>
        <v>71379</v>
      </c>
      <c r="P25" s="52">
        <f t="shared" si="4"/>
        <v>13266130</v>
      </c>
      <c r="Q25" s="52">
        <f t="shared" si="4"/>
        <v>968762</v>
      </c>
      <c r="R25" s="52">
        <f t="shared" si="4"/>
        <v>14306271</v>
      </c>
      <c r="S25" s="52">
        <f t="shared" si="4"/>
        <v>768231</v>
      </c>
      <c r="T25" s="52">
        <f t="shared" si="4"/>
        <v>366283</v>
      </c>
      <c r="U25" s="52">
        <f t="shared" si="4"/>
        <v>2307883</v>
      </c>
      <c r="V25" s="52">
        <f t="shared" si="4"/>
        <v>3442397</v>
      </c>
      <c r="W25" s="52">
        <f t="shared" si="4"/>
        <v>41041390</v>
      </c>
      <c r="X25" s="52">
        <f t="shared" si="4"/>
        <v>84082164</v>
      </c>
      <c r="Y25" s="52">
        <f t="shared" si="4"/>
        <v>-43040774</v>
      </c>
      <c r="Z25" s="53">
        <f>+IF(X25&lt;&gt;0,+(Y25/X25)*100,0)</f>
        <v>-51.1889465642202</v>
      </c>
      <c r="AA25" s="54">
        <f>+AA5+AA9+AA15+AA19+AA24</f>
        <v>110057777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6173274</v>
      </c>
      <c r="D28" s="19"/>
      <c r="E28" s="20">
        <v>84082175</v>
      </c>
      <c r="F28" s="21">
        <v>110057777</v>
      </c>
      <c r="G28" s="21"/>
      <c r="H28" s="21"/>
      <c r="I28" s="21"/>
      <c r="J28" s="21"/>
      <c r="K28" s="21">
        <v>22880002</v>
      </c>
      <c r="L28" s="21">
        <v>52323</v>
      </c>
      <c r="M28" s="21">
        <v>360397</v>
      </c>
      <c r="N28" s="21">
        <v>23292722</v>
      </c>
      <c r="O28" s="21">
        <v>71379</v>
      </c>
      <c r="P28" s="21">
        <v>13266130</v>
      </c>
      <c r="Q28" s="21">
        <v>968762</v>
      </c>
      <c r="R28" s="21">
        <v>14306271</v>
      </c>
      <c r="S28" s="21">
        <v>768231</v>
      </c>
      <c r="T28" s="21">
        <v>366283</v>
      </c>
      <c r="U28" s="21">
        <v>2307883</v>
      </c>
      <c r="V28" s="21">
        <v>3442397</v>
      </c>
      <c r="W28" s="21">
        <v>41041390</v>
      </c>
      <c r="X28" s="21"/>
      <c r="Y28" s="21">
        <v>41041390</v>
      </c>
      <c r="Z28" s="6"/>
      <c r="AA28" s="19">
        <v>110057777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6173274</v>
      </c>
      <c r="D32" s="25">
        <f>SUM(D28:D31)</f>
        <v>0</v>
      </c>
      <c r="E32" s="26">
        <f t="shared" si="5"/>
        <v>84082175</v>
      </c>
      <c r="F32" s="27">
        <f t="shared" si="5"/>
        <v>110057777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22880002</v>
      </c>
      <c r="L32" s="27">
        <f t="shared" si="5"/>
        <v>52323</v>
      </c>
      <c r="M32" s="27">
        <f t="shared" si="5"/>
        <v>360397</v>
      </c>
      <c r="N32" s="27">
        <f t="shared" si="5"/>
        <v>23292722</v>
      </c>
      <c r="O32" s="27">
        <f t="shared" si="5"/>
        <v>71379</v>
      </c>
      <c r="P32" s="27">
        <f t="shared" si="5"/>
        <v>13266130</v>
      </c>
      <c r="Q32" s="27">
        <f t="shared" si="5"/>
        <v>968762</v>
      </c>
      <c r="R32" s="27">
        <f t="shared" si="5"/>
        <v>14306271</v>
      </c>
      <c r="S32" s="27">
        <f t="shared" si="5"/>
        <v>768231</v>
      </c>
      <c r="T32" s="27">
        <f t="shared" si="5"/>
        <v>366283</v>
      </c>
      <c r="U32" s="27">
        <f t="shared" si="5"/>
        <v>2307883</v>
      </c>
      <c r="V32" s="27">
        <f t="shared" si="5"/>
        <v>3442397</v>
      </c>
      <c r="W32" s="27">
        <f t="shared" si="5"/>
        <v>41041390</v>
      </c>
      <c r="X32" s="27">
        <f t="shared" si="5"/>
        <v>0</v>
      </c>
      <c r="Y32" s="27">
        <f t="shared" si="5"/>
        <v>41041390</v>
      </c>
      <c r="Z32" s="13">
        <f>+IF(X32&lt;&gt;0,+(Y32/X32)*100,0)</f>
        <v>0</v>
      </c>
      <c r="AA32" s="31">
        <f>SUM(AA28:AA31)</f>
        <v>110057777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6173274</v>
      </c>
      <c r="D36" s="61">
        <f>SUM(D32:D35)</f>
        <v>0</v>
      </c>
      <c r="E36" s="62">
        <f t="shared" si="6"/>
        <v>84082175</v>
      </c>
      <c r="F36" s="63">
        <f t="shared" si="6"/>
        <v>110057777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22880002</v>
      </c>
      <c r="L36" s="63">
        <f t="shared" si="6"/>
        <v>52323</v>
      </c>
      <c r="M36" s="63">
        <f t="shared" si="6"/>
        <v>360397</v>
      </c>
      <c r="N36" s="63">
        <f t="shared" si="6"/>
        <v>23292722</v>
      </c>
      <c r="O36" s="63">
        <f t="shared" si="6"/>
        <v>71379</v>
      </c>
      <c r="P36" s="63">
        <f t="shared" si="6"/>
        <v>13266130</v>
      </c>
      <c r="Q36" s="63">
        <f t="shared" si="6"/>
        <v>968762</v>
      </c>
      <c r="R36" s="63">
        <f t="shared" si="6"/>
        <v>14306271</v>
      </c>
      <c r="S36" s="63">
        <f t="shared" si="6"/>
        <v>768231</v>
      </c>
      <c r="T36" s="63">
        <f t="shared" si="6"/>
        <v>366283</v>
      </c>
      <c r="U36" s="63">
        <f t="shared" si="6"/>
        <v>2307883</v>
      </c>
      <c r="V36" s="63">
        <f t="shared" si="6"/>
        <v>3442397</v>
      </c>
      <c r="W36" s="63">
        <f t="shared" si="6"/>
        <v>41041390</v>
      </c>
      <c r="X36" s="63">
        <f t="shared" si="6"/>
        <v>0</v>
      </c>
      <c r="Y36" s="63">
        <f t="shared" si="6"/>
        <v>41041390</v>
      </c>
      <c r="Z36" s="64">
        <f>+IF(X36&lt;&gt;0,+(Y36/X36)*100,0)</f>
        <v>0</v>
      </c>
      <c r="AA36" s="65">
        <f>SUM(AA32:AA35)</f>
        <v>110057777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131693927</v>
      </c>
      <c r="D5" s="16">
        <f>SUM(D6:D8)</f>
        <v>0</v>
      </c>
      <c r="E5" s="17">
        <f t="shared" si="0"/>
        <v>370000</v>
      </c>
      <c r="F5" s="18">
        <f t="shared" si="0"/>
        <v>655000</v>
      </c>
      <c r="G5" s="18">
        <f t="shared" si="0"/>
        <v>20438</v>
      </c>
      <c r="H5" s="18">
        <f t="shared" si="0"/>
        <v>11030</v>
      </c>
      <c r="I5" s="18">
        <f t="shared" si="0"/>
        <v>2193</v>
      </c>
      <c r="J5" s="18">
        <f t="shared" si="0"/>
        <v>33661</v>
      </c>
      <c r="K5" s="18">
        <f t="shared" si="0"/>
        <v>24797</v>
      </c>
      <c r="L5" s="18">
        <f t="shared" si="0"/>
        <v>0</v>
      </c>
      <c r="M5" s="18">
        <f t="shared" si="0"/>
        <v>0</v>
      </c>
      <c r="N5" s="18">
        <f t="shared" si="0"/>
        <v>24797</v>
      </c>
      <c r="O5" s="18">
        <f t="shared" si="0"/>
        <v>7035</v>
      </c>
      <c r="P5" s="18">
        <f t="shared" si="0"/>
        <v>1599</v>
      </c>
      <c r="Q5" s="18">
        <f t="shared" si="0"/>
        <v>0</v>
      </c>
      <c r="R5" s="18">
        <f t="shared" si="0"/>
        <v>8634</v>
      </c>
      <c r="S5" s="18">
        <f t="shared" si="0"/>
        <v>0</v>
      </c>
      <c r="T5" s="18">
        <f t="shared" si="0"/>
        <v>0</v>
      </c>
      <c r="U5" s="18">
        <f t="shared" si="0"/>
        <v>30406</v>
      </c>
      <c r="V5" s="18">
        <f t="shared" si="0"/>
        <v>30406</v>
      </c>
      <c r="W5" s="18">
        <f t="shared" si="0"/>
        <v>97498</v>
      </c>
      <c r="X5" s="18">
        <f t="shared" si="0"/>
        <v>370004</v>
      </c>
      <c r="Y5" s="18">
        <f t="shared" si="0"/>
        <v>-272506</v>
      </c>
      <c r="Z5" s="4">
        <f>+IF(X5&lt;&gt;0,+(Y5/X5)*100,0)</f>
        <v>-73.6494740597399</v>
      </c>
      <c r="AA5" s="16">
        <f>SUM(AA6:AA8)</f>
        <v>655000</v>
      </c>
    </row>
    <row r="6" spans="1:27" ht="13.5">
      <c r="A6" s="5" t="s">
        <v>32</v>
      </c>
      <c r="B6" s="3"/>
      <c r="C6" s="19">
        <v>246680</v>
      </c>
      <c r="D6" s="19"/>
      <c r="E6" s="20">
        <v>220000</v>
      </c>
      <c r="F6" s="21">
        <v>70000</v>
      </c>
      <c r="G6" s="21"/>
      <c r="H6" s="21"/>
      <c r="I6" s="21"/>
      <c r="J6" s="21"/>
      <c r="K6" s="21">
        <v>8797</v>
      </c>
      <c r="L6" s="21"/>
      <c r="M6" s="21"/>
      <c r="N6" s="21">
        <v>8797</v>
      </c>
      <c r="O6" s="21"/>
      <c r="P6" s="21"/>
      <c r="Q6" s="21"/>
      <c r="R6" s="21"/>
      <c r="S6" s="21"/>
      <c r="T6" s="21"/>
      <c r="U6" s="21"/>
      <c r="V6" s="21"/>
      <c r="W6" s="21">
        <v>8797</v>
      </c>
      <c r="X6" s="21">
        <v>219996</v>
      </c>
      <c r="Y6" s="21">
        <v>-211199</v>
      </c>
      <c r="Z6" s="6">
        <v>-96</v>
      </c>
      <c r="AA6" s="28">
        <v>70000</v>
      </c>
    </row>
    <row r="7" spans="1:27" ht="13.5">
      <c r="A7" s="5" t="s">
        <v>33</v>
      </c>
      <c r="B7" s="3"/>
      <c r="C7" s="22">
        <v>11048</v>
      </c>
      <c r="D7" s="22"/>
      <c r="E7" s="23">
        <v>100000</v>
      </c>
      <c r="F7" s="24">
        <v>535000</v>
      </c>
      <c r="G7" s="24">
        <v>20438</v>
      </c>
      <c r="H7" s="24"/>
      <c r="I7" s="24">
        <v>2193</v>
      </c>
      <c r="J7" s="24">
        <v>22631</v>
      </c>
      <c r="K7" s="24">
        <v>8965</v>
      </c>
      <c r="L7" s="24"/>
      <c r="M7" s="24"/>
      <c r="N7" s="24">
        <v>8965</v>
      </c>
      <c r="O7" s="24"/>
      <c r="P7" s="24">
        <v>1599</v>
      </c>
      <c r="Q7" s="24"/>
      <c r="R7" s="24">
        <v>1599</v>
      </c>
      <c r="S7" s="24"/>
      <c r="T7" s="24"/>
      <c r="U7" s="24">
        <v>20574</v>
      </c>
      <c r="V7" s="24">
        <v>20574</v>
      </c>
      <c r="W7" s="24">
        <v>53769</v>
      </c>
      <c r="X7" s="24">
        <v>100004</v>
      </c>
      <c r="Y7" s="24">
        <v>-46235</v>
      </c>
      <c r="Z7" s="7">
        <v>-46.23</v>
      </c>
      <c r="AA7" s="29">
        <v>535000</v>
      </c>
    </row>
    <row r="8" spans="1:27" ht="13.5">
      <c r="A8" s="5" t="s">
        <v>34</v>
      </c>
      <c r="B8" s="3"/>
      <c r="C8" s="19">
        <v>131436199</v>
      </c>
      <c r="D8" s="19"/>
      <c r="E8" s="20">
        <v>50000</v>
      </c>
      <c r="F8" s="21">
        <v>50000</v>
      </c>
      <c r="G8" s="21"/>
      <c r="H8" s="21">
        <v>11030</v>
      </c>
      <c r="I8" s="21"/>
      <c r="J8" s="21">
        <v>11030</v>
      </c>
      <c r="K8" s="21">
        <v>7035</v>
      </c>
      <c r="L8" s="21"/>
      <c r="M8" s="21"/>
      <c r="N8" s="21">
        <v>7035</v>
      </c>
      <c r="O8" s="21">
        <v>7035</v>
      </c>
      <c r="P8" s="21"/>
      <c r="Q8" s="21"/>
      <c r="R8" s="21">
        <v>7035</v>
      </c>
      <c r="S8" s="21"/>
      <c r="T8" s="21"/>
      <c r="U8" s="21">
        <v>9832</v>
      </c>
      <c r="V8" s="21">
        <v>9832</v>
      </c>
      <c r="W8" s="21">
        <v>34932</v>
      </c>
      <c r="X8" s="21">
        <v>50004</v>
      </c>
      <c r="Y8" s="21">
        <v>-15072</v>
      </c>
      <c r="Z8" s="6">
        <v>-30.14</v>
      </c>
      <c r="AA8" s="28">
        <v>50000</v>
      </c>
    </row>
    <row r="9" spans="1:27" ht="13.5">
      <c r="A9" s="2" t="s">
        <v>35</v>
      </c>
      <c r="B9" s="3"/>
      <c r="C9" s="16">
        <f aca="true" t="shared" si="1" ref="C9:Y9">SUM(C10:C14)</f>
        <v>1439065</v>
      </c>
      <c r="D9" s="16">
        <f>SUM(D10:D14)</f>
        <v>0</v>
      </c>
      <c r="E9" s="17">
        <f t="shared" si="1"/>
        <v>280000</v>
      </c>
      <c r="F9" s="18">
        <f t="shared" si="1"/>
        <v>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280004</v>
      </c>
      <c r="Y9" s="18">
        <f t="shared" si="1"/>
        <v>-280004</v>
      </c>
      <c r="Z9" s="4">
        <f>+IF(X9&lt;&gt;0,+(Y9/X9)*100,0)</f>
        <v>-100</v>
      </c>
      <c r="AA9" s="30">
        <f>SUM(AA10:AA14)</f>
        <v>200000</v>
      </c>
    </row>
    <row r="10" spans="1:27" ht="13.5">
      <c r="A10" s="5" t="s">
        <v>36</v>
      </c>
      <c r="B10" s="3"/>
      <c r="C10" s="19">
        <v>1439065</v>
      </c>
      <c r="D10" s="19"/>
      <c r="E10" s="20">
        <v>280000</v>
      </c>
      <c r="F10" s="21">
        <v>200000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280004</v>
      </c>
      <c r="Y10" s="21">
        <v>-280004</v>
      </c>
      <c r="Z10" s="6">
        <v>-100</v>
      </c>
      <c r="AA10" s="28">
        <v>200000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104646714</v>
      </c>
      <c r="D15" s="16">
        <f>SUM(D16:D18)</f>
        <v>0</v>
      </c>
      <c r="E15" s="17">
        <f t="shared" si="2"/>
        <v>11474950</v>
      </c>
      <c r="F15" s="18">
        <f t="shared" si="2"/>
        <v>32097025</v>
      </c>
      <c r="G15" s="18">
        <f t="shared" si="2"/>
        <v>7518</v>
      </c>
      <c r="H15" s="18">
        <f t="shared" si="2"/>
        <v>2477863</v>
      </c>
      <c r="I15" s="18">
        <f t="shared" si="2"/>
        <v>864198</v>
      </c>
      <c r="J15" s="18">
        <f t="shared" si="2"/>
        <v>3349579</v>
      </c>
      <c r="K15" s="18">
        <f t="shared" si="2"/>
        <v>0</v>
      </c>
      <c r="L15" s="18">
        <f t="shared" si="2"/>
        <v>0</v>
      </c>
      <c r="M15" s="18">
        <f t="shared" si="2"/>
        <v>1933706</v>
      </c>
      <c r="N15" s="18">
        <f t="shared" si="2"/>
        <v>1933706</v>
      </c>
      <c r="O15" s="18">
        <f t="shared" si="2"/>
        <v>400000</v>
      </c>
      <c r="P15" s="18">
        <f t="shared" si="2"/>
        <v>0</v>
      </c>
      <c r="Q15" s="18">
        <f t="shared" si="2"/>
        <v>1763242</v>
      </c>
      <c r="R15" s="18">
        <f t="shared" si="2"/>
        <v>2163242</v>
      </c>
      <c r="S15" s="18">
        <f t="shared" si="2"/>
        <v>1093708</v>
      </c>
      <c r="T15" s="18">
        <f t="shared" si="2"/>
        <v>847299</v>
      </c>
      <c r="U15" s="18">
        <f t="shared" si="2"/>
        <v>199789</v>
      </c>
      <c r="V15" s="18">
        <f t="shared" si="2"/>
        <v>2140796</v>
      </c>
      <c r="W15" s="18">
        <f t="shared" si="2"/>
        <v>9587323</v>
      </c>
      <c r="X15" s="18">
        <f t="shared" si="2"/>
        <v>11474956</v>
      </c>
      <c r="Y15" s="18">
        <f t="shared" si="2"/>
        <v>-1887633</v>
      </c>
      <c r="Z15" s="4">
        <f>+IF(X15&lt;&gt;0,+(Y15/X15)*100,0)</f>
        <v>-16.450023860657943</v>
      </c>
      <c r="AA15" s="30">
        <f>SUM(AA16:AA18)</f>
        <v>32097025</v>
      </c>
    </row>
    <row r="16" spans="1:27" ht="13.5">
      <c r="A16" s="5" t="s">
        <v>42</v>
      </c>
      <c r="B16" s="3"/>
      <c r="C16" s="19">
        <v>10026</v>
      </c>
      <c r="D16" s="19"/>
      <c r="E16" s="20">
        <v>125000</v>
      </c>
      <c r="F16" s="21">
        <v>50000</v>
      </c>
      <c r="G16" s="21">
        <v>7518</v>
      </c>
      <c r="H16" s="21"/>
      <c r="I16" s="21"/>
      <c r="J16" s="21">
        <v>7518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7518</v>
      </c>
      <c r="X16" s="21">
        <v>125004</v>
      </c>
      <c r="Y16" s="21">
        <v>-117486</v>
      </c>
      <c r="Z16" s="6">
        <v>-93.99</v>
      </c>
      <c r="AA16" s="28">
        <v>50000</v>
      </c>
    </row>
    <row r="17" spans="1:27" ht="13.5">
      <c r="A17" s="5" t="s">
        <v>43</v>
      </c>
      <c r="B17" s="3"/>
      <c r="C17" s="19">
        <v>104636688</v>
      </c>
      <c r="D17" s="19"/>
      <c r="E17" s="20">
        <v>11349950</v>
      </c>
      <c r="F17" s="21">
        <v>32047025</v>
      </c>
      <c r="G17" s="21"/>
      <c r="H17" s="21">
        <v>2477863</v>
      </c>
      <c r="I17" s="21">
        <v>864198</v>
      </c>
      <c r="J17" s="21">
        <v>3342061</v>
      </c>
      <c r="K17" s="21"/>
      <c r="L17" s="21"/>
      <c r="M17" s="21">
        <v>1933706</v>
      </c>
      <c r="N17" s="21">
        <v>1933706</v>
      </c>
      <c r="O17" s="21">
        <v>400000</v>
      </c>
      <c r="P17" s="21"/>
      <c r="Q17" s="21">
        <v>1763242</v>
      </c>
      <c r="R17" s="21">
        <v>2163242</v>
      </c>
      <c r="S17" s="21">
        <v>1093708</v>
      </c>
      <c r="T17" s="21">
        <v>847299</v>
      </c>
      <c r="U17" s="21">
        <v>199789</v>
      </c>
      <c r="V17" s="21">
        <v>2140796</v>
      </c>
      <c r="W17" s="21">
        <v>9579805</v>
      </c>
      <c r="X17" s="21">
        <v>11349952</v>
      </c>
      <c r="Y17" s="21">
        <v>-1770147</v>
      </c>
      <c r="Z17" s="6">
        <v>-15.6</v>
      </c>
      <c r="AA17" s="28">
        <v>32047025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87099173</v>
      </c>
      <c r="D19" s="16">
        <f>SUM(D20:D23)</f>
        <v>0</v>
      </c>
      <c r="E19" s="17">
        <f t="shared" si="3"/>
        <v>90000</v>
      </c>
      <c r="F19" s="18">
        <f t="shared" si="3"/>
        <v>310000</v>
      </c>
      <c r="G19" s="18">
        <f t="shared" si="3"/>
        <v>0</v>
      </c>
      <c r="H19" s="18">
        <f t="shared" si="3"/>
        <v>0</v>
      </c>
      <c r="I19" s="18">
        <f t="shared" si="3"/>
        <v>15059</v>
      </c>
      <c r="J19" s="18">
        <f t="shared" si="3"/>
        <v>15059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179580</v>
      </c>
      <c r="R19" s="18">
        <f t="shared" si="3"/>
        <v>179580</v>
      </c>
      <c r="S19" s="18">
        <f t="shared" si="3"/>
        <v>0</v>
      </c>
      <c r="T19" s="18">
        <f t="shared" si="3"/>
        <v>0</v>
      </c>
      <c r="U19" s="18">
        <f t="shared" si="3"/>
        <v>156159</v>
      </c>
      <c r="V19" s="18">
        <f t="shared" si="3"/>
        <v>156159</v>
      </c>
      <c r="W19" s="18">
        <f t="shared" si="3"/>
        <v>350798</v>
      </c>
      <c r="X19" s="18">
        <f t="shared" si="3"/>
        <v>90000</v>
      </c>
      <c r="Y19" s="18">
        <f t="shared" si="3"/>
        <v>260798</v>
      </c>
      <c r="Z19" s="4">
        <f>+IF(X19&lt;&gt;0,+(Y19/X19)*100,0)</f>
        <v>289.77555555555557</v>
      </c>
      <c r="AA19" s="30">
        <f>SUM(AA20:AA23)</f>
        <v>310000</v>
      </c>
    </row>
    <row r="20" spans="1:27" ht="13.5">
      <c r="A20" s="5" t="s">
        <v>46</v>
      </c>
      <c r="B20" s="3"/>
      <c r="C20" s="19">
        <v>27849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87071324</v>
      </c>
      <c r="D23" s="19"/>
      <c r="E23" s="20">
        <v>90000</v>
      </c>
      <c r="F23" s="21">
        <v>310000</v>
      </c>
      <c r="G23" s="21"/>
      <c r="H23" s="21"/>
      <c r="I23" s="21">
        <v>15059</v>
      </c>
      <c r="J23" s="21">
        <v>15059</v>
      </c>
      <c r="K23" s="21"/>
      <c r="L23" s="21"/>
      <c r="M23" s="21"/>
      <c r="N23" s="21"/>
      <c r="O23" s="21"/>
      <c r="P23" s="21"/>
      <c r="Q23" s="21">
        <v>179580</v>
      </c>
      <c r="R23" s="21">
        <v>179580</v>
      </c>
      <c r="S23" s="21"/>
      <c r="T23" s="21"/>
      <c r="U23" s="21">
        <v>156159</v>
      </c>
      <c r="V23" s="21">
        <v>156159</v>
      </c>
      <c r="W23" s="21">
        <v>350798</v>
      </c>
      <c r="X23" s="21">
        <v>90000</v>
      </c>
      <c r="Y23" s="21">
        <v>260798</v>
      </c>
      <c r="Z23" s="6">
        <v>289.78</v>
      </c>
      <c r="AA23" s="28">
        <v>310000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324878879</v>
      </c>
      <c r="D25" s="50">
        <f>+D5+D9+D15+D19+D24</f>
        <v>0</v>
      </c>
      <c r="E25" s="51">
        <f t="shared" si="4"/>
        <v>12214950</v>
      </c>
      <c r="F25" s="52">
        <f t="shared" si="4"/>
        <v>33262025</v>
      </c>
      <c r="G25" s="52">
        <f t="shared" si="4"/>
        <v>27956</v>
      </c>
      <c r="H25" s="52">
        <f t="shared" si="4"/>
        <v>2488893</v>
      </c>
      <c r="I25" s="52">
        <f t="shared" si="4"/>
        <v>881450</v>
      </c>
      <c r="J25" s="52">
        <f t="shared" si="4"/>
        <v>3398299</v>
      </c>
      <c r="K25" s="52">
        <f t="shared" si="4"/>
        <v>24797</v>
      </c>
      <c r="L25" s="52">
        <f t="shared" si="4"/>
        <v>0</v>
      </c>
      <c r="M25" s="52">
        <f t="shared" si="4"/>
        <v>1933706</v>
      </c>
      <c r="N25" s="52">
        <f t="shared" si="4"/>
        <v>1958503</v>
      </c>
      <c r="O25" s="52">
        <f t="shared" si="4"/>
        <v>407035</v>
      </c>
      <c r="P25" s="52">
        <f t="shared" si="4"/>
        <v>1599</v>
      </c>
      <c r="Q25" s="52">
        <f t="shared" si="4"/>
        <v>1942822</v>
      </c>
      <c r="R25" s="52">
        <f t="shared" si="4"/>
        <v>2351456</v>
      </c>
      <c r="S25" s="52">
        <f t="shared" si="4"/>
        <v>1093708</v>
      </c>
      <c r="T25" s="52">
        <f t="shared" si="4"/>
        <v>847299</v>
      </c>
      <c r="U25" s="52">
        <f t="shared" si="4"/>
        <v>386354</v>
      </c>
      <c r="V25" s="52">
        <f t="shared" si="4"/>
        <v>2327361</v>
      </c>
      <c r="W25" s="52">
        <f t="shared" si="4"/>
        <v>10035619</v>
      </c>
      <c r="X25" s="52">
        <f t="shared" si="4"/>
        <v>12214964</v>
      </c>
      <c r="Y25" s="52">
        <f t="shared" si="4"/>
        <v>-2179345</v>
      </c>
      <c r="Z25" s="53">
        <f>+IF(X25&lt;&gt;0,+(Y25/X25)*100,0)</f>
        <v>-17.841599860629962</v>
      </c>
      <c r="AA25" s="54">
        <f>+AA5+AA9+AA15+AA19+AA24</f>
        <v>33262025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145831987</v>
      </c>
      <c r="D28" s="19"/>
      <c r="E28" s="20">
        <v>11279950</v>
      </c>
      <c r="F28" s="21">
        <v>31977025</v>
      </c>
      <c r="G28" s="21"/>
      <c r="H28" s="21">
        <v>2477863</v>
      </c>
      <c r="I28" s="21">
        <v>864198</v>
      </c>
      <c r="J28" s="21">
        <v>3342061</v>
      </c>
      <c r="K28" s="21"/>
      <c r="L28" s="21"/>
      <c r="M28" s="21">
        <v>1933707</v>
      </c>
      <c r="N28" s="21">
        <v>1933707</v>
      </c>
      <c r="O28" s="21">
        <v>400000</v>
      </c>
      <c r="P28" s="21"/>
      <c r="Q28" s="21">
        <v>1942822</v>
      </c>
      <c r="R28" s="21">
        <v>2342822</v>
      </c>
      <c r="S28" s="21">
        <v>1093707</v>
      </c>
      <c r="T28" s="21">
        <v>847299</v>
      </c>
      <c r="U28" s="21">
        <v>355948</v>
      </c>
      <c r="V28" s="21">
        <v>2296954</v>
      </c>
      <c r="W28" s="21">
        <v>9915544</v>
      </c>
      <c r="X28" s="21"/>
      <c r="Y28" s="21">
        <v>9915544</v>
      </c>
      <c r="Z28" s="6"/>
      <c r="AA28" s="19">
        <v>31977025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145831987</v>
      </c>
      <c r="D32" s="25">
        <f>SUM(D28:D31)</f>
        <v>0</v>
      </c>
      <c r="E32" s="26">
        <f t="shared" si="5"/>
        <v>11279950</v>
      </c>
      <c r="F32" s="27">
        <f t="shared" si="5"/>
        <v>31977025</v>
      </c>
      <c r="G32" s="27">
        <f t="shared" si="5"/>
        <v>0</v>
      </c>
      <c r="H32" s="27">
        <f t="shared" si="5"/>
        <v>2477863</v>
      </c>
      <c r="I32" s="27">
        <f t="shared" si="5"/>
        <v>864198</v>
      </c>
      <c r="J32" s="27">
        <f t="shared" si="5"/>
        <v>3342061</v>
      </c>
      <c r="K32" s="27">
        <f t="shared" si="5"/>
        <v>0</v>
      </c>
      <c r="L32" s="27">
        <f t="shared" si="5"/>
        <v>0</v>
      </c>
      <c r="M32" s="27">
        <f t="shared" si="5"/>
        <v>1933707</v>
      </c>
      <c r="N32" s="27">
        <f t="shared" si="5"/>
        <v>1933707</v>
      </c>
      <c r="O32" s="27">
        <f t="shared" si="5"/>
        <v>400000</v>
      </c>
      <c r="P32" s="27">
        <f t="shared" si="5"/>
        <v>0</v>
      </c>
      <c r="Q32" s="27">
        <f t="shared" si="5"/>
        <v>1942822</v>
      </c>
      <c r="R32" s="27">
        <f t="shared" si="5"/>
        <v>2342822</v>
      </c>
      <c r="S32" s="27">
        <f t="shared" si="5"/>
        <v>1093707</v>
      </c>
      <c r="T32" s="27">
        <f t="shared" si="5"/>
        <v>847299</v>
      </c>
      <c r="U32" s="27">
        <f t="shared" si="5"/>
        <v>355948</v>
      </c>
      <c r="V32" s="27">
        <f t="shared" si="5"/>
        <v>2296954</v>
      </c>
      <c r="W32" s="27">
        <f t="shared" si="5"/>
        <v>9915544</v>
      </c>
      <c r="X32" s="27">
        <f t="shared" si="5"/>
        <v>0</v>
      </c>
      <c r="Y32" s="27">
        <f t="shared" si="5"/>
        <v>9915544</v>
      </c>
      <c r="Z32" s="13">
        <f>+IF(X32&lt;&gt;0,+(Y32/X32)*100,0)</f>
        <v>0</v>
      </c>
      <c r="AA32" s="31">
        <f>SUM(AA28:AA31)</f>
        <v>31977025</v>
      </c>
    </row>
    <row r="33" spans="1:27" ht="13.5">
      <c r="A33" s="59" t="s">
        <v>59</v>
      </c>
      <c r="B33" s="3" t="s">
        <v>60</v>
      </c>
      <c r="C33" s="19">
        <v>179046892</v>
      </c>
      <c r="D33" s="19"/>
      <c r="E33" s="20">
        <v>935000</v>
      </c>
      <c r="F33" s="21">
        <v>1285000</v>
      </c>
      <c r="G33" s="21">
        <v>27956</v>
      </c>
      <c r="H33" s="21">
        <v>11030</v>
      </c>
      <c r="I33" s="21">
        <v>17252</v>
      </c>
      <c r="J33" s="21">
        <v>56238</v>
      </c>
      <c r="K33" s="21">
        <v>24797</v>
      </c>
      <c r="L33" s="21"/>
      <c r="M33" s="21"/>
      <c r="N33" s="21">
        <v>24797</v>
      </c>
      <c r="O33" s="21">
        <v>7035</v>
      </c>
      <c r="P33" s="21">
        <v>1599</v>
      </c>
      <c r="Q33" s="21"/>
      <c r="R33" s="21">
        <v>8634</v>
      </c>
      <c r="S33" s="21"/>
      <c r="T33" s="21"/>
      <c r="U33" s="21">
        <v>30406</v>
      </c>
      <c r="V33" s="21">
        <v>30406</v>
      </c>
      <c r="W33" s="21">
        <v>120075</v>
      </c>
      <c r="X33" s="21"/>
      <c r="Y33" s="21">
        <v>120075</v>
      </c>
      <c r="Z33" s="6"/>
      <c r="AA33" s="28">
        <v>1285000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324878879</v>
      </c>
      <c r="D36" s="61">
        <f>SUM(D32:D35)</f>
        <v>0</v>
      </c>
      <c r="E36" s="62">
        <f t="shared" si="6"/>
        <v>12214950</v>
      </c>
      <c r="F36" s="63">
        <f t="shared" si="6"/>
        <v>33262025</v>
      </c>
      <c r="G36" s="63">
        <f t="shared" si="6"/>
        <v>27956</v>
      </c>
      <c r="H36" s="63">
        <f t="shared" si="6"/>
        <v>2488893</v>
      </c>
      <c r="I36" s="63">
        <f t="shared" si="6"/>
        <v>881450</v>
      </c>
      <c r="J36" s="63">
        <f t="shared" si="6"/>
        <v>3398299</v>
      </c>
      <c r="K36" s="63">
        <f t="shared" si="6"/>
        <v>24797</v>
      </c>
      <c r="L36" s="63">
        <f t="shared" si="6"/>
        <v>0</v>
      </c>
      <c r="M36" s="63">
        <f t="shared" si="6"/>
        <v>1933707</v>
      </c>
      <c r="N36" s="63">
        <f t="shared" si="6"/>
        <v>1958504</v>
      </c>
      <c r="O36" s="63">
        <f t="shared" si="6"/>
        <v>407035</v>
      </c>
      <c r="P36" s="63">
        <f t="shared" si="6"/>
        <v>1599</v>
      </c>
      <c r="Q36" s="63">
        <f t="shared" si="6"/>
        <v>1942822</v>
      </c>
      <c r="R36" s="63">
        <f t="shared" si="6"/>
        <v>2351456</v>
      </c>
      <c r="S36" s="63">
        <f t="shared" si="6"/>
        <v>1093707</v>
      </c>
      <c r="T36" s="63">
        <f t="shared" si="6"/>
        <v>847299</v>
      </c>
      <c r="U36" s="63">
        <f t="shared" si="6"/>
        <v>386354</v>
      </c>
      <c r="V36" s="63">
        <f t="shared" si="6"/>
        <v>2327360</v>
      </c>
      <c r="W36" s="63">
        <f t="shared" si="6"/>
        <v>10035619</v>
      </c>
      <c r="X36" s="63">
        <f t="shared" si="6"/>
        <v>0</v>
      </c>
      <c r="Y36" s="63">
        <f t="shared" si="6"/>
        <v>10035619</v>
      </c>
      <c r="Z36" s="64">
        <f>+IF(X36&lt;&gt;0,+(Y36/X36)*100,0)</f>
        <v>0</v>
      </c>
      <c r="AA36" s="65">
        <f>SUM(AA32:AA35)</f>
        <v>33262025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1524871</v>
      </c>
      <c r="D5" s="16">
        <f>SUM(D6:D8)</f>
        <v>0</v>
      </c>
      <c r="E5" s="17">
        <f t="shared" si="0"/>
        <v>3188844</v>
      </c>
      <c r="F5" s="18">
        <f t="shared" si="0"/>
        <v>3159262</v>
      </c>
      <c r="G5" s="18">
        <f t="shared" si="0"/>
        <v>16443</v>
      </c>
      <c r="H5" s="18">
        <f t="shared" si="0"/>
        <v>34021</v>
      </c>
      <c r="I5" s="18">
        <f t="shared" si="0"/>
        <v>69718</v>
      </c>
      <c r="J5" s="18">
        <f t="shared" si="0"/>
        <v>120182</v>
      </c>
      <c r="K5" s="18">
        <f t="shared" si="0"/>
        <v>709678</v>
      </c>
      <c r="L5" s="18">
        <f t="shared" si="0"/>
        <v>32851</v>
      </c>
      <c r="M5" s="18">
        <f t="shared" si="0"/>
        <v>62307</v>
      </c>
      <c r="N5" s="18">
        <f t="shared" si="0"/>
        <v>804836</v>
      </c>
      <c r="O5" s="18">
        <f t="shared" si="0"/>
        <v>178044</v>
      </c>
      <c r="P5" s="18">
        <f t="shared" si="0"/>
        <v>404349</v>
      </c>
      <c r="Q5" s="18">
        <f t="shared" si="0"/>
        <v>123948</v>
      </c>
      <c r="R5" s="18">
        <f t="shared" si="0"/>
        <v>706341</v>
      </c>
      <c r="S5" s="18">
        <f t="shared" si="0"/>
        <v>49516</v>
      </c>
      <c r="T5" s="18">
        <f t="shared" si="0"/>
        <v>63922</v>
      </c>
      <c r="U5" s="18">
        <f t="shared" si="0"/>
        <v>634685</v>
      </c>
      <c r="V5" s="18">
        <f t="shared" si="0"/>
        <v>748123</v>
      </c>
      <c r="W5" s="18">
        <f t="shared" si="0"/>
        <v>2379482</v>
      </c>
      <c r="X5" s="18">
        <f t="shared" si="0"/>
        <v>3188844</v>
      </c>
      <c r="Y5" s="18">
        <f t="shared" si="0"/>
        <v>-809362</v>
      </c>
      <c r="Z5" s="4">
        <f>+IF(X5&lt;&gt;0,+(Y5/X5)*100,0)</f>
        <v>-25.381047175716343</v>
      </c>
      <c r="AA5" s="16">
        <f>SUM(AA6:AA8)</f>
        <v>3159262</v>
      </c>
    </row>
    <row r="6" spans="1:27" ht="13.5">
      <c r="A6" s="5" t="s">
        <v>32</v>
      </c>
      <c r="B6" s="3"/>
      <c r="C6" s="19">
        <v>654453</v>
      </c>
      <c r="D6" s="19"/>
      <c r="E6" s="20">
        <v>1581852</v>
      </c>
      <c r="F6" s="21">
        <v>1454066</v>
      </c>
      <c r="G6" s="21">
        <v>1839</v>
      </c>
      <c r="H6" s="21">
        <v>19950</v>
      </c>
      <c r="I6" s="21">
        <v>21314</v>
      </c>
      <c r="J6" s="21">
        <v>43103</v>
      </c>
      <c r="K6" s="21">
        <v>424492</v>
      </c>
      <c r="L6" s="21"/>
      <c r="M6" s="21">
        <v>18559</v>
      </c>
      <c r="N6" s="21">
        <v>443051</v>
      </c>
      <c r="O6" s="21">
        <v>9927</v>
      </c>
      <c r="P6" s="21">
        <v>358403</v>
      </c>
      <c r="Q6" s="21">
        <v>4999</v>
      </c>
      <c r="R6" s="21">
        <v>373329</v>
      </c>
      <c r="S6" s="21">
        <v>4224</v>
      </c>
      <c r="T6" s="21">
        <v>3268</v>
      </c>
      <c r="U6" s="21">
        <v>379038</v>
      </c>
      <c r="V6" s="21">
        <v>386530</v>
      </c>
      <c r="W6" s="21">
        <v>1246013</v>
      </c>
      <c r="X6" s="21">
        <v>1581852</v>
      </c>
      <c r="Y6" s="21">
        <v>-335839</v>
      </c>
      <c r="Z6" s="6">
        <v>-21.23</v>
      </c>
      <c r="AA6" s="28">
        <v>1454066</v>
      </c>
    </row>
    <row r="7" spans="1:27" ht="13.5">
      <c r="A7" s="5" t="s">
        <v>33</v>
      </c>
      <c r="B7" s="3"/>
      <c r="C7" s="22">
        <v>116450</v>
      </c>
      <c r="D7" s="22"/>
      <c r="E7" s="23">
        <v>994992</v>
      </c>
      <c r="F7" s="24">
        <v>1023200</v>
      </c>
      <c r="G7" s="24">
        <v>266</v>
      </c>
      <c r="H7" s="24">
        <v>3474</v>
      </c>
      <c r="I7" s="24">
        <v>4924</v>
      </c>
      <c r="J7" s="24">
        <v>8664</v>
      </c>
      <c r="K7" s="24">
        <v>249876</v>
      </c>
      <c r="L7" s="24"/>
      <c r="M7" s="24">
        <v>7653</v>
      </c>
      <c r="N7" s="24">
        <v>257529</v>
      </c>
      <c r="O7" s="24">
        <v>163884</v>
      </c>
      <c r="P7" s="24">
        <v>41635</v>
      </c>
      <c r="Q7" s="24">
        <v>37632</v>
      </c>
      <c r="R7" s="24">
        <v>243151</v>
      </c>
      <c r="S7" s="24">
        <v>4040</v>
      </c>
      <c r="T7" s="24">
        <v>41481</v>
      </c>
      <c r="U7" s="24">
        <v>37711</v>
      </c>
      <c r="V7" s="24">
        <v>83232</v>
      </c>
      <c r="W7" s="24">
        <v>592576</v>
      </c>
      <c r="X7" s="24">
        <v>994992</v>
      </c>
      <c r="Y7" s="24">
        <v>-402416</v>
      </c>
      <c r="Z7" s="7">
        <v>-40.44</v>
      </c>
      <c r="AA7" s="29">
        <v>1023200</v>
      </c>
    </row>
    <row r="8" spans="1:27" ht="13.5">
      <c r="A8" s="5" t="s">
        <v>34</v>
      </c>
      <c r="B8" s="3"/>
      <c r="C8" s="19">
        <v>753968</v>
      </c>
      <c r="D8" s="19"/>
      <c r="E8" s="20">
        <v>612000</v>
      </c>
      <c r="F8" s="21">
        <v>681996</v>
      </c>
      <c r="G8" s="21">
        <v>14338</v>
      </c>
      <c r="H8" s="21">
        <v>10597</v>
      </c>
      <c r="I8" s="21">
        <v>43480</v>
      </c>
      <c r="J8" s="21">
        <v>68415</v>
      </c>
      <c r="K8" s="21">
        <v>35310</v>
      </c>
      <c r="L8" s="21">
        <v>32851</v>
      </c>
      <c r="M8" s="21">
        <v>36095</v>
      </c>
      <c r="N8" s="21">
        <v>104256</v>
      </c>
      <c r="O8" s="21">
        <v>4233</v>
      </c>
      <c r="P8" s="21">
        <v>4311</v>
      </c>
      <c r="Q8" s="21">
        <v>81317</v>
      </c>
      <c r="R8" s="21">
        <v>89861</v>
      </c>
      <c r="S8" s="21">
        <v>41252</v>
      </c>
      <c r="T8" s="21">
        <v>19173</v>
      </c>
      <c r="U8" s="21">
        <v>217936</v>
      </c>
      <c r="V8" s="21">
        <v>278361</v>
      </c>
      <c r="W8" s="21">
        <v>540893</v>
      </c>
      <c r="X8" s="21">
        <v>612000</v>
      </c>
      <c r="Y8" s="21">
        <v>-71107</v>
      </c>
      <c r="Z8" s="6">
        <v>-11.62</v>
      </c>
      <c r="AA8" s="28">
        <v>681996</v>
      </c>
    </row>
    <row r="9" spans="1:27" ht="13.5">
      <c r="A9" s="2" t="s">
        <v>35</v>
      </c>
      <c r="B9" s="3"/>
      <c r="C9" s="16">
        <f aca="true" t="shared" si="1" ref="C9:Y9">SUM(C10:C14)</f>
        <v>654300</v>
      </c>
      <c r="D9" s="16">
        <f>SUM(D10:D14)</f>
        <v>0</v>
      </c>
      <c r="E9" s="17">
        <f t="shared" si="1"/>
        <v>3122916</v>
      </c>
      <c r="F9" s="18">
        <f t="shared" si="1"/>
        <v>4587912</v>
      </c>
      <c r="G9" s="18">
        <f t="shared" si="1"/>
        <v>1474</v>
      </c>
      <c r="H9" s="18">
        <f t="shared" si="1"/>
        <v>204297</v>
      </c>
      <c r="I9" s="18">
        <f t="shared" si="1"/>
        <v>9771</v>
      </c>
      <c r="J9" s="18">
        <f t="shared" si="1"/>
        <v>215542</v>
      </c>
      <c r="K9" s="18">
        <f t="shared" si="1"/>
        <v>2792867</v>
      </c>
      <c r="L9" s="18">
        <f t="shared" si="1"/>
        <v>194664</v>
      </c>
      <c r="M9" s="18">
        <f t="shared" si="1"/>
        <v>15957</v>
      </c>
      <c r="N9" s="18">
        <f t="shared" si="1"/>
        <v>3003488</v>
      </c>
      <c r="O9" s="18">
        <f t="shared" si="1"/>
        <v>4702</v>
      </c>
      <c r="P9" s="18">
        <f t="shared" si="1"/>
        <v>17842</v>
      </c>
      <c r="Q9" s="18">
        <f t="shared" si="1"/>
        <v>17555</v>
      </c>
      <c r="R9" s="18">
        <f t="shared" si="1"/>
        <v>40099</v>
      </c>
      <c r="S9" s="18">
        <f t="shared" si="1"/>
        <v>26163</v>
      </c>
      <c r="T9" s="18">
        <f t="shared" si="1"/>
        <v>30620</v>
      </c>
      <c r="U9" s="18">
        <f t="shared" si="1"/>
        <v>578290</v>
      </c>
      <c r="V9" s="18">
        <f t="shared" si="1"/>
        <v>635073</v>
      </c>
      <c r="W9" s="18">
        <f t="shared" si="1"/>
        <v>3894202</v>
      </c>
      <c r="X9" s="18">
        <f t="shared" si="1"/>
        <v>3122916</v>
      </c>
      <c r="Y9" s="18">
        <f t="shared" si="1"/>
        <v>771286</v>
      </c>
      <c r="Z9" s="4">
        <f>+IF(X9&lt;&gt;0,+(Y9/X9)*100,0)</f>
        <v>24.69762235039303</v>
      </c>
      <c r="AA9" s="30">
        <f>SUM(AA10:AA14)</f>
        <v>4587912</v>
      </c>
    </row>
    <row r="10" spans="1:27" ht="13.5">
      <c r="A10" s="5" t="s">
        <v>36</v>
      </c>
      <c r="B10" s="3"/>
      <c r="C10" s="19">
        <v>335967</v>
      </c>
      <c r="D10" s="19"/>
      <c r="E10" s="20">
        <v>1084908</v>
      </c>
      <c r="F10" s="21">
        <v>2916178</v>
      </c>
      <c r="G10" s="21">
        <v>799</v>
      </c>
      <c r="H10" s="21">
        <v>11455</v>
      </c>
      <c r="I10" s="21">
        <v>8357</v>
      </c>
      <c r="J10" s="21">
        <v>20611</v>
      </c>
      <c r="K10" s="21">
        <v>2082288</v>
      </c>
      <c r="L10" s="21">
        <v>90614</v>
      </c>
      <c r="M10" s="21">
        <v>11094</v>
      </c>
      <c r="N10" s="21">
        <v>2183996</v>
      </c>
      <c r="O10" s="21">
        <v>2978</v>
      </c>
      <c r="P10" s="21">
        <v>17842</v>
      </c>
      <c r="Q10" s="21">
        <v>578</v>
      </c>
      <c r="R10" s="21">
        <v>21398</v>
      </c>
      <c r="S10" s="21">
        <v>4250</v>
      </c>
      <c r="T10" s="21">
        <v>20022</v>
      </c>
      <c r="U10" s="21">
        <v>19144</v>
      </c>
      <c r="V10" s="21">
        <v>43416</v>
      </c>
      <c r="W10" s="21">
        <v>2269421</v>
      </c>
      <c r="X10" s="21">
        <v>1084908</v>
      </c>
      <c r="Y10" s="21">
        <v>1184513</v>
      </c>
      <c r="Z10" s="6">
        <v>109.18</v>
      </c>
      <c r="AA10" s="28">
        <v>2916178</v>
      </c>
    </row>
    <row r="11" spans="1:27" ht="13.5">
      <c r="A11" s="5" t="s">
        <v>37</v>
      </c>
      <c r="B11" s="3"/>
      <c r="C11" s="19">
        <v>48526</v>
      </c>
      <c r="D11" s="19"/>
      <c r="E11" s="20">
        <v>1175004</v>
      </c>
      <c r="F11" s="21">
        <v>1116288</v>
      </c>
      <c r="G11" s="21"/>
      <c r="H11" s="21"/>
      <c r="I11" s="21">
        <v>1116</v>
      </c>
      <c r="J11" s="21">
        <v>1116</v>
      </c>
      <c r="K11" s="21">
        <v>395530</v>
      </c>
      <c r="L11" s="21"/>
      <c r="M11" s="21">
        <v>4863</v>
      </c>
      <c r="N11" s="21">
        <v>400393</v>
      </c>
      <c r="O11" s="21"/>
      <c r="P11" s="21"/>
      <c r="Q11" s="21">
        <v>3876</v>
      </c>
      <c r="R11" s="21">
        <v>3876</v>
      </c>
      <c r="S11" s="21">
        <v>21527</v>
      </c>
      <c r="T11" s="21">
        <v>930</v>
      </c>
      <c r="U11" s="21">
        <v>527909</v>
      </c>
      <c r="V11" s="21">
        <v>550366</v>
      </c>
      <c r="W11" s="21">
        <v>955751</v>
      </c>
      <c r="X11" s="21">
        <v>1175004</v>
      </c>
      <c r="Y11" s="21">
        <v>-219253</v>
      </c>
      <c r="Z11" s="6">
        <v>-18.66</v>
      </c>
      <c r="AA11" s="28">
        <v>1116288</v>
      </c>
    </row>
    <row r="12" spans="1:27" ht="13.5">
      <c r="A12" s="5" t="s">
        <v>38</v>
      </c>
      <c r="B12" s="3"/>
      <c r="C12" s="19">
        <v>78827</v>
      </c>
      <c r="D12" s="19"/>
      <c r="E12" s="20">
        <v>333000</v>
      </c>
      <c r="F12" s="21">
        <v>50000</v>
      </c>
      <c r="G12" s="21"/>
      <c r="H12" s="21"/>
      <c r="I12" s="21">
        <v>298</v>
      </c>
      <c r="J12" s="21">
        <v>298</v>
      </c>
      <c r="K12" s="21">
        <v>32293</v>
      </c>
      <c r="L12" s="21">
        <v>104050</v>
      </c>
      <c r="M12" s="21"/>
      <c r="N12" s="21">
        <v>136343</v>
      </c>
      <c r="O12" s="21">
        <v>1724</v>
      </c>
      <c r="P12" s="21"/>
      <c r="Q12" s="21"/>
      <c r="R12" s="21">
        <v>1724</v>
      </c>
      <c r="S12" s="21"/>
      <c r="T12" s="21">
        <v>9668</v>
      </c>
      <c r="U12" s="21">
        <v>31237</v>
      </c>
      <c r="V12" s="21">
        <v>40905</v>
      </c>
      <c r="W12" s="21">
        <v>179270</v>
      </c>
      <c r="X12" s="21">
        <v>333000</v>
      </c>
      <c r="Y12" s="21">
        <v>-153730</v>
      </c>
      <c r="Z12" s="6">
        <v>-46.17</v>
      </c>
      <c r="AA12" s="28">
        <v>50000</v>
      </c>
    </row>
    <row r="13" spans="1:27" ht="13.5">
      <c r="A13" s="5" t="s">
        <v>39</v>
      </c>
      <c r="B13" s="3"/>
      <c r="C13" s="19">
        <v>190980</v>
      </c>
      <c r="D13" s="19"/>
      <c r="E13" s="20">
        <v>530004</v>
      </c>
      <c r="F13" s="21">
        <v>505446</v>
      </c>
      <c r="G13" s="21">
        <v>675</v>
      </c>
      <c r="H13" s="21">
        <v>192842</v>
      </c>
      <c r="I13" s="21"/>
      <c r="J13" s="21">
        <v>193517</v>
      </c>
      <c r="K13" s="21">
        <v>282756</v>
      </c>
      <c r="L13" s="21"/>
      <c r="M13" s="21"/>
      <c r="N13" s="21">
        <v>282756</v>
      </c>
      <c r="O13" s="21"/>
      <c r="P13" s="21"/>
      <c r="Q13" s="21">
        <v>13101</v>
      </c>
      <c r="R13" s="21">
        <v>13101</v>
      </c>
      <c r="S13" s="21">
        <v>386</v>
      </c>
      <c r="T13" s="21"/>
      <c r="U13" s="21"/>
      <c r="V13" s="21">
        <v>386</v>
      </c>
      <c r="W13" s="21">
        <v>489760</v>
      </c>
      <c r="X13" s="21">
        <v>530004</v>
      </c>
      <c r="Y13" s="21">
        <v>-40244</v>
      </c>
      <c r="Z13" s="6">
        <v>-7.59</v>
      </c>
      <c r="AA13" s="28">
        <v>505446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25459851</v>
      </c>
      <c r="D15" s="16">
        <f>SUM(D16:D18)</f>
        <v>0</v>
      </c>
      <c r="E15" s="17">
        <f t="shared" si="2"/>
        <v>30492312</v>
      </c>
      <c r="F15" s="18">
        <f t="shared" si="2"/>
        <v>52763747</v>
      </c>
      <c r="G15" s="18">
        <f t="shared" si="2"/>
        <v>3111</v>
      </c>
      <c r="H15" s="18">
        <f t="shared" si="2"/>
        <v>0</v>
      </c>
      <c r="I15" s="18">
        <f t="shared" si="2"/>
        <v>1029004</v>
      </c>
      <c r="J15" s="18">
        <f t="shared" si="2"/>
        <v>1032115</v>
      </c>
      <c r="K15" s="18">
        <f t="shared" si="2"/>
        <v>3018969</v>
      </c>
      <c r="L15" s="18">
        <f t="shared" si="2"/>
        <v>955693</v>
      </c>
      <c r="M15" s="18">
        <f t="shared" si="2"/>
        <v>126545</v>
      </c>
      <c r="N15" s="18">
        <f t="shared" si="2"/>
        <v>4101207</v>
      </c>
      <c r="O15" s="18">
        <f t="shared" si="2"/>
        <v>91258</v>
      </c>
      <c r="P15" s="18">
        <f t="shared" si="2"/>
        <v>155175</v>
      </c>
      <c r="Q15" s="18">
        <f t="shared" si="2"/>
        <v>3924840</v>
      </c>
      <c r="R15" s="18">
        <f t="shared" si="2"/>
        <v>4171273</v>
      </c>
      <c r="S15" s="18">
        <f t="shared" si="2"/>
        <v>2761535</v>
      </c>
      <c r="T15" s="18">
        <f t="shared" si="2"/>
        <v>8569647</v>
      </c>
      <c r="U15" s="18">
        <f t="shared" si="2"/>
        <v>9194035</v>
      </c>
      <c r="V15" s="18">
        <f t="shared" si="2"/>
        <v>20525217</v>
      </c>
      <c r="W15" s="18">
        <f t="shared" si="2"/>
        <v>29829812</v>
      </c>
      <c r="X15" s="18">
        <f t="shared" si="2"/>
        <v>30492312</v>
      </c>
      <c r="Y15" s="18">
        <f t="shared" si="2"/>
        <v>-662500</v>
      </c>
      <c r="Z15" s="4">
        <f>+IF(X15&lt;&gt;0,+(Y15/X15)*100,0)</f>
        <v>-2.1726788050706025</v>
      </c>
      <c r="AA15" s="30">
        <f>SUM(AA16:AA18)</f>
        <v>52763747</v>
      </c>
    </row>
    <row r="16" spans="1:27" ht="13.5">
      <c r="A16" s="5" t="s">
        <v>42</v>
      </c>
      <c r="B16" s="3"/>
      <c r="C16" s="19">
        <v>15340656</v>
      </c>
      <c r="D16" s="19"/>
      <c r="E16" s="20">
        <v>675000</v>
      </c>
      <c r="F16" s="21">
        <v>40432754</v>
      </c>
      <c r="G16" s="21">
        <v>3111</v>
      </c>
      <c r="H16" s="21"/>
      <c r="I16" s="21">
        <v>923647</v>
      </c>
      <c r="J16" s="21">
        <v>926758</v>
      </c>
      <c r="K16" s="21">
        <v>2511047</v>
      </c>
      <c r="L16" s="21">
        <v>930979</v>
      </c>
      <c r="M16" s="21">
        <v>123194</v>
      </c>
      <c r="N16" s="21">
        <v>3565220</v>
      </c>
      <c r="O16" s="21">
        <v>90291</v>
      </c>
      <c r="P16" s="21">
        <v>155175</v>
      </c>
      <c r="Q16" s="21">
        <v>13491</v>
      </c>
      <c r="R16" s="21">
        <v>258957</v>
      </c>
      <c r="S16" s="21"/>
      <c r="T16" s="21">
        <v>11430055</v>
      </c>
      <c r="U16" s="21">
        <v>6317542</v>
      </c>
      <c r="V16" s="21">
        <v>17747597</v>
      </c>
      <c r="W16" s="21">
        <v>22498532</v>
      </c>
      <c r="X16" s="21">
        <v>675000</v>
      </c>
      <c r="Y16" s="21">
        <v>21823532</v>
      </c>
      <c r="Z16" s="6">
        <v>3233.12</v>
      </c>
      <c r="AA16" s="28">
        <v>40432754</v>
      </c>
    </row>
    <row r="17" spans="1:27" ht="13.5">
      <c r="A17" s="5" t="s">
        <v>43</v>
      </c>
      <c r="B17" s="3"/>
      <c r="C17" s="19">
        <v>10109261</v>
      </c>
      <c r="D17" s="19"/>
      <c r="E17" s="20">
        <v>29739312</v>
      </c>
      <c r="F17" s="21">
        <v>12252993</v>
      </c>
      <c r="G17" s="21"/>
      <c r="H17" s="21"/>
      <c r="I17" s="21">
        <v>105357</v>
      </c>
      <c r="J17" s="21">
        <v>105357</v>
      </c>
      <c r="K17" s="21">
        <v>507922</v>
      </c>
      <c r="L17" s="21">
        <v>24714</v>
      </c>
      <c r="M17" s="21">
        <v>3351</v>
      </c>
      <c r="N17" s="21">
        <v>535987</v>
      </c>
      <c r="O17" s="21">
        <v>967</v>
      </c>
      <c r="P17" s="21"/>
      <c r="Q17" s="21">
        <v>3911349</v>
      </c>
      <c r="R17" s="21">
        <v>3912316</v>
      </c>
      <c r="S17" s="21">
        <v>2761535</v>
      </c>
      <c r="T17" s="21">
        <v>-2864794</v>
      </c>
      <c r="U17" s="21">
        <v>2876493</v>
      </c>
      <c r="V17" s="21">
        <v>2773234</v>
      </c>
      <c r="W17" s="21">
        <v>7326894</v>
      </c>
      <c r="X17" s="21">
        <v>29739312</v>
      </c>
      <c r="Y17" s="21">
        <v>-22412418</v>
      </c>
      <c r="Z17" s="6">
        <v>-75.36</v>
      </c>
      <c r="AA17" s="28">
        <v>12252993</v>
      </c>
    </row>
    <row r="18" spans="1:27" ht="13.5">
      <c r="A18" s="5" t="s">
        <v>44</v>
      </c>
      <c r="B18" s="3"/>
      <c r="C18" s="19">
        <v>9934</v>
      </c>
      <c r="D18" s="19"/>
      <c r="E18" s="20">
        <v>78000</v>
      </c>
      <c r="F18" s="21">
        <v>78000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4386</v>
      </c>
      <c r="U18" s="21"/>
      <c r="V18" s="21">
        <v>4386</v>
      </c>
      <c r="W18" s="21">
        <v>4386</v>
      </c>
      <c r="X18" s="21">
        <v>78000</v>
      </c>
      <c r="Y18" s="21">
        <v>-73614</v>
      </c>
      <c r="Z18" s="6">
        <v>-94.38</v>
      </c>
      <c r="AA18" s="28">
        <v>78000</v>
      </c>
    </row>
    <row r="19" spans="1:27" ht="13.5">
      <c r="A19" s="2" t="s">
        <v>45</v>
      </c>
      <c r="B19" s="8"/>
      <c r="C19" s="16">
        <f aca="true" t="shared" si="3" ref="C19:Y19">SUM(C20:C23)</f>
        <v>2426204</v>
      </c>
      <c r="D19" s="16">
        <f>SUM(D20:D23)</f>
        <v>0</v>
      </c>
      <c r="E19" s="17">
        <f t="shared" si="3"/>
        <v>7191192</v>
      </c>
      <c r="F19" s="18">
        <f t="shared" si="3"/>
        <v>5206987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4547</v>
      </c>
      <c r="N19" s="18">
        <f t="shared" si="3"/>
        <v>4547</v>
      </c>
      <c r="O19" s="18">
        <f t="shared" si="3"/>
        <v>189895</v>
      </c>
      <c r="P19" s="18">
        <f t="shared" si="3"/>
        <v>281</v>
      </c>
      <c r="Q19" s="18">
        <f t="shared" si="3"/>
        <v>8792</v>
      </c>
      <c r="R19" s="18">
        <f t="shared" si="3"/>
        <v>198968</v>
      </c>
      <c r="S19" s="18">
        <f t="shared" si="3"/>
        <v>68799</v>
      </c>
      <c r="T19" s="18">
        <f t="shared" si="3"/>
        <v>27226</v>
      </c>
      <c r="U19" s="18">
        <f t="shared" si="3"/>
        <v>2451248</v>
      </c>
      <c r="V19" s="18">
        <f t="shared" si="3"/>
        <v>2547273</v>
      </c>
      <c r="W19" s="18">
        <f t="shared" si="3"/>
        <v>2750788</v>
      </c>
      <c r="X19" s="18">
        <f t="shared" si="3"/>
        <v>7191192</v>
      </c>
      <c r="Y19" s="18">
        <f t="shared" si="3"/>
        <v>-4440404</v>
      </c>
      <c r="Z19" s="4">
        <f>+IF(X19&lt;&gt;0,+(Y19/X19)*100,0)</f>
        <v>-61.747815939276826</v>
      </c>
      <c r="AA19" s="30">
        <f>SUM(AA20:AA23)</f>
        <v>5206987</v>
      </c>
    </row>
    <row r="20" spans="1:27" ht="13.5">
      <c r="A20" s="5" t="s">
        <v>46</v>
      </c>
      <c r="B20" s="3"/>
      <c r="C20" s="19">
        <v>1224315</v>
      </c>
      <c r="D20" s="19"/>
      <c r="E20" s="20">
        <v>6363696</v>
      </c>
      <c r="F20" s="21">
        <v>4483687</v>
      </c>
      <c r="G20" s="21"/>
      <c r="H20" s="21"/>
      <c r="I20" s="21"/>
      <c r="J20" s="21"/>
      <c r="K20" s="21"/>
      <c r="L20" s="21"/>
      <c r="M20" s="21"/>
      <c r="N20" s="21"/>
      <c r="O20" s="21">
        <v>189895</v>
      </c>
      <c r="P20" s="21">
        <v>281</v>
      </c>
      <c r="Q20" s="21">
        <v>8792</v>
      </c>
      <c r="R20" s="21">
        <v>198968</v>
      </c>
      <c r="S20" s="21">
        <v>64752</v>
      </c>
      <c r="T20" s="21">
        <v>26000</v>
      </c>
      <c r="U20" s="21">
        <v>2437882</v>
      </c>
      <c r="V20" s="21">
        <v>2528634</v>
      </c>
      <c r="W20" s="21">
        <v>2727602</v>
      </c>
      <c r="X20" s="21">
        <v>6363696</v>
      </c>
      <c r="Y20" s="21">
        <v>-3636094</v>
      </c>
      <c r="Z20" s="6">
        <v>-57.14</v>
      </c>
      <c r="AA20" s="28">
        <v>4483687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1201889</v>
      </c>
      <c r="D23" s="19"/>
      <c r="E23" s="20">
        <v>827496</v>
      </c>
      <c r="F23" s="21">
        <v>723300</v>
      </c>
      <c r="G23" s="21"/>
      <c r="H23" s="21"/>
      <c r="I23" s="21"/>
      <c r="J23" s="21"/>
      <c r="K23" s="21"/>
      <c r="L23" s="21"/>
      <c r="M23" s="21">
        <v>4547</v>
      </c>
      <c r="N23" s="21">
        <v>4547</v>
      </c>
      <c r="O23" s="21"/>
      <c r="P23" s="21"/>
      <c r="Q23" s="21"/>
      <c r="R23" s="21"/>
      <c r="S23" s="21">
        <v>4047</v>
      </c>
      <c r="T23" s="21">
        <v>1226</v>
      </c>
      <c r="U23" s="21">
        <v>13366</v>
      </c>
      <c r="V23" s="21">
        <v>18639</v>
      </c>
      <c r="W23" s="21">
        <v>23186</v>
      </c>
      <c r="X23" s="21">
        <v>827496</v>
      </c>
      <c r="Y23" s="21">
        <v>-804310</v>
      </c>
      <c r="Z23" s="6">
        <v>-97.2</v>
      </c>
      <c r="AA23" s="28">
        <v>723300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30065226</v>
      </c>
      <c r="D25" s="50">
        <f>+D5+D9+D15+D19+D24</f>
        <v>0</v>
      </c>
      <c r="E25" s="51">
        <f t="shared" si="4"/>
        <v>43995264</v>
      </c>
      <c r="F25" s="52">
        <f t="shared" si="4"/>
        <v>65717908</v>
      </c>
      <c r="G25" s="52">
        <f t="shared" si="4"/>
        <v>21028</v>
      </c>
      <c r="H25" s="52">
        <f t="shared" si="4"/>
        <v>238318</v>
      </c>
      <c r="I25" s="52">
        <f t="shared" si="4"/>
        <v>1108493</v>
      </c>
      <c r="J25" s="52">
        <f t="shared" si="4"/>
        <v>1367839</v>
      </c>
      <c r="K25" s="52">
        <f t="shared" si="4"/>
        <v>6521514</v>
      </c>
      <c r="L25" s="52">
        <f t="shared" si="4"/>
        <v>1183208</v>
      </c>
      <c r="M25" s="52">
        <f t="shared" si="4"/>
        <v>209356</v>
      </c>
      <c r="N25" s="52">
        <f t="shared" si="4"/>
        <v>7914078</v>
      </c>
      <c r="O25" s="52">
        <f t="shared" si="4"/>
        <v>463899</v>
      </c>
      <c r="P25" s="52">
        <f t="shared" si="4"/>
        <v>577647</v>
      </c>
      <c r="Q25" s="52">
        <f t="shared" si="4"/>
        <v>4075135</v>
      </c>
      <c r="R25" s="52">
        <f t="shared" si="4"/>
        <v>5116681</v>
      </c>
      <c r="S25" s="52">
        <f t="shared" si="4"/>
        <v>2906013</v>
      </c>
      <c r="T25" s="52">
        <f t="shared" si="4"/>
        <v>8691415</v>
      </c>
      <c r="U25" s="52">
        <f t="shared" si="4"/>
        <v>12858258</v>
      </c>
      <c r="V25" s="52">
        <f t="shared" si="4"/>
        <v>24455686</v>
      </c>
      <c r="W25" s="52">
        <f t="shared" si="4"/>
        <v>38854284</v>
      </c>
      <c r="X25" s="52">
        <f t="shared" si="4"/>
        <v>43995264</v>
      </c>
      <c r="Y25" s="52">
        <f t="shared" si="4"/>
        <v>-5140980</v>
      </c>
      <c r="Z25" s="53">
        <f>+IF(X25&lt;&gt;0,+(Y25/X25)*100,0)</f>
        <v>-11.685303218091839</v>
      </c>
      <c r="AA25" s="54">
        <f>+AA5+AA9+AA15+AA19+AA24</f>
        <v>65717908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14024470</v>
      </c>
      <c r="D28" s="19"/>
      <c r="E28" s="20">
        <v>29673012</v>
      </c>
      <c r="F28" s="21">
        <v>40007754</v>
      </c>
      <c r="G28" s="21"/>
      <c r="H28" s="21"/>
      <c r="I28" s="21"/>
      <c r="J28" s="21"/>
      <c r="K28" s="21">
        <v>24950</v>
      </c>
      <c r="L28" s="21"/>
      <c r="M28" s="21">
        <v>105050</v>
      </c>
      <c r="N28" s="21">
        <v>130000</v>
      </c>
      <c r="O28" s="21">
        <v>74625</v>
      </c>
      <c r="P28" s="21">
        <v>132200</v>
      </c>
      <c r="Q28" s="21"/>
      <c r="R28" s="21">
        <v>206825</v>
      </c>
      <c r="S28" s="21">
        <v>144467</v>
      </c>
      <c r="T28" s="21">
        <v>11430055</v>
      </c>
      <c r="U28" s="21">
        <v>6293377</v>
      </c>
      <c r="V28" s="21">
        <v>17867899</v>
      </c>
      <c r="W28" s="21">
        <v>18204724</v>
      </c>
      <c r="X28" s="21"/>
      <c r="Y28" s="21">
        <v>18204724</v>
      </c>
      <c r="Z28" s="6"/>
      <c r="AA28" s="19">
        <v>40007754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14024470</v>
      </c>
      <c r="D32" s="25">
        <f>SUM(D28:D31)</f>
        <v>0</v>
      </c>
      <c r="E32" s="26">
        <f t="shared" si="5"/>
        <v>29673012</v>
      </c>
      <c r="F32" s="27">
        <f t="shared" si="5"/>
        <v>40007754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24950</v>
      </c>
      <c r="L32" s="27">
        <f t="shared" si="5"/>
        <v>0</v>
      </c>
      <c r="M32" s="27">
        <f t="shared" si="5"/>
        <v>105050</v>
      </c>
      <c r="N32" s="27">
        <f t="shared" si="5"/>
        <v>130000</v>
      </c>
      <c r="O32" s="27">
        <f t="shared" si="5"/>
        <v>74625</v>
      </c>
      <c r="P32" s="27">
        <f t="shared" si="5"/>
        <v>132200</v>
      </c>
      <c r="Q32" s="27">
        <f t="shared" si="5"/>
        <v>0</v>
      </c>
      <c r="R32" s="27">
        <f t="shared" si="5"/>
        <v>206825</v>
      </c>
      <c r="S32" s="27">
        <f t="shared" si="5"/>
        <v>144467</v>
      </c>
      <c r="T32" s="27">
        <f t="shared" si="5"/>
        <v>11430055</v>
      </c>
      <c r="U32" s="27">
        <f t="shared" si="5"/>
        <v>6293377</v>
      </c>
      <c r="V32" s="27">
        <f t="shared" si="5"/>
        <v>17867899</v>
      </c>
      <c r="W32" s="27">
        <f t="shared" si="5"/>
        <v>18204724</v>
      </c>
      <c r="X32" s="27">
        <f t="shared" si="5"/>
        <v>0</v>
      </c>
      <c r="Y32" s="27">
        <f t="shared" si="5"/>
        <v>18204724</v>
      </c>
      <c r="Z32" s="13">
        <f>+IF(X32&lt;&gt;0,+(Y32/X32)*100,0)</f>
        <v>0</v>
      </c>
      <c r="AA32" s="31">
        <f>SUM(AA28:AA31)</f>
        <v>40007754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>
        <v>2617068</v>
      </c>
      <c r="T34" s="21"/>
      <c r="U34" s="21"/>
      <c r="V34" s="21">
        <v>2617068</v>
      </c>
      <c r="W34" s="21">
        <v>2617068</v>
      </c>
      <c r="X34" s="21"/>
      <c r="Y34" s="21">
        <v>2617068</v>
      </c>
      <c r="Z34" s="6"/>
      <c r="AA34" s="28"/>
    </row>
    <row r="35" spans="1:27" ht="13.5">
      <c r="A35" s="59" t="s">
        <v>63</v>
      </c>
      <c r="B35" s="3"/>
      <c r="C35" s="19">
        <v>16040756</v>
      </c>
      <c r="D35" s="19"/>
      <c r="E35" s="20">
        <v>14322252</v>
      </c>
      <c r="F35" s="21">
        <v>25710154</v>
      </c>
      <c r="G35" s="21">
        <v>21028</v>
      </c>
      <c r="H35" s="21">
        <v>238318</v>
      </c>
      <c r="I35" s="21">
        <v>1108493</v>
      </c>
      <c r="J35" s="21">
        <v>1367839</v>
      </c>
      <c r="K35" s="21">
        <v>6496564</v>
      </c>
      <c r="L35" s="21">
        <v>1183208</v>
      </c>
      <c r="M35" s="21">
        <v>104306</v>
      </c>
      <c r="N35" s="21">
        <v>7784078</v>
      </c>
      <c r="O35" s="21">
        <v>389274</v>
      </c>
      <c r="P35" s="21">
        <v>445447</v>
      </c>
      <c r="Q35" s="21">
        <v>4075135</v>
      </c>
      <c r="R35" s="21">
        <v>4909856</v>
      </c>
      <c r="S35" s="21">
        <v>144478</v>
      </c>
      <c r="T35" s="21">
        <v>-2738640</v>
      </c>
      <c r="U35" s="21">
        <v>6564881</v>
      </c>
      <c r="V35" s="21">
        <v>3970719</v>
      </c>
      <c r="W35" s="21">
        <v>18032492</v>
      </c>
      <c r="X35" s="21"/>
      <c r="Y35" s="21">
        <v>18032492</v>
      </c>
      <c r="Z35" s="6"/>
      <c r="AA35" s="28">
        <v>25710154</v>
      </c>
    </row>
    <row r="36" spans="1:27" ht="13.5">
      <c r="A36" s="60" t="s">
        <v>64</v>
      </c>
      <c r="B36" s="10"/>
      <c r="C36" s="61">
        <f aca="true" t="shared" si="6" ref="C36:Y36">SUM(C32:C35)</f>
        <v>30065226</v>
      </c>
      <c r="D36" s="61">
        <f>SUM(D32:D35)</f>
        <v>0</v>
      </c>
      <c r="E36" s="62">
        <f t="shared" si="6"/>
        <v>43995264</v>
      </c>
      <c r="F36" s="63">
        <f t="shared" si="6"/>
        <v>65717908</v>
      </c>
      <c r="G36" s="63">
        <f t="shared" si="6"/>
        <v>21028</v>
      </c>
      <c r="H36" s="63">
        <f t="shared" si="6"/>
        <v>238318</v>
      </c>
      <c r="I36" s="63">
        <f t="shared" si="6"/>
        <v>1108493</v>
      </c>
      <c r="J36" s="63">
        <f t="shared" si="6"/>
        <v>1367839</v>
      </c>
      <c r="K36" s="63">
        <f t="shared" si="6"/>
        <v>6521514</v>
      </c>
      <c r="L36" s="63">
        <f t="shared" si="6"/>
        <v>1183208</v>
      </c>
      <c r="M36" s="63">
        <f t="shared" si="6"/>
        <v>209356</v>
      </c>
      <c r="N36" s="63">
        <f t="shared" si="6"/>
        <v>7914078</v>
      </c>
      <c r="O36" s="63">
        <f t="shared" si="6"/>
        <v>463899</v>
      </c>
      <c r="P36" s="63">
        <f t="shared" si="6"/>
        <v>577647</v>
      </c>
      <c r="Q36" s="63">
        <f t="shared" si="6"/>
        <v>4075135</v>
      </c>
      <c r="R36" s="63">
        <f t="shared" si="6"/>
        <v>5116681</v>
      </c>
      <c r="S36" s="63">
        <f t="shared" si="6"/>
        <v>2906013</v>
      </c>
      <c r="T36" s="63">
        <f t="shared" si="6"/>
        <v>8691415</v>
      </c>
      <c r="U36" s="63">
        <f t="shared" si="6"/>
        <v>12858258</v>
      </c>
      <c r="V36" s="63">
        <f t="shared" si="6"/>
        <v>24455686</v>
      </c>
      <c r="W36" s="63">
        <f t="shared" si="6"/>
        <v>38854284</v>
      </c>
      <c r="X36" s="63">
        <f t="shared" si="6"/>
        <v>0</v>
      </c>
      <c r="Y36" s="63">
        <f t="shared" si="6"/>
        <v>38854284</v>
      </c>
      <c r="Z36" s="64">
        <f>+IF(X36&lt;&gt;0,+(Y36/X36)*100,0)</f>
        <v>0</v>
      </c>
      <c r="AA36" s="65">
        <f>SUM(AA32:AA35)</f>
        <v>65717908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18571996</v>
      </c>
      <c r="D5" s="16">
        <f>SUM(D6:D8)</f>
        <v>0</v>
      </c>
      <c r="E5" s="17">
        <f t="shared" si="0"/>
        <v>0</v>
      </c>
      <c r="F5" s="18">
        <f t="shared" si="0"/>
        <v>5849295</v>
      </c>
      <c r="G5" s="18">
        <f t="shared" si="0"/>
        <v>0</v>
      </c>
      <c r="H5" s="18">
        <f t="shared" si="0"/>
        <v>0</v>
      </c>
      <c r="I5" s="18">
        <f t="shared" si="0"/>
        <v>139620</v>
      </c>
      <c r="J5" s="18">
        <f t="shared" si="0"/>
        <v>139620</v>
      </c>
      <c r="K5" s="18">
        <f t="shared" si="0"/>
        <v>49771</v>
      </c>
      <c r="L5" s="18">
        <f t="shared" si="0"/>
        <v>44884</v>
      </c>
      <c r="M5" s="18">
        <f t="shared" si="0"/>
        <v>0</v>
      </c>
      <c r="N5" s="18">
        <f t="shared" si="0"/>
        <v>94655</v>
      </c>
      <c r="O5" s="18">
        <f t="shared" si="0"/>
        <v>0</v>
      </c>
      <c r="P5" s="18">
        <f t="shared" si="0"/>
        <v>45301</v>
      </c>
      <c r="Q5" s="18">
        <f t="shared" si="0"/>
        <v>741</v>
      </c>
      <c r="R5" s="18">
        <f t="shared" si="0"/>
        <v>46042</v>
      </c>
      <c r="S5" s="18">
        <f t="shared" si="0"/>
        <v>49545</v>
      </c>
      <c r="T5" s="18">
        <f t="shared" si="0"/>
        <v>0</v>
      </c>
      <c r="U5" s="18">
        <f t="shared" si="0"/>
        <v>9664</v>
      </c>
      <c r="V5" s="18">
        <f t="shared" si="0"/>
        <v>59209</v>
      </c>
      <c r="W5" s="18">
        <f t="shared" si="0"/>
        <v>339526</v>
      </c>
      <c r="X5" s="18">
        <f t="shared" si="0"/>
        <v>3856920</v>
      </c>
      <c r="Y5" s="18">
        <f t="shared" si="0"/>
        <v>-3517394</v>
      </c>
      <c r="Z5" s="4">
        <f>+IF(X5&lt;&gt;0,+(Y5/X5)*100,0)</f>
        <v>-91.19696545430033</v>
      </c>
      <c r="AA5" s="16">
        <f>SUM(AA6:AA8)</f>
        <v>5849295</v>
      </c>
    </row>
    <row r="6" spans="1:27" ht="13.5">
      <c r="A6" s="5" t="s">
        <v>32</v>
      </c>
      <c r="B6" s="3"/>
      <c r="C6" s="19"/>
      <c r="D6" s="19"/>
      <c r="E6" s="20"/>
      <c r="F6" s="21">
        <v>4863800</v>
      </c>
      <c r="G6" s="21"/>
      <c r="H6" s="21"/>
      <c r="I6" s="21">
        <v>139620</v>
      </c>
      <c r="J6" s="21">
        <v>139620</v>
      </c>
      <c r="K6" s="21">
        <v>49771</v>
      </c>
      <c r="L6" s="21">
        <v>44884</v>
      </c>
      <c r="M6" s="21"/>
      <c r="N6" s="21">
        <v>94655</v>
      </c>
      <c r="O6" s="21"/>
      <c r="P6" s="21">
        <v>45301</v>
      </c>
      <c r="Q6" s="21">
        <v>741</v>
      </c>
      <c r="R6" s="21">
        <v>46042</v>
      </c>
      <c r="S6" s="21"/>
      <c r="T6" s="21"/>
      <c r="U6" s="21"/>
      <c r="V6" s="21"/>
      <c r="W6" s="21">
        <v>280317</v>
      </c>
      <c r="X6" s="21">
        <v>1148796</v>
      </c>
      <c r="Y6" s="21">
        <v>-868479</v>
      </c>
      <c r="Z6" s="6">
        <v>-75.6</v>
      </c>
      <c r="AA6" s="28">
        <v>4863800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2000004</v>
      </c>
      <c r="Y7" s="24">
        <v>-2000004</v>
      </c>
      <c r="Z7" s="7">
        <v>-100</v>
      </c>
      <c r="AA7" s="29"/>
    </row>
    <row r="8" spans="1:27" ht="13.5">
      <c r="A8" s="5" t="s">
        <v>34</v>
      </c>
      <c r="B8" s="3"/>
      <c r="C8" s="19">
        <v>18571996</v>
      </c>
      <c r="D8" s="19"/>
      <c r="E8" s="20"/>
      <c r="F8" s="21">
        <v>985495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49545</v>
      </c>
      <c r="T8" s="21"/>
      <c r="U8" s="21">
        <v>9664</v>
      </c>
      <c r="V8" s="21">
        <v>59209</v>
      </c>
      <c r="W8" s="21">
        <v>59209</v>
      </c>
      <c r="X8" s="21">
        <v>708120</v>
      </c>
      <c r="Y8" s="21">
        <v>-648911</v>
      </c>
      <c r="Z8" s="6">
        <v>-91.64</v>
      </c>
      <c r="AA8" s="28">
        <v>985495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350000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620004</v>
      </c>
      <c r="Y9" s="18">
        <f t="shared" si="1"/>
        <v>-620004</v>
      </c>
      <c r="Z9" s="4">
        <f>+IF(X9&lt;&gt;0,+(Y9/X9)*100,0)</f>
        <v>-100</v>
      </c>
      <c r="AA9" s="30">
        <f>SUM(AA10:AA14)</f>
        <v>350000</v>
      </c>
    </row>
    <row r="10" spans="1:27" ht="13.5">
      <c r="A10" s="5" t="s">
        <v>36</v>
      </c>
      <c r="B10" s="3"/>
      <c r="C10" s="19"/>
      <c r="D10" s="19"/>
      <c r="E10" s="20"/>
      <c r="F10" s="21">
        <v>350000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620004</v>
      </c>
      <c r="Y10" s="21">
        <v>-620004</v>
      </c>
      <c r="Z10" s="6">
        <v>-100</v>
      </c>
      <c r="AA10" s="28">
        <v>350000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27494353</v>
      </c>
      <c r="D15" s="16">
        <f>SUM(D16:D18)</f>
        <v>0</v>
      </c>
      <c r="E15" s="17">
        <f t="shared" si="2"/>
        <v>0</v>
      </c>
      <c r="F15" s="18">
        <f t="shared" si="2"/>
        <v>26964900</v>
      </c>
      <c r="G15" s="18">
        <f t="shared" si="2"/>
        <v>31104</v>
      </c>
      <c r="H15" s="18">
        <f t="shared" si="2"/>
        <v>0</v>
      </c>
      <c r="I15" s="18">
        <f t="shared" si="2"/>
        <v>27250</v>
      </c>
      <c r="J15" s="18">
        <f t="shared" si="2"/>
        <v>58354</v>
      </c>
      <c r="K15" s="18">
        <f t="shared" si="2"/>
        <v>0</v>
      </c>
      <c r="L15" s="18">
        <f t="shared" si="2"/>
        <v>2003226</v>
      </c>
      <c r="M15" s="18">
        <f t="shared" si="2"/>
        <v>2631892</v>
      </c>
      <c r="N15" s="18">
        <f t="shared" si="2"/>
        <v>4635118</v>
      </c>
      <c r="O15" s="18">
        <f t="shared" si="2"/>
        <v>467956</v>
      </c>
      <c r="P15" s="18">
        <f t="shared" si="2"/>
        <v>1308034</v>
      </c>
      <c r="Q15" s="18">
        <f t="shared" si="2"/>
        <v>2283544</v>
      </c>
      <c r="R15" s="18">
        <f t="shared" si="2"/>
        <v>4059534</v>
      </c>
      <c r="S15" s="18">
        <f t="shared" si="2"/>
        <v>2120340</v>
      </c>
      <c r="T15" s="18">
        <f t="shared" si="2"/>
        <v>3437723</v>
      </c>
      <c r="U15" s="18">
        <f t="shared" si="2"/>
        <v>6687660</v>
      </c>
      <c r="V15" s="18">
        <f t="shared" si="2"/>
        <v>12245723</v>
      </c>
      <c r="W15" s="18">
        <f t="shared" si="2"/>
        <v>20998729</v>
      </c>
      <c r="X15" s="18">
        <f t="shared" si="2"/>
        <v>22568004</v>
      </c>
      <c r="Y15" s="18">
        <f t="shared" si="2"/>
        <v>-1569275</v>
      </c>
      <c r="Z15" s="4">
        <f>+IF(X15&lt;&gt;0,+(Y15/X15)*100,0)</f>
        <v>-6.953539178741727</v>
      </c>
      <c r="AA15" s="30">
        <f>SUM(AA16:AA18)</f>
        <v>26964900</v>
      </c>
    </row>
    <row r="16" spans="1:27" ht="13.5">
      <c r="A16" s="5" t="s">
        <v>42</v>
      </c>
      <c r="B16" s="3"/>
      <c r="C16" s="19"/>
      <c r="D16" s="19"/>
      <c r="E16" s="20"/>
      <c r="F16" s="21">
        <v>645900</v>
      </c>
      <c r="G16" s="21">
        <v>31104</v>
      </c>
      <c r="H16" s="21"/>
      <c r="I16" s="21"/>
      <c r="J16" s="21">
        <v>31104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449</v>
      </c>
      <c r="V16" s="21">
        <v>449</v>
      </c>
      <c r="W16" s="21">
        <v>31553</v>
      </c>
      <c r="X16" s="21">
        <v>938004</v>
      </c>
      <c r="Y16" s="21">
        <v>-906451</v>
      </c>
      <c r="Z16" s="6">
        <v>-96.64</v>
      </c>
      <c r="AA16" s="28">
        <v>645900</v>
      </c>
    </row>
    <row r="17" spans="1:27" ht="13.5">
      <c r="A17" s="5" t="s">
        <v>43</v>
      </c>
      <c r="B17" s="3"/>
      <c r="C17" s="19">
        <v>27494353</v>
      </c>
      <c r="D17" s="19"/>
      <c r="E17" s="20"/>
      <c r="F17" s="21">
        <v>26319000</v>
      </c>
      <c r="G17" s="21"/>
      <c r="H17" s="21"/>
      <c r="I17" s="21">
        <v>27250</v>
      </c>
      <c r="J17" s="21">
        <v>27250</v>
      </c>
      <c r="K17" s="21"/>
      <c r="L17" s="21">
        <v>2003226</v>
      </c>
      <c r="M17" s="21">
        <v>2631892</v>
      </c>
      <c r="N17" s="21">
        <v>4635118</v>
      </c>
      <c r="O17" s="21">
        <v>467956</v>
      </c>
      <c r="P17" s="21">
        <v>1308034</v>
      </c>
      <c r="Q17" s="21">
        <v>2283544</v>
      </c>
      <c r="R17" s="21">
        <v>4059534</v>
      </c>
      <c r="S17" s="21">
        <v>2120340</v>
      </c>
      <c r="T17" s="21">
        <v>3437723</v>
      </c>
      <c r="U17" s="21">
        <v>6687211</v>
      </c>
      <c r="V17" s="21">
        <v>12245274</v>
      </c>
      <c r="W17" s="21">
        <v>20967176</v>
      </c>
      <c r="X17" s="21">
        <v>21630000</v>
      </c>
      <c r="Y17" s="21">
        <v>-662824</v>
      </c>
      <c r="Z17" s="6">
        <v>-3.06</v>
      </c>
      <c r="AA17" s="28">
        <v>26319000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420000</v>
      </c>
      <c r="G19" s="18">
        <f t="shared" si="3"/>
        <v>0</v>
      </c>
      <c r="H19" s="18">
        <f t="shared" si="3"/>
        <v>1600</v>
      </c>
      <c r="I19" s="18">
        <f t="shared" si="3"/>
        <v>0</v>
      </c>
      <c r="J19" s="18">
        <f t="shared" si="3"/>
        <v>1600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14687</v>
      </c>
      <c r="V19" s="18">
        <f t="shared" si="3"/>
        <v>14687</v>
      </c>
      <c r="W19" s="18">
        <f t="shared" si="3"/>
        <v>16287</v>
      </c>
      <c r="X19" s="18">
        <f t="shared" si="3"/>
        <v>120000</v>
      </c>
      <c r="Y19" s="18">
        <f t="shared" si="3"/>
        <v>-103713</v>
      </c>
      <c r="Z19" s="4">
        <f>+IF(X19&lt;&gt;0,+(Y19/X19)*100,0)</f>
        <v>-86.4275</v>
      </c>
      <c r="AA19" s="30">
        <f>SUM(AA20:AA23)</f>
        <v>420000</v>
      </c>
    </row>
    <row r="20" spans="1:27" ht="13.5">
      <c r="A20" s="5" t="s">
        <v>46</v>
      </c>
      <c r="B20" s="3"/>
      <c r="C20" s="19"/>
      <c r="D20" s="19"/>
      <c r="E20" s="20"/>
      <c r="F20" s="21">
        <v>300000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>
        <v>14687</v>
      </c>
      <c r="V20" s="21">
        <v>14687</v>
      </c>
      <c r="W20" s="21">
        <v>14687</v>
      </c>
      <c r="X20" s="21"/>
      <c r="Y20" s="21">
        <v>14687</v>
      </c>
      <c r="Z20" s="6"/>
      <c r="AA20" s="28">
        <v>300000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>
        <v>120000</v>
      </c>
      <c r="G23" s="21"/>
      <c r="H23" s="21">
        <v>1600</v>
      </c>
      <c r="I23" s="21"/>
      <c r="J23" s="21">
        <v>1600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1600</v>
      </c>
      <c r="X23" s="21">
        <v>120000</v>
      </c>
      <c r="Y23" s="21">
        <v>-118400</v>
      </c>
      <c r="Z23" s="6">
        <v>-98.67</v>
      </c>
      <c r="AA23" s="28">
        <v>120000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46066349</v>
      </c>
      <c r="D25" s="50">
        <f>+D5+D9+D15+D19+D24</f>
        <v>0</v>
      </c>
      <c r="E25" s="51">
        <f t="shared" si="4"/>
        <v>0</v>
      </c>
      <c r="F25" s="52">
        <f t="shared" si="4"/>
        <v>33584195</v>
      </c>
      <c r="G25" s="52">
        <f t="shared" si="4"/>
        <v>31104</v>
      </c>
      <c r="H25" s="52">
        <f t="shared" si="4"/>
        <v>1600</v>
      </c>
      <c r="I25" s="52">
        <f t="shared" si="4"/>
        <v>166870</v>
      </c>
      <c r="J25" s="52">
        <f t="shared" si="4"/>
        <v>199574</v>
      </c>
      <c r="K25" s="52">
        <f t="shared" si="4"/>
        <v>49771</v>
      </c>
      <c r="L25" s="52">
        <f t="shared" si="4"/>
        <v>2048110</v>
      </c>
      <c r="M25" s="52">
        <f t="shared" si="4"/>
        <v>2631892</v>
      </c>
      <c r="N25" s="52">
        <f t="shared" si="4"/>
        <v>4729773</v>
      </c>
      <c r="O25" s="52">
        <f t="shared" si="4"/>
        <v>467956</v>
      </c>
      <c r="P25" s="52">
        <f t="shared" si="4"/>
        <v>1353335</v>
      </c>
      <c r="Q25" s="52">
        <f t="shared" si="4"/>
        <v>2284285</v>
      </c>
      <c r="R25" s="52">
        <f t="shared" si="4"/>
        <v>4105576</v>
      </c>
      <c r="S25" s="52">
        <f t="shared" si="4"/>
        <v>2169885</v>
      </c>
      <c r="T25" s="52">
        <f t="shared" si="4"/>
        <v>3437723</v>
      </c>
      <c r="U25" s="52">
        <f t="shared" si="4"/>
        <v>6712011</v>
      </c>
      <c r="V25" s="52">
        <f t="shared" si="4"/>
        <v>12319619</v>
      </c>
      <c r="W25" s="52">
        <f t="shared" si="4"/>
        <v>21354542</v>
      </c>
      <c r="X25" s="52">
        <f t="shared" si="4"/>
        <v>27164928</v>
      </c>
      <c r="Y25" s="52">
        <f t="shared" si="4"/>
        <v>-5810386</v>
      </c>
      <c r="Z25" s="53">
        <f>+IF(X25&lt;&gt;0,+(Y25/X25)*100,0)</f>
        <v>-21.389292841122202</v>
      </c>
      <c r="AA25" s="54">
        <f>+AA5+AA9+AA15+AA19+AA24</f>
        <v>33584195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29629407</v>
      </c>
      <c r="D28" s="19"/>
      <c r="E28" s="20"/>
      <c r="F28" s="21">
        <v>30019000</v>
      </c>
      <c r="G28" s="21"/>
      <c r="H28" s="21"/>
      <c r="I28" s="21"/>
      <c r="J28" s="21"/>
      <c r="K28" s="21"/>
      <c r="L28" s="21">
        <v>2003226</v>
      </c>
      <c r="M28" s="21">
        <v>2631892</v>
      </c>
      <c r="N28" s="21">
        <v>4635118</v>
      </c>
      <c r="O28" s="21">
        <v>467956</v>
      </c>
      <c r="P28" s="21">
        <v>1308034</v>
      </c>
      <c r="Q28" s="21">
        <v>2283544</v>
      </c>
      <c r="R28" s="21">
        <v>4059534</v>
      </c>
      <c r="S28" s="21">
        <v>2120341</v>
      </c>
      <c r="T28" s="21">
        <v>3437723</v>
      </c>
      <c r="U28" s="21">
        <v>6687211</v>
      </c>
      <c r="V28" s="21">
        <v>12245275</v>
      </c>
      <c r="W28" s="21">
        <v>20939927</v>
      </c>
      <c r="X28" s="21"/>
      <c r="Y28" s="21">
        <v>20939927</v>
      </c>
      <c r="Z28" s="6"/>
      <c r="AA28" s="19">
        <v>30019000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29629407</v>
      </c>
      <c r="D32" s="25">
        <f>SUM(D28:D31)</f>
        <v>0</v>
      </c>
      <c r="E32" s="26">
        <f t="shared" si="5"/>
        <v>0</v>
      </c>
      <c r="F32" s="27">
        <f t="shared" si="5"/>
        <v>30019000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2003226</v>
      </c>
      <c r="M32" s="27">
        <f t="shared" si="5"/>
        <v>2631892</v>
      </c>
      <c r="N32" s="27">
        <f t="shared" si="5"/>
        <v>4635118</v>
      </c>
      <c r="O32" s="27">
        <f t="shared" si="5"/>
        <v>467956</v>
      </c>
      <c r="P32" s="27">
        <f t="shared" si="5"/>
        <v>1308034</v>
      </c>
      <c r="Q32" s="27">
        <f t="shared" si="5"/>
        <v>2283544</v>
      </c>
      <c r="R32" s="27">
        <f t="shared" si="5"/>
        <v>4059534</v>
      </c>
      <c r="S32" s="27">
        <f t="shared" si="5"/>
        <v>2120341</v>
      </c>
      <c r="T32" s="27">
        <f t="shared" si="5"/>
        <v>3437723</v>
      </c>
      <c r="U32" s="27">
        <f t="shared" si="5"/>
        <v>6687211</v>
      </c>
      <c r="V32" s="27">
        <f t="shared" si="5"/>
        <v>12245275</v>
      </c>
      <c r="W32" s="27">
        <f t="shared" si="5"/>
        <v>20939927</v>
      </c>
      <c r="X32" s="27">
        <f t="shared" si="5"/>
        <v>0</v>
      </c>
      <c r="Y32" s="27">
        <f t="shared" si="5"/>
        <v>20939927</v>
      </c>
      <c r="Z32" s="13">
        <f>+IF(X32&lt;&gt;0,+(Y32/X32)*100,0)</f>
        <v>0</v>
      </c>
      <c r="AA32" s="31">
        <f>SUM(AA28:AA31)</f>
        <v>30019000</v>
      </c>
    </row>
    <row r="33" spans="1:27" ht="13.5">
      <c r="A33" s="59" t="s">
        <v>59</v>
      </c>
      <c r="B33" s="3" t="s">
        <v>60</v>
      </c>
      <c r="C33" s="19">
        <v>16436942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>
        <v>3565195</v>
      </c>
      <c r="G35" s="21">
        <v>31104</v>
      </c>
      <c r="H35" s="21">
        <v>1600</v>
      </c>
      <c r="I35" s="21">
        <v>166870</v>
      </c>
      <c r="J35" s="21">
        <v>199574</v>
      </c>
      <c r="K35" s="21">
        <v>49771</v>
      </c>
      <c r="L35" s="21">
        <v>44884</v>
      </c>
      <c r="M35" s="21"/>
      <c r="N35" s="21">
        <v>94655</v>
      </c>
      <c r="O35" s="21"/>
      <c r="P35" s="21">
        <v>45301</v>
      </c>
      <c r="Q35" s="21">
        <v>741</v>
      </c>
      <c r="R35" s="21">
        <v>46042</v>
      </c>
      <c r="S35" s="21">
        <v>49545</v>
      </c>
      <c r="T35" s="21"/>
      <c r="U35" s="21">
        <v>24800</v>
      </c>
      <c r="V35" s="21">
        <v>74345</v>
      </c>
      <c r="W35" s="21">
        <v>414616</v>
      </c>
      <c r="X35" s="21"/>
      <c r="Y35" s="21">
        <v>414616</v>
      </c>
      <c r="Z35" s="6"/>
      <c r="AA35" s="28">
        <v>3565195</v>
      </c>
    </row>
    <row r="36" spans="1:27" ht="13.5">
      <c r="A36" s="60" t="s">
        <v>64</v>
      </c>
      <c r="B36" s="10"/>
      <c r="C36" s="61">
        <f aca="true" t="shared" si="6" ref="C36:Y36">SUM(C32:C35)</f>
        <v>46066349</v>
      </c>
      <c r="D36" s="61">
        <f>SUM(D32:D35)</f>
        <v>0</v>
      </c>
      <c r="E36" s="62">
        <f t="shared" si="6"/>
        <v>0</v>
      </c>
      <c r="F36" s="63">
        <f t="shared" si="6"/>
        <v>33584195</v>
      </c>
      <c r="G36" s="63">
        <f t="shared" si="6"/>
        <v>31104</v>
      </c>
      <c r="H36" s="63">
        <f t="shared" si="6"/>
        <v>1600</v>
      </c>
      <c r="I36" s="63">
        <f t="shared" si="6"/>
        <v>166870</v>
      </c>
      <c r="J36" s="63">
        <f t="shared" si="6"/>
        <v>199574</v>
      </c>
      <c r="K36" s="63">
        <f t="shared" si="6"/>
        <v>49771</v>
      </c>
      <c r="L36" s="63">
        <f t="shared" si="6"/>
        <v>2048110</v>
      </c>
      <c r="M36" s="63">
        <f t="shared" si="6"/>
        <v>2631892</v>
      </c>
      <c r="N36" s="63">
        <f t="shared" si="6"/>
        <v>4729773</v>
      </c>
      <c r="O36" s="63">
        <f t="shared" si="6"/>
        <v>467956</v>
      </c>
      <c r="P36" s="63">
        <f t="shared" si="6"/>
        <v>1353335</v>
      </c>
      <c r="Q36" s="63">
        <f t="shared" si="6"/>
        <v>2284285</v>
      </c>
      <c r="R36" s="63">
        <f t="shared" si="6"/>
        <v>4105576</v>
      </c>
      <c r="S36" s="63">
        <f t="shared" si="6"/>
        <v>2169886</v>
      </c>
      <c r="T36" s="63">
        <f t="shared" si="6"/>
        <v>3437723</v>
      </c>
      <c r="U36" s="63">
        <f t="shared" si="6"/>
        <v>6712011</v>
      </c>
      <c r="V36" s="63">
        <f t="shared" si="6"/>
        <v>12319620</v>
      </c>
      <c r="W36" s="63">
        <f t="shared" si="6"/>
        <v>21354543</v>
      </c>
      <c r="X36" s="63">
        <f t="shared" si="6"/>
        <v>0</v>
      </c>
      <c r="Y36" s="63">
        <f t="shared" si="6"/>
        <v>21354543</v>
      </c>
      <c r="Z36" s="64">
        <f>+IF(X36&lt;&gt;0,+(Y36/X36)*100,0)</f>
        <v>0</v>
      </c>
      <c r="AA36" s="65">
        <f>SUM(AA32:AA35)</f>
        <v>33584195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16058836</v>
      </c>
      <c r="D5" s="16">
        <f>SUM(D6:D8)</f>
        <v>0</v>
      </c>
      <c r="E5" s="17">
        <f t="shared" si="0"/>
        <v>22010000</v>
      </c>
      <c r="F5" s="18">
        <f t="shared" si="0"/>
        <v>28355178</v>
      </c>
      <c r="G5" s="18">
        <f t="shared" si="0"/>
        <v>43350</v>
      </c>
      <c r="H5" s="18">
        <f t="shared" si="0"/>
        <v>1633621</v>
      </c>
      <c r="I5" s="18">
        <f t="shared" si="0"/>
        <v>919517</v>
      </c>
      <c r="J5" s="18">
        <f t="shared" si="0"/>
        <v>2596488</v>
      </c>
      <c r="K5" s="18">
        <f t="shared" si="0"/>
        <v>504268</v>
      </c>
      <c r="L5" s="18">
        <f t="shared" si="0"/>
        <v>1184025</v>
      </c>
      <c r="M5" s="18">
        <f t="shared" si="0"/>
        <v>2497805</v>
      </c>
      <c r="N5" s="18">
        <f t="shared" si="0"/>
        <v>4186098</v>
      </c>
      <c r="O5" s="18">
        <f t="shared" si="0"/>
        <v>-939</v>
      </c>
      <c r="P5" s="18">
        <f t="shared" si="0"/>
        <v>1305928</v>
      </c>
      <c r="Q5" s="18">
        <f t="shared" si="0"/>
        <v>7056005</v>
      </c>
      <c r="R5" s="18">
        <f t="shared" si="0"/>
        <v>8360994</v>
      </c>
      <c r="S5" s="18">
        <f t="shared" si="0"/>
        <v>-785441</v>
      </c>
      <c r="T5" s="18">
        <f t="shared" si="0"/>
        <v>1788079</v>
      </c>
      <c r="U5" s="18">
        <f t="shared" si="0"/>
        <v>8885091</v>
      </c>
      <c r="V5" s="18">
        <f t="shared" si="0"/>
        <v>9887729</v>
      </c>
      <c r="W5" s="18">
        <f t="shared" si="0"/>
        <v>25031309</v>
      </c>
      <c r="X5" s="18">
        <f t="shared" si="0"/>
        <v>9300000</v>
      </c>
      <c r="Y5" s="18">
        <f t="shared" si="0"/>
        <v>15731309</v>
      </c>
      <c r="Z5" s="4">
        <f>+IF(X5&lt;&gt;0,+(Y5/X5)*100,0)</f>
        <v>169.15386021505375</v>
      </c>
      <c r="AA5" s="16">
        <f>SUM(AA6:AA8)</f>
        <v>28355178</v>
      </c>
    </row>
    <row r="6" spans="1:27" ht="13.5">
      <c r="A6" s="5" t="s">
        <v>32</v>
      </c>
      <c r="B6" s="3"/>
      <c r="C6" s="19">
        <v>310000</v>
      </c>
      <c r="D6" s="19"/>
      <c r="E6" s="20"/>
      <c r="F6" s="21">
        <v>260000</v>
      </c>
      <c r="G6" s="21"/>
      <c r="H6" s="21"/>
      <c r="I6" s="21">
        <v>3350</v>
      </c>
      <c r="J6" s="21">
        <v>3350</v>
      </c>
      <c r="K6" s="21">
        <v>15955</v>
      </c>
      <c r="L6" s="21"/>
      <c r="M6" s="21"/>
      <c r="N6" s="21">
        <v>15955</v>
      </c>
      <c r="O6" s="21"/>
      <c r="P6" s="21"/>
      <c r="Q6" s="21"/>
      <c r="R6" s="21"/>
      <c r="S6" s="21"/>
      <c r="T6" s="21"/>
      <c r="U6" s="21"/>
      <c r="V6" s="21"/>
      <c r="W6" s="21">
        <v>19305</v>
      </c>
      <c r="X6" s="21"/>
      <c r="Y6" s="21">
        <v>19305</v>
      </c>
      <c r="Z6" s="6"/>
      <c r="AA6" s="28">
        <v>260000</v>
      </c>
    </row>
    <row r="7" spans="1:27" ht="13.5">
      <c r="A7" s="5" t="s">
        <v>33</v>
      </c>
      <c r="B7" s="3"/>
      <c r="C7" s="22">
        <v>155000</v>
      </c>
      <c r="D7" s="22"/>
      <c r="E7" s="23">
        <v>1710000</v>
      </c>
      <c r="F7" s="24">
        <v>299000</v>
      </c>
      <c r="G7" s="24"/>
      <c r="H7" s="24">
        <v>12516</v>
      </c>
      <c r="I7" s="24">
        <v>35748</v>
      </c>
      <c r="J7" s="24">
        <v>48264</v>
      </c>
      <c r="K7" s="24"/>
      <c r="L7" s="24"/>
      <c r="M7" s="24"/>
      <c r="N7" s="24"/>
      <c r="O7" s="24">
        <v>-939</v>
      </c>
      <c r="P7" s="24"/>
      <c r="Q7" s="24">
        <v>-51478</v>
      </c>
      <c r="R7" s="24">
        <v>-52417</v>
      </c>
      <c r="S7" s="24"/>
      <c r="T7" s="24">
        <v>9484</v>
      </c>
      <c r="U7" s="24"/>
      <c r="V7" s="24">
        <v>9484</v>
      </c>
      <c r="W7" s="24">
        <v>5331</v>
      </c>
      <c r="X7" s="24">
        <v>800004</v>
      </c>
      <c r="Y7" s="24">
        <v>-794673</v>
      </c>
      <c r="Z7" s="7">
        <v>-99.33</v>
      </c>
      <c r="AA7" s="29">
        <v>299000</v>
      </c>
    </row>
    <row r="8" spans="1:27" ht="13.5">
      <c r="A8" s="5" t="s">
        <v>34</v>
      </c>
      <c r="B8" s="3"/>
      <c r="C8" s="19">
        <v>15593836</v>
      </c>
      <c r="D8" s="19"/>
      <c r="E8" s="20">
        <v>20300000</v>
      </c>
      <c r="F8" s="21">
        <v>27796178</v>
      </c>
      <c r="G8" s="21">
        <v>43350</v>
      </c>
      <c r="H8" s="21">
        <v>1621105</v>
      </c>
      <c r="I8" s="21">
        <v>880419</v>
      </c>
      <c r="J8" s="21">
        <v>2544874</v>
      </c>
      <c r="K8" s="21">
        <v>488313</v>
      </c>
      <c r="L8" s="21">
        <v>1184025</v>
      </c>
      <c r="M8" s="21">
        <v>2497805</v>
      </c>
      <c r="N8" s="21">
        <v>4170143</v>
      </c>
      <c r="O8" s="21"/>
      <c r="P8" s="21">
        <v>1305928</v>
      </c>
      <c r="Q8" s="21">
        <v>7107483</v>
      </c>
      <c r="R8" s="21">
        <v>8413411</v>
      </c>
      <c r="S8" s="21">
        <v>-785441</v>
      </c>
      <c r="T8" s="21">
        <v>1778595</v>
      </c>
      <c r="U8" s="21">
        <v>8885091</v>
      </c>
      <c r="V8" s="21">
        <v>9878245</v>
      </c>
      <c r="W8" s="21">
        <v>25006673</v>
      </c>
      <c r="X8" s="21">
        <v>8499996</v>
      </c>
      <c r="Y8" s="21">
        <v>16506677</v>
      </c>
      <c r="Z8" s="6">
        <v>194.2</v>
      </c>
      <c r="AA8" s="28">
        <v>27796178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20736497</v>
      </c>
      <c r="D15" s="16">
        <f>SUM(D16:D18)</f>
        <v>0</v>
      </c>
      <c r="E15" s="17">
        <f t="shared" si="2"/>
        <v>62033200</v>
      </c>
      <c r="F15" s="18">
        <f t="shared" si="2"/>
        <v>63808438</v>
      </c>
      <c r="G15" s="18">
        <f t="shared" si="2"/>
        <v>593103</v>
      </c>
      <c r="H15" s="18">
        <f t="shared" si="2"/>
        <v>1543153</v>
      </c>
      <c r="I15" s="18">
        <f t="shared" si="2"/>
        <v>4437092</v>
      </c>
      <c r="J15" s="18">
        <f t="shared" si="2"/>
        <v>6573348</v>
      </c>
      <c r="K15" s="18">
        <f t="shared" si="2"/>
        <v>816563</v>
      </c>
      <c r="L15" s="18">
        <f t="shared" si="2"/>
        <v>1494841</v>
      </c>
      <c r="M15" s="18">
        <f t="shared" si="2"/>
        <v>1870921</v>
      </c>
      <c r="N15" s="18">
        <f t="shared" si="2"/>
        <v>4182325</v>
      </c>
      <c r="O15" s="18">
        <f t="shared" si="2"/>
        <v>704906</v>
      </c>
      <c r="P15" s="18">
        <f t="shared" si="2"/>
        <v>715628</v>
      </c>
      <c r="Q15" s="18">
        <f t="shared" si="2"/>
        <v>-1559480</v>
      </c>
      <c r="R15" s="18">
        <f t="shared" si="2"/>
        <v>-138946</v>
      </c>
      <c r="S15" s="18">
        <f t="shared" si="2"/>
        <v>1213917</v>
      </c>
      <c r="T15" s="18">
        <f t="shared" si="2"/>
        <v>2424665</v>
      </c>
      <c r="U15" s="18">
        <f t="shared" si="2"/>
        <v>1964608</v>
      </c>
      <c r="V15" s="18">
        <f t="shared" si="2"/>
        <v>5603190</v>
      </c>
      <c r="W15" s="18">
        <f t="shared" si="2"/>
        <v>16219917</v>
      </c>
      <c r="X15" s="18">
        <f t="shared" si="2"/>
        <v>31016596</v>
      </c>
      <c r="Y15" s="18">
        <f t="shared" si="2"/>
        <v>-14796679</v>
      </c>
      <c r="Z15" s="4">
        <f>+IF(X15&lt;&gt;0,+(Y15/X15)*100,0)</f>
        <v>-47.70568311235701</v>
      </c>
      <c r="AA15" s="30">
        <f>SUM(AA16:AA18)</f>
        <v>63808438</v>
      </c>
    </row>
    <row r="16" spans="1:27" ht="13.5">
      <c r="A16" s="5" t="s">
        <v>42</v>
      </c>
      <c r="B16" s="3"/>
      <c r="C16" s="19">
        <v>62000</v>
      </c>
      <c r="D16" s="19"/>
      <c r="E16" s="20">
        <v>800000</v>
      </c>
      <c r="F16" s="21">
        <v>1174000</v>
      </c>
      <c r="G16" s="21"/>
      <c r="H16" s="21"/>
      <c r="I16" s="21"/>
      <c r="J16" s="21"/>
      <c r="K16" s="21">
        <v>18024</v>
      </c>
      <c r="L16" s="21"/>
      <c r="M16" s="21"/>
      <c r="N16" s="21">
        <v>18024</v>
      </c>
      <c r="O16" s="21"/>
      <c r="P16" s="21"/>
      <c r="Q16" s="21">
        <v>-9223</v>
      </c>
      <c r="R16" s="21">
        <v>-9223</v>
      </c>
      <c r="S16" s="21">
        <v>61600</v>
      </c>
      <c r="T16" s="21"/>
      <c r="U16" s="21"/>
      <c r="V16" s="21">
        <v>61600</v>
      </c>
      <c r="W16" s="21">
        <v>70401</v>
      </c>
      <c r="X16" s="21">
        <v>400000</v>
      </c>
      <c r="Y16" s="21">
        <v>-329599</v>
      </c>
      <c r="Z16" s="6">
        <v>-82.4</v>
      </c>
      <c r="AA16" s="28">
        <v>1174000</v>
      </c>
    </row>
    <row r="17" spans="1:27" ht="13.5">
      <c r="A17" s="5" t="s">
        <v>43</v>
      </c>
      <c r="B17" s="3"/>
      <c r="C17" s="19">
        <v>20674497</v>
      </c>
      <c r="D17" s="19"/>
      <c r="E17" s="20">
        <v>61233200</v>
      </c>
      <c r="F17" s="21">
        <v>62634438</v>
      </c>
      <c r="G17" s="21">
        <v>593103</v>
      </c>
      <c r="H17" s="21">
        <v>1543153</v>
      </c>
      <c r="I17" s="21">
        <v>4437092</v>
      </c>
      <c r="J17" s="21">
        <v>6573348</v>
      </c>
      <c r="K17" s="21">
        <v>798539</v>
      </c>
      <c r="L17" s="21">
        <v>1494841</v>
      </c>
      <c r="M17" s="21">
        <v>1870921</v>
      </c>
      <c r="N17" s="21">
        <v>4164301</v>
      </c>
      <c r="O17" s="21">
        <v>704906</v>
      </c>
      <c r="P17" s="21">
        <v>715628</v>
      </c>
      <c r="Q17" s="21">
        <v>-1550257</v>
      </c>
      <c r="R17" s="21">
        <v>-129723</v>
      </c>
      <c r="S17" s="21">
        <v>1152317</v>
      </c>
      <c r="T17" s="21">
        <v>2424665</v>
      </c>
      <c r="U17" s="21">
        <v>1964608</v>
      </c>
      <c r="V17" s="21">
        <v>5541590</v>
      </c>
      <c r="W17" s="21">
        <v>16149516</v>
      </c>
      <c r="X17" s="21">
        <v>30616596</v>
      </c>
      <c r="Y17" s="21">
        <v>-14467080</v>
      </c>
      <c r="Z17" s="6">
        <v>-47.25</v>
      </c>
      <c r="AA17" s="28">
        <v>62634438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12685</v>
      </c>
      <c r="D19" s="16">
        <f>SUM(D20:D23)</f>
        <v>0</v>
      </c>
      <c r="E19" s="17">
        <f t="shared" si="3"/>
        <v>0</v>
      </c>
      <c r="F19" s="18">
        <f t="shared" si="3"/>
        <v>24200000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49988</v>
      </c>
      <c r="M19" s="18">
        <f t="shared" si="3"/>
        <v>0</v>
      </c>
      <c r="N19" s="18">
        <f t="shared" si="3"/>
        <v>49988</v>
      </c>
      <c r="O19" s="18">
        <f t="shared" si="3"/>
        <v>6900</v>
      </c>
      <c r="P19" s="18">
        <f t="shared" si="3"/>
        <v>0</v>
      </c>
      <c r="Q19" s="18">
        <f t="shared" si="3"/>
        <v>0</v>
      </c>
      <c r="R19" s="18">
        <f t="shared" si="3"/>
        <v>6900</v>
      </c>
      <c r="S19" s="18">
        <f t="shared" si="3"/>
        <v>757721</v>
      </c>
      <c r="T19" s="18">
        <f t="shared" si="3"/>
        <v>0</v>
      </c>
      <c r="U19" s="18">
        <f t="shared" si="3"/>
        <v>0</v>
      </c>
      <c r="V19" s="18">
        <f t="shared" si="3"/>
        <v>757721</v>
      </c>
      <c r="W19" s="18">
        <f t="shared" si="3"/>
        <v>814609</v>
      </c>
      <c r="X19" s="18">
        <f t="shared" si="3"/>
        <v>0</v>
      </c>
      <c r="Y19" s="18">
        <f t="shared" si="3"/>
        <v>814609</v>
      </c>
      <c r="Z19" s="4">
        <f>+IF(X19&lt;&gt;0,+(Y19/X19)*100,0)</f>
        <v>0</v>
      </c>
      <c r="AA19" s="30">
        <f>SUM(AA20:AA23)</f>
        <v>24200000</v>
      </c>
    </row>
    <row r="20" spans="1:27" ht="13.5">
      <c r="A20" s="5" t="s">
        <v>46</v>
      </c>
      <c r="B20" s="3"/>
      <c r="C20" s="19">
        <v>12685</v>
      </c>
      <c r="D20" s="19"/>
      <c r="E20" s="20"/>
      <c r="F20" s="21">
        <v>24200000</v>
      </c>
      <c r="G20" s="21"/>
      <c r="H20" s="21"/>
      <c r="I20" s="21"/>
      <c r="J20" s="21"/>
      <c r="K20" s="21"/>
      <c r="L20" s="21">
        <v>49988</v>
      </c>
      <c r="M20" s="21"/>
      <c r="N20" s="21">
        <v>49988</v>
      </c>
      <c r="O20" s="21">
        <v>6900</v>
      </c>
      <c r="P20" s="21"/>
      <c r="Q20" s="21"/>
      <c r="R20" s="21">
        <v>6900</v>
      </c>
      <c r="S20" s="21">
        <v>757721</v>
      </c>
      <c r="T20" s="21"/>
      <c r="U20" s="21"/>
      <c r="V20" s="21">
        <v>757721</v>
      </c>
      <c r="W20" s="21">
        <v>814609</v>
      </c>
      <c r="X20" s="21"/>
      <c r="Y20" s="21">
        <v>814609</v>
      </c>
      <c r="Z20" s="6"/>
      <c r="AA20" s="28">
        <v>24200000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36808018</v>
      </c>
      <c r="D25" s="50">
        <f>+D5+D9+D15+D19+D24</f>
        <v>0</v>
      </c>
      <c r="E25" s="51">
        <f t="shared" si="4"/>
        <v>84043200</v>
      </c>
      <c r="F25" s="52">
        <f t="shared" si="4"/>
        <v>116363616</v>
      </c>
      <c r="G25" s="52">
        <f t="shared" si="4"/>
        <v>636453</v>
      </c>
      <c r="H25" s="52">
        <f t="shared" si="4"/>
        <v>3176774</v>
      </c>
      <c r="I25" s="52">
        <f t="shared" si="4"/>
        <v>5356609</v>
      </c>
      <c r="J25" s="52">
        <f t="shared" si="4"/>
        <v>9169836</v>
      </c>
      <c r="K25" s="52">
        <f t="shared" si="4"/>
        <v>1320831</v>
      </c>
      <c r="L25" s="52">
        <f t="shared" si="4"/>
        <v>2728854</v>
      </c>
      <c r="M25" s="52">
        <f t="shared" si="4"/>
        <v>4368726</v>
      </c>
      <c r="N25" s="52">
        <f t="shared" si="4"/>
        <v>8418411</v>
      </c>
      <c r="O25" s="52">
        <f t="shared" si="4"/>
        <v>710867</v>
      </c>
      <c r="P25" s="52">
        <f t="shared" si="4"/>
        <v>2021556</v>
      </c>
      <c r="Q25" s="52">
        <f t="shared" si="4"/>
        <v>5496525</v>
      </c>
      <c r="R25" s="52">
        <f t="shared" si="4"/>
        <v>8228948</v>
      </c>
      <c r="S25" s="52">
        <f t="shared" si="4"/>
        <v>1186197</v>
      </c>
      <c r="T25" s="52">
        <f t="shared" si="4"/>
        <v>4212744</v>
      </c>
      <c r="U25" s="52">
        <f t="shared" si="4"/>
        <v>10849699</v>
      </c>
      <c r="V25" s="52">
        <f t="shared" si="4"/>
        <v>16248640</v>
      </c>
      <c r="W25" s="52">
        <f t="shared" si="4"/>
        <v>42065835</v>
      </c>
      <c r="X25" s="52">
        <f t="shared" si="4"/>
        <v>40316596</v>
      </c>
      <c r="Y25" s="52">
        <f t="shared" si="4"/>
        <v>1749239</v>
      </c>
      <c r="Z25" s="53">
        <f>+IF(X25&lt;&gt;0,+(Y25/X25)*100,0)</f>
        <v>4.338756674794668</v>
      </c>
      <c r="AA25" s="54">
        <f>+AA5+AA9+AA15+AA19+AA24</f>
        <v>116363616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20640694</v>
      </c>
      <c r="D28" s="19"/>
      <c r="E28" s="20">
        <v>61233200</v>
      </c>
      <c r="F28" s="21">
        <v>86834438</v>
      </c>
      <c r="G28" s="21">
        <v>593103</v>
      </c>
      <c r="H28" s="21">
        <v>1543153</v>
      </c>
      <c r="I28" s="21">
        <v>4437092</v>
      </c>
      <c r="J28" s="21">
        <v>6573348</v>
      </c>
      <c r="K28" s="21">
        <v>795540</v>
      </c>
      <c r="L28" s="21">
        <v>1472122</v>
      </c>
      <c r="M28" s="21">
        <v>1870921</v>
      </c>
      <c r="N28" s="21">
        <v>4138583</v>
      </c>
      <c r="O28" s="21">
        <v>704906</v>
      </c>
      <c r="P28" s="21">
        <v>715628</v>
      </c>
      <c r="Q28" s="21">
        <v>-1550257</v>
      </c>
      <c r="R28" s="21">
        <v>-129723</v>
      </c>
      <c r="S28" s="21">
        <v>2075395</v>
      </c>
      <c r="T28" s="21">
        <v>2392406</v>
      </c>
      <c r="U28" s="21">
        <v>1575361</v>
      </c>
      <c r="V28" s="21">
        <v>6043162</v>
      </c>
      <c r="W28" s="21">
        <v>16625370</v>
      </c>
      <c r="X28" s="21"/>
      <c r="Y28" s="21">
        <v>16625370</v>
      </c>
      <c r="Z28" s="6"/>
      <c r="AA28" s="19">
        <v>86834438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389247</v>
      </c>
      <c r="V29" s="21">
        <v>389247</v>
      </c>
      <c r="W29" s="21">
        <v>389247</v>
      </c>
      <c r="X29" s="21"/>
      <c r="Y29" s="21">
        <v>389247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20640694</v>
      </c>
      <c r="D32" s="25">
        <f>SUM(D28:D31)</f>
        <v>0</v>
      </c>
      <c r="E32" s="26">
        <f t="shared" si="5"/>
        <v>61233200</v>
      </c>
      <c r="F32" s="27">
        <f t="shared" si="5"/>
        <v>86834438</v>
      </c>
      <c r="G32" s="27">
        <f t="shared" si="5"/>
        <v>593103</v>
      </c>
      <c r="H32" s="27">
        <f t="shared" si="5"/>
        <v>1543153</v>
      </c>
      <c r="I32" s="27">
        <f t="shared" si="5"/>
        <v>4437092</v>
      </c>
      <c r="J32" s="27">
        <f t="shared" si="5"/>
        <v>6573348</v>
      </c>
      <c r="K32" s="27">
        <f t="shared" si="5"/>
        <v>795540</v>
      </c>
      <c r="L32" s="27">
        <f t="shared" si="5"/>
        <v>1472122</v>
      </c>
      <c r="M32" s="27">
        <f t="shared" si="5"/>
        <v>1870921</v>
      </c>
      <c r="N32" s="27">
        <f t="shared" si="5"/>
        <v>4138583</v>
      </c>
      <c r="O32" s="27">
        <f t="shared" si="5"/>
        <v>704906</v>
      </c>
      <c r="P32" s="27">
        <f t="shared" si="5"/>
        <v>715628</v>
      </c>
      <c r="Q32" s="27">
        <f t="shared" si="5"/>
        <v>-1550257</v>
      </c>
      <c r="R32" s="27">
        <f t="shared" si="5"/>
        <v>-129723</v>
      </c>
      <c r="S32" s="27">
        <f t="shared" si="5"/>
        <v>2075395</v>
      </c>
      <c r="T32" s="27">
        <f t="shared" si="5"/>
        <v>2392406</v>
      </c>
      <c r="U32" s="27">
        <f t="shared" si="5"/>
        <v>1964608</v>
      </c>
      <c r="V32" s="27">
        <f t="shared" si="5"/>
        <v>6432409</v>
      </c>
      <c r="W32" s="27">
        <f t="shared" si="5"/>
        <v>17014617</v>
      </c>
      <c r="X32" s="27">
        <f t="shared" si="5"/>
        <v>0</v>
      </c>
      <c r="Y32" s="27">
        <f t="shared" si="5"/>
        <v>17014617</v>
      </c>
      <c r="Z32" s="13">
        <f>+IF(X32&lt;&gt;0,+(Y32/X32)*100,0)</f>
        <v>0</v>
      </c>
      <c r="AA32" s="31">
        <f>SUM(AA28:AA31)</f>
        <v>86834438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>
        <v>-165357</v>
      </c>
      <c r="T33" s="21"/>
      <c r="U33" s="21"/>
      <c r="V33" s="21">
        <v>-165357</v>
      </c>
      <c r="W33" s="21">
        <v>-165357</v>
      </c>
      <c r="X33" s="21"/>
      <c r="Y33" s="21">
        <v>-165357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16167324</v>
      </c>
      <c r="D35" s="19"/>
      <c r="E35" s="20">
        <v>22810000</v>
      </c>
      <c r="F35" s="21">
        <v>29529178</v>
      </c>
      <c r="G35" s="21">
        <v>43350</v>
      </c>
      <c r="H35" s="21">
        <v>1633621</v>
      </c>
      <c r="I35" s="21">
        <v>919517</v>
      </c>
      <c r="J35" s="21">
        <v>2596488</v>
      </c>
      <c r="K35" s="21">
        <v>525291</v>
      </c>
      <c r="L35" s="21">
        <v>1256732</v>
      </c>
      <c r="M35" s="21">
        <v>2497805</v>
      </c>
      <c r="N35" s="21">
        <v>4279828</v>
      </c>
      <c r="O35" s="21">
        <v>5961</v>
      </c>
      <c r="P35" s="21">
        <v>1305928</v>
      </c>
      <c r="Q35" s="21">
        <v>7046782</v>
      </c>
      <c r="R35" s="21">
        <v>8358671</v>
      </c>
      <c r="S35" s="21">
        <v>-723841</v>
      </c>
      <c r="T35" s="21">
        <v>1820338</v>
      </c>
      <c r="U35" s="21">
        <v>8885091</v>
      </c>
      <c r="V35" s="21">
        <v>9981588</v>
      </c>
      <c r="W35" s="21">
        <v>25216575</v>
      </c>
      <c r="X35" s="21"/>
      <c r="Y35" s="21">
        <v>25216575</v>
      </c>
      <c r="Z35" s="6"/>
      <c r="AA35" s="28">
        <v>29529178</v>
      </c>
    </row>
    <row r="36" spans="1:27" ht="13.5">
      <c r="A36" s="60" t="s">
        <v>64</v>
      </c>
      <c r="B36" s="10"/>
      <c r="C36" s="61">
        <f aca="true" t="shared" si="6" ref="C36:Y36">SUM(C32:C35)</f>
        <v>36808018</v>
      </c>
      <c r="D36" s="61">
        <f>SUM(D32:D35)</f>
        <v>0</v>
      </c>
      <c r="E36" s="62">
        <f t="shared" si="6"/>
        <v>84043200</v>
      </c>
      <c r="F36" s="63">
        <f t="shared" si="6"/>
        <v>116363616</v>
      </c>
      <c r="G36" s="63">
        <f t="shared" si="6"/>
        <v>636453</v>
      </c>
      <c r="H36" s="63">
        <f t="shared" si="6"/>
        <v>3176774</v>
      </c>
      <c r="I36" s="63">
        <f t="shared" si="6"/>
        <v>5356609</v>
      </c>
      <c r="J36" s="63">
        <f t="shared" si="6"/>
        <v>9169836</v>
      </c>
      <c r="K36" s="63">
        <f t="shared" si="6"/>
        <v>1320831</v>
      </c>
      <c r="L36" s="63">
        <f t="shared" si="6"/>
        <v>2728854</v>
      </c>
      <c r="M36" s="63">
        <f t="shared" si="6"/>
        <v>4368726</v>
      </c>
      <c r="N36" s="63">
        <f t="shared" si="6"/>
        <v>8418411</v>
      </c>
      <c r="O36" s="63">
        <f t="shared" si="6"/>
        <v>710867</v>
      </c>
      <c r="P36" s="63">
        <f t="shared" si="6"/>
        <v>2021556</v>
      </c>
      <c r="Q36" s="63">
        <f t="shared" si="6"/>
        <v>5496525</v>
      </c>
      <c r="R36" s="63">
        <f t="shared" si="6"/>
        <v>8228948</v>
      </c>
      <c r="S36" s="63">
        <f t="shared" si="6"/>
        <v>1186197</v>
      </c>
      <c r="T36" s="63">
        <f t="shared" si="6"/>
        <v>4212744</v>
      </c>
      <c r="U36" s="63">
        <f t="shared" si="6"/>
        <v>10849699</v>
      </c>
      <c r="V36" s="63">
        <f t="shared" si="6"/>
        <v>16248640</v>
      </c>
      <c r="W36" s="63">
        <f t="shared" si="6"/>
        <v>42065835</v>
      </c>
      <c r="X36" s="63">
        <f t="shared" si="6"/>
        <v>0</v>
      </c>
      <c r="Y36" s="63">
        <f t="shared" si="6"/>
        <v>42065835</v>
      </c>
      <c r="Z36" s="64">
        <f>+IF(X36&lt;&gt;0,+(Y36/X36)*100,0)</f>
        <v>0</v>
      </c>
      <c r="AA36" s="65">
        <f>SUM(AA32:AA35)</f>
        <v>116363616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43749159</v>
      </c>
      <c r="D5" s="16">
        <f>SUM(D6:D8)</f>
        <v>0</v>
      </c>
      <c r="E5" s="17">
        <f t="shared" si="0"/>
        <v>34950000</v>
      </c>
      <c r="F5" s="18">
        <f t="shared" si="0"/>
        <v>47597292</v>
      </c>
      <c r="G5" s="18">
        <f t="shared" si="0"/>
        <v>19074</v>
      </c>
      <c r="H5" s="18">
        <f t="shared" si="0"/>
        <v>170805</v>
      </c>
      <c r="I5" s="18">
        <f t="shared" si="0"/>
        <v>697569</v>
      </c>
      <c r="J5" s="18">
        <f t="shared" si="0"/>
        <v>887448</v>
      </c>
      <c r="K5" s="18">
        <f t="shared" si="0"/>
        <v>3364196</v>
      </c>
      <c r="L5" s="18">
        <f t="shared" si="0"/>
        <v>2035734</v>
      </c>
      <c r="M5" s="18">
        <f t="shared" si="0"/>
        <v>304240</v>
      </c>
      <c r="N5" s="18">
        <f t="shared" si="0"/>
        <v>5704170</v>
      </c>
      <c r="O5" s="18">
        <f t="shared" si="0"/>
        <v>311839</v>
      </c>
      <c r="P5" s="18">
        <f t="shared" si="0"/>
        <v>1916938</v>
      </c>
      <c r="Q5" s="18">
        <f t="shared" si="0"/>
        <v>1109206</v>
      </c>
      <c r="R5" s="18">
        <f t="shared" si="0"/>
        <v>3337983</v>
      </c>
      <c r="S5" s="18">
        <f t="shared" si="0"/>
        <v>527411</v>
      </c>
      <c r="T5" s="18">
        <f t="shared" si="0"/>
        <v>590493</v>
      </c>
      <c r="U5" s="18">
        <f t="shared" si="0"/>
        <v>767684</v>
      </c>
      <c r="V5" s="18">
        <f t="shared" si="0"/>
        <v>1885588</v>
      </c>
      <c r="W5" s="18">
        <f t="shared" si="0"/>
        <v>11815189</v>
      </c>
      <c r="X5" s="18">
        <f t="shared" si="0"/>
        <v>34950002</v>
      </c>
      <c r="Y5" s="18">
        <f t="shared" si="0"/>
        <v>-23134813</v>
      </c>
      <c r="Z5" s="4">
        <f>+IF(X5&lt;&gt;0,+(Y5/X5)*100,0)</f>
        <v>-66.19402482437626</v>
      </c>
      <c r="AA5" s="16">
        <f>SUM(AA6:AA8)</f>
        <v>47597292</v>
      </c>
    </row>
    <row r="6" spans="1:27" ht="13.5">
      <c r="A6" s="5" t="s">
        <v>32</v>
      </c>
      <c r="B6" s="3"/>
      <c r="C6" s="19">
        <v>2289806</v>
      </c>
      <c r="D6" s="19"/>
      <c r="E6" s="20">
        <v>7500000</v>
      </c>
      <c r="F6" s="21">
        <v>13229257</v>
      </c>
      <c r="G6" s="21"/>
      <c r="H6" s="21">
        <v>170805</v>
      </c>
      <c r="I6" s="21">
        <v>107792</v>
      </c>
      <c r="J6" s="21">
        <v>278597</v>
      </c>
      <c r="K6" s="21">
        <v>3000079</v>
      </c>
      <c r="L6" s="21"/>
      <c r="M6" s="21">
        <v>15595</v>
      </c>
      <c r="N6" s="21">
        <v>3015674</v>
      </c>
      <c r="O6" s="21">
        <v>197014</v>
      </c>
      <c r="P6" s="21">
        <v>1459829</v>
      </c>
      <c r="Q6" s="21">
        <v>681645</v>
      </c>
      <c r="R6" s="21">
        <v>2338488</v>
      </c>
      <c r="S6" s="21">
        <v>350487</v>
      </c>
      <c r="T6" s="21">
        <v>622136</v>
      </c>
      <c r="U6" s="21">
        <v>238746</v>
      </c>
      <c r="V6" s="21">
        <v>1211369</v>
      </c>
      <c r="W6" s="21">
        <v>6844128</v>
      </c>
      <c r="X6" s="21">
        <v>7500002</v>
      </c>
      <c r="Y6" s="21">
        <v>-655874</v>
      </c>
      <c r="Z6" s="6">
        <v>-8.74</v>
      </c>
      <c r="AA6" s="28">
        <v>13229257</v>
      </c>
    </row>
    <row r="7" spans="1:27" ht="13.5">
      <c r="A7" s="5" t="s">
        <v>33</v>
      </c>
      <c r="B7" s="3"/>
      <c r="C7" s="22">
        <v>2192615</v>
      </c>
      <c r="D7" s="22"/>
      <c r="E7" s="23">
        <v>12350000</v>
      </c>
      <c r="F7" s="24">
        <v>11281902</v>
      </c>
      <c r="G7" s="24">
        <v>19074</v>
      </c>
      <c r="H7" s="24"/>
      <c r="I7" s="24"/>
      <c r="J7" s="24">
        <v>19074</v>
      </c>
      <c r="K7" s="24">
        <v>10251</v>
      </c>
      <c r="L7" s="24">
        <v>24914</v>
      </c>
      <c r="M7" s="24"/>
      <c r="N7" s="24">
        <v>35165</v>
      </c>
      <c r="O7" s="24"/>
      <c r="P7" s="24">
        <v>336208</v>
      </c>
      <c r="Q7" s="24">
        <v>67879</v>
      </c>
      <c r="R7" s="24">
        <v>404087</v>
      </c>
      <c r="S7" s="24">
        <v>14700</v>
      </c>
      <c r="T7" s="24"/>
      <c r="U7" s="24">
        <v>123189</v>
      </c>
      <c r="V7" s="24">
        <v>137889</v>
      </c>
      <c r="W7" s="24">
        <v>596215</v>
      </c>
      <c r="X7" s="24">
        <v>12350000</v>
      </c>
      <c r="Y7" s="24">
        <v>-11753785</v>
      </c>
      <c r="Z7" s="7">
        <v>-95.17</v>
      </c>
      <c r="AA7" s="29">
        <v>11281902</v>
      </c>
    </row>
    <row r="8" spans="1:27" ht="13.5">
      <c r="A8" s="5" t="s">
        <v>34</v>
      </c>
      <c r="B8" s="3"/>
      <c r="C8" s="19">
        <v>39266738</v>
      </c>
      <c r="D8" s="19"/>
      <c r="E8" s="20">
        <v>15100000</v>
      </c>
      <c r="F8" s="21">
        <v>23086133</v>
      </c>
      <c r="G8" s="21"/>
      <c r="H8" s="21"/>
      <c r="I8" s="21">
        <v>589777</v>
      </c>
      <c r="J8" s="21">
        <v>589777</v>
      </c>
      <c r="K8" s="21">
        <v>353866</v>
      </c>
      <c r="L8" s="21">
        <v>2010820</v>
      </c>
      <c r="M8" s="21">
        <v>288645</v>
      </c>
      <c r="N8" s="21">
        <v>2653331</v>
      </c>
      <c r="O8" s="21">
        <v>114825</v>
      </c>
      <c r="P8" s="21">
        <v>120901</v>
      </c>
      <c r="Q8" s="21">
        <v>359682</v>
      </c>
      <c r="R8" s="21">
        <v>595408</v>
      </c>
      <c r="S8" s="21">
        <v>162224</v>
      </c>
      <c r="T8" s="21">
        <v>-31643</v>
      </c>
      <c r="U8" s="21">
        <v>405749</v>
      </c>
      <c r="V8" s="21">
        <v>536330</v>
      </c>
      <c r="W8" s="21">
        <v>4374846</v>
      </c>
      <c r="X8" s="21">
        <v>15100000</v>
      </c>
      <c r="Y8" s="21">
        <v>-10725154</v>
      </c>
      <c r="Z8" s="6">
        <v>-71.03</v>
      </c>
      <c r="AA8" s="28">
        <v>23086133</v>
      </c>
    </row>
    <row r="9" spans="1:27" ht="13.5">
      <c r="A9" s="2" t="s">
        <v>35</v>
      </c>
      <c r="B9" s="3"/>
      <c r="C9" s="16">
        <f aca="true" t="shared" si="1" ref="C9:Y9">SUM(C10:C14)</f>
        <v>60197352</v>
      </c>
      <c r="D9" s="16">
        <f>SUM(D10:D14)</f>
        <v>0</v>
      </c>
      <c r="E9" s="17">
        <f t="shared" si="1"/>
        <v>140466517</v>
      </c>
      <c r="F9" s="18">
        <f t="shared" si="1"/>
        <v>208795165</v>
      </c>
      <c r="G9" s="18">
        <f t="shared" si="1"/>
        <v>4420526</v>
      </c>
      <c r="H9" s="18">
        <f t="shared" si="1"/>
        <v>8528329</v>
      </c>
      <c r="I9" s="18">
        <f t="shared" si="1"/>
        <v>10315626</v>
      </c>
      <c r="J9" s="18">
        <f t="shared" si="1"/>
        <v>23264481</v>
      </c>
      <c r="K9" s="18">
        <f t="shared" si="1"/>
        <v>16281618</v>
      </c>
      <c r="L9" s="18">
        <f t="shared" si="1"/>
        <v>12562669</v>
      </c>
      <c r="M9" s="18">
        <f t="shared" si="1"/>
        <v>14444744</v>
      </c>
      <c r="N9" s="18">
        <f t="shared" si="1"/>
        <v>43289031</v>
      </c>
      <c r="O9" s="18">
        <f t="shared" si="1"/>
        <v>6972255</v>
      </c>
      <c r="P9" s="18">
        <f t="shared" si="1"/>
        <v>13406862</v>
      </c>
      <c r="Q9" s="18">
        <f t="shared" si="1"/>
        <v>29804487</v>
      </c>
      <c r="R9" s="18">
        <f t="shared" si="1"/>
        <v>50183604</v>
      </c>
      <c r="S9" s="18">
        <f t="shared" si="1"/>
        <v>10229930</v>
      </c>
      <c r="T9" s="18">
        <f t="shared" si="1"/>
        <v>23230270</v>
      </c>
      <c r="U9" s="18">
        <f t="shared" si="1"/>
        <v>23068477</v>
      </c>
      <c r="V9" s="18">
        <f t="shared" si="1"/>
        <v>56528677</v>
      </c>
      <c r="W9" s="18">
        <f t="shared" si="1"/>
        <v>173265793</v>
      </c>
      <c r="X9" s="18">
        <f t="shared" si="1"/>
        <v>140466519</v>
      </c>
      <c r="Y9" s="18">
        <f t="shared" si="1"/>
        <v>32799274</v>
      </c>
      <c r="Z9" s="4">
        <f>+IF(X9&lt;&gt;0,+(Y9/X9)*100,0)</f>
        <v>23.35024334161794</v>
      </c>
      <c r="AA9" s="30">
        <f>SUM(AA10:AA14)</f>
        <v>208795165</v>
      </c>
    </row>
    <row r="10" spans="1:27" ht="13.5">
      <c r="A10" s="5" t="s">
        <v>36</v>
      </c>
      <c r="B10" s="3"/>
      <c r="C10" s="19">
        <v>4147347</v>
      </c>
      <c r="D10" s="19"/>
      <c r="E10" s="20">
        <v>12500000</v>
      </c>
      <c r="F10" s="21">
        <v>16222917</v>
      </c>
      <c r="G10" s="21"/>
      <c r="H10" s="21">
        <v>47492</v>
      </c>
      <c r="I10" s="21">
        <v>1063302</v>
      </c>
      <c r="J10" s="21">
        <v>1110794</v>
      </c>
      <c r="K10" s="21">
        <v>4197</v>
      </c>
      <c r="L10" s="21">
        <v>811669</v>
      </c>
      <c r="M10" s="21">
        <v>1307518</v>
      </c>
      <c r="N10" s="21">
        <v>2123384</v>
      </c>
      <c r="O10" s="21">
        <v>2695612</v>
      </c>
      <c r="P10" s="21">
        <v>289620</v>
      </c>
      <c r="Q10" s="21">
        <v>3450654</v>
      </c>
      <c r="R10" s="21">
        <v>6435886</v>
      </c>
      <c r="S10" s="21">
        <v>3924171</v>
      </c>
      <c r="T10" s="21">
        <v>4738589</v>
      </c>
      <c r="U10" s="21">
        <v>7903133</v>
      </c>
      <c r="V10" s="21">
        <v>16565893</v>
      </c>
      <c r="W10" s="21">
        <v>26235957</v>
      </c>
      <c r="X10" s="21">
        <v>12500001</v>
      </c>
      <c r="Y10" s="21">
        <v>13735956</v>
      </c>
      <c r="Z10" s="6">
        <v>109.89</v>
      </c>
      <c r="AA10" s="28">
        <v>16222917</v>
      </c>
    </row>
    <row r="11" spans="1:27" ht="13.5">
      <c r="A11" s="5" t="s">
        <v>37</v>
      </c>
      <c r="B11" s="3"/>
      <c r="C11" s="19">
        <v>2343429</v>
      </c>
      <c r="D11" s="19"/>
      <c r="E11" s="20">
        <v>28030409</v>
      </c>
      <c r="F11" s="21">
        <v>21516303</v>
      </c>
      <c r="G11" s="21"/>
      <c r="H11" s="21">
        <v>190000</v>
      </c>
      <c r="I11" s="21"/>
      <c r="J11" s="21">
        <v>190000</v>
      </c>
      <c r="K11" s="21">
        <v>1322687</v>
      </c>
      <c r="L11" s="21">
        <v>195720</v>
      </c>
      <c r="M11" s="21">
        <v>327133</v>
      </c>
      <c r="N11" s="21">
        <v>1845540</v>
      </c>
      <c r="O11" s="21">
        <v>239740</v>
      </c>
      <c r="P11" s="21">
        <v>392418</v>
      </c>
      <c r="Q11" s="21">
        <v>265363</v>
      </c>
      <c r="R11" s="21">
        <v>897521</v>
      </c>
      <c r="S11" s="21"/>
      <c r="T11" s="21">
        <v>95704</v>
      </c>
      <c r="U11" s="21">
        <v>399160</v>
      </c>
      <c r="V11" s="21">
        <v>494864</v>
      </c>
      <c r="W11" s="21">
        <v>3427925</v>
      </c>
      <c r="X11" s="21">
        <v>28030407</v>
      </c>
      <c r="Y11" s="21">
        <v>-24602482</v>
      </c>
      <c r="Z11" s="6">
        <v>-87.77</v>
      </c>
      <c r="AA11" s="28">
        <v>21516303</v>
      </c>
    </row>
    <row r="12" spans="1:27" ht="13.5">
      <c r="A12" s="5" t="s">
        <v>38</v>
      </c>
      <c r="B12" s="3"/>
      <c r="C12" s="19">
        <v>13732053</v>
      </c>
      <c r="D12" s="19"/>
      <c r="E12" s="20">
        <v>9800000</v>
      </c>
      <c r="F12" s="21">
        <v>14870715</v>
      </c>
      <c r="G12" s="21">
        <v>1103</v>
      </c>
      <c r="H12" s="21">
        <v>761506</v>
      </c>
      <c r="I12" s="21">
        <v>1654</v>
      </c>
      <c r="J12" s="21">
        <v>764263</v>
      </c>
      <c r="K12" s="21">
        <v>177174</v>
      </c>
      <c r="L12" s="21">
        <v>235477</v>
      </c>
      <c r="M12" s="21">
        <v>502512</v>
      </c>
      <c r="N12" s="21">
        <v>915163</v>
      </c>
      <c r="O12" s="21">
        <v>76183</v>
      </c>
      <c r="P12" s="21">
        <v>75225</v>
      </c>
      <c r="Q12" s="21">
        <v>85894</v>
      </c>
      <c r="R12" s="21">
        <v>237302</v>
      </c>
      <c r="S12" s="21">
        <v>519860</v>
      </c>
      <c r="T12" s="21">
        <v>360899</v>
      </c>
      <c r="U12" s="21">
        <v>762663</v>
      </c>
      <c r="V12" s="21">
        <v>1643422</v>
      </c>
      <c r="W12" s="21">
        <v>3560150</v>
      </c>
      <c r="X12" s="21">
        <v>9800001</v>
      </c>
      <c r="Y12" s="21">
        <v>-6239851</v>
      </c>
      <c r="Z12" s="6">
        <v>-63.67</v>
      </c>
      <c r="AA12" s="28">
        <v>14870715</v>
      </c>
    </row>
    <row r="13" spans="1:27" ht="13.5">
      <c r="A13" s="5" t="s">
        <v>39</v>
      </c>
      <c r="B13" s="3"/>
      <c r="C13" s="19">
        <v>39321347</v>
      </c>
      <c r="D13" s="19"/>
      <c r="E13" s="20">
        <v>90136108</v>
      </c>
      <c r="F13" s="21">
        <v>156185230</v>
      </c>
      <c r="G13" s="21">
        <v>4419423</v>
      </c>
      <c r="H13" s="21">
        <v>7529331</v>
      </c>
      <c r="I13" s="21">
        <v>9250670</v>
      </c>
      <c r="J13" s="21">
        <v>21199424</v>
      </c>
      <c r="K13" s="21">
        <v>14777560</v>
      </c>
      <c r="L13" s="21">
        <v>11319803</v>
      </c>
      <c r="M13" s="21">
        <v>12307581</v>
      </c>
      <c r="N13" s="21">
        <v>38404944</v>
      </c>
      <c r="O13" s="21">
        <v>3960720</v>
      </c>
      <c r="P13" s="21">
        <v>12649599</v>
      </c>
      <c r="Q13" s="21">
        <v>26002576</v>
      </c>
      <c r="R13" s="21">
        <v>42612895</v>
      </c>
      <c r="S13" s="21">
        <v>5767788</v>
      </c>
      <c r="T13" s="21">
        <v>18035078</v>
      </c>
      <c r="U13" s="21">
        <v>13992618</v>
      </c>
      <c r="V13" s="21">
        <v>37795484</v>
      </c>
      <c r="W13" s="21">
        <v>140012747</v>
      </c>
      <c r="X13" s="21">
        <v>90136108</v>
      </c>
      <c r="Y13" s="21">
        <v>49876639</v>
      </c>
      <c r="Z13" s="6">
        <v>55.33</v>
      </c>
      <c r="AA13" s="28">
        <v>156185230</v>
      </c>
    </row>
    <row r="14" spans="1:27" ht="13.5">
      <c r="A14" s="5" t="s">
        <v>40</v>
      </c>
      <c r="B14" s="3"/>
      <c r="C14" s="22">
        <v>653176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>
        <v>18111</v>
      </c>
      <c r="T14" s="24"/>
      <c r="U14" s="24">
        <v>10903</v>
      </c>
      <c r="V14" s="24">
        <v>29014</v>
      </c>
      <c r="W14" s="24">
        <v>29014</v>
      </c>
      <c r="X14" s="24">
        <v>2</v>
      </c>
      <c r="Y14" s="24">
        <v>29012</v>
      </c>
      <c r="Z14" s="7">
        <v>1450600</v>
      </c>
      <c r="AA14" s="29"/>
    </row>
    <row r="15" spans="1:27" ht="13.5">
      <c r="A15" s="2" t="s">
        <v>41</v>
      </c>
      <c r="B15" s="8"/>
      <c r="C15" s="16">
        <f aca="true" t="shared" si="2" ref="C15:Y15">SUM(C16:C18)</f>
        <v>357416126</v>
      </c>
      <c r="D15" s="16">
        <f>SUM(D16:D18)</f>
        <v>0</v>
      </c>
      <c r="E15" s="17">
        <f t="shared" si="2"/>
        <v>262895288</v>
      </c>
      <c r="F15" s="18">
        <f t="shared" si="2"/>
        <v>390442127</v>
      </c>
      <c r="G15" s="18">
        <f t="shared" si="2"/>
        <v>5181</v>
      </c>
      <c r="H15" s="18">
        <f t="shared" si="2"/>
        <v>14763900</v>
      </c>
      <c r="I15" s="18">
        <f t="shared" si="2"/>
        <v>31964281</v>
      </c>
      <c r="J15" s="18">
        <f t="shared" si="2"/>
        <v>46733362</v>
      </c>
      <c r="K15" s="18">
        <f t="shared" si="2"/>
        <v>30234577</v>
      </c>
      <c r="L15" s="18">
        <f t="shared" si="2"/>
        <v>18855438</v>
      </c>
      <c r="M15" s="18">
        <f t="shared" si="2"/>
        <v>53051436</v>
      </c>
      <c r="N15" s="18">
        <f t="shared" si="2"/>
        <v>102141451</v>
      </c>
      <c r="O15" s="18">
        <f t="shared" si="2"/>
        <v>12215357</v>
      </c>
      <c r="P15" s="18">
        <f t="shared" si="2"/>
        <v>13460899</v>
      </c>
      <c r="Q15" s="18">
        <f t="shared" si="2"/>
        <v>27014942</v>
      </c>
      <c r="R15" s="18">
        <f t="shared" si="2"/>
        <v>52691198</v>
      </c>
      <c r="S15" s="18">
        <f t="shared" si="2"/>
        <v>18546806</v>
      </c>
      <c r="T15" s="18">
        <f t="shared" si="2"/>
        <v>39790468</v>
      </c>
      <c r="U15" s="18">
        <f t="shared" si="2"/>
        <v>55484657</v>
      </c>
      <c r="V15" s="18">
        <f t="shared" si="2"/>
        <v>113821931</v>
      </c>
      <c r="W15" s="18">
        <f t="shared" si="2"/>
        <v>315387942</v>
      </c>
      <c r="X15" s="18">
        <f t="shared" si="2"/>
        <v>262895288</v>
      </c>
      <c r="Y15" s="18">
        <f t="shared" si="2"/>
        <v>52492654</v>
      </c>
      <c r="Z15" s="4">
        <f>+IF(X15&lt;&gt;0,+(Y15/X15)*100,0)</f>
        <v>19.967133834669568</v>
      </c>
      <c r="AA15" s="30">
        <f>SUM(AA16:AA18)</f>
        <v>390442127</v>
      </c>
    </row>
    <row r="16" spans="1:27" ht="13.5">
      <c r="A16" s="5" t="s">
        <v>42</v>
      </c>
      <c r="B16" s="3"/>
      <c r="C16" s="19">
        <v>32934172</v>
      </c>
      <c r="D16" s="19"/>
      <c r="E16" s="20">
        <v>54895288</v>
      </c>
      <c r="F16" s="21">
        <v>51543127</v>
      </c>
      <c r="G16" s="21">
        <v>52995</v>
      </c>
      <c r="H16" s="21">
        <v>2901318</v>
      </c>
      <c r="I16" s="21">
        <v>2096478</v>
      </c>
      <c r="J16" s="21">
        <v>5050791</v>
      </c>
      <c r="K16" s="21">
        <v>1406454</v>
      </c>
      <c r="L16" s="21">
        <v>2575135</v>
      </c>
      <c r="M16" s="21">
        <v>1452297</v>
      </c>
      <c r="N16" s="21">
        <v>5433886</v>
      </c>
      <c r="O16" s="21">
        <v>1876901</v>
      </c>
      <c r="P16" s="21">
        <v>3344529</v>
      </c>
      <c r="Q16" s="21">
        <v>6628285</v>
      </c>
      <c r="R16" s="21">
        <v>11849715</v>
      </c>
      <c r="S16" s="21">
        <v>3557063</v>
      </c>
      <c r="T16" s="21">
        <v>939374</v>
      </c>
      <c r="U16" s="21">
        <v>7135164</v>
      </c>
      <c r="V16" s="21">
        <v>11631601</v>
      </c>
      <c r="W16" s="21">
        <v>33965993</v>
      </c>
      <c r="X16" s="21">
        <v>54895288</v>
      </c>
      <c r="Y16" s="21">
        <v>-20929295</v>
      </c>
      <c r="Z16" s="6">
        <v>-38.13</v>
      </c>
      <c r="AA16" s="28">
        <v>51543127</v>
      </c>
    </row>
    <row r="17" spans="1:27" ht="13.5">
      <c r="A17" s="5" t="s">
        <v>43</v>
      </c>
      <c r="B17" s="3"/>
      <c r="C17" s="19">
        <v>280274501</v>
      </c>
      <c r="D17" s="19"/>
      <c r="E17" s="20">
        <v>198000000</v>
      </c>
      <c r="F17" s="21">
        <v>327199000</v>
      </c>
      <c r="G17" s="21">
        <v>-47814</v>
      </c>
      <c r="H17" s="21">
        <v>11862582</v>
      </c>
      <c r="I17" s="21">
        <v>29867803</v>
      </c>
      <c r="J17" s="21">
        <v>41682571</v>
      </c>
      <c r="K17" s="21">
        <v>28828123</v>
      </c>
      <c r="L17" s="21">
        <v>16280303</v>
      </c>
      <c r="M17" s="21">
        <v>51599139</v>
      </c>
      <c r="N17" s="21">
        <v>96707565</v>
      </c>
      <c r="O17" s="21">
        <v>10338456</v>
      </c>
      <c r="P17" s="21">
        <v>10116370</v>
      </c>
      <c r="Q17" s="21">
        <v>20386657</v>
      </c>
      <c r="R17" s="21">
        <v>40841483</v>
      </c>
      <c r="S17" s="21">
        <v>14989743</v>
      </c>
      <c r="T17" s="21">
        <v>38851094</v>
      </c>
      <c r="U17" s="21">
        <v>48349493</v>
      </c>
      <c r="V17" s="21">
        <v>102190330</v>
      </c>
      <c r="W17" s="21">
        <v>281421949</v>
      </c>
      <c r="X17" s="21">
        <v>198000000</v>
      </c>
      <c r="Y17" s="21">
        <v>83421949</v>
      </c>
      <c r="Z17" s="6">
        <v>42.13</v>
      </c>
      <c r="AA17" s="28">
        <v>327199000</v>
      </c>
    </row>
    <row r="18" spans="1:27" ht="13.5">
      <c r="A18" s="5" t="s">
        <v>44</v>
      </c>
      <c r="B18" s="3"/>
      <c r="C18" s="19">
        <v>44207453</v>
      </c>
      <c r="D18" s="19"/>
      <c r="E18" s="20">
        <v>10000000</v>
      </c>
      <c r="F18" s="21">
        <v>11700000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10000000</v>
      </c>
      <c r="Y18" s="21">
        <v>-10000000</v>
      </c>
      <c r="Z18" s="6">
        <v>-100</v>
      </c>
      <c r="AA18" s="28">
        <v>11700000</v>
      </c>
    </row>
    <row r="19" spans="1:27" ht="13.5">
      <c r="A19" s="2" t="s">
        <v>45</v>
      </c>
      <c r="B19" s="8"/>
      <c r="C19" s="16">
        <f aca="true" t="shared" si="3" ref="C19:Y19">SUM(C20:C23)</f>
        <v>382380229</v>
      </c>
      <c r="D19" s="16">
        <f>SUM(D20:D23)</f>
        <v>0</v>
      </c>
      <c r="E19" s="17">
        <f t="shared" si="3"/>
        <v>503195618</v>
      </c>
      <c r="F19" s="18">
        <f t="shared" si="3"/>
        <v>521410420</v>
      </c>
      <c r="G19" s="18">
        <f t="shared" si="3"/>
        <v>-165485</v>
      </c>
      <c r="H19" s="18">
        <f t="shared" si="3"/>
        <v>13535418</v>
      </c>
      <c r="I19" s="18">
        <f t="shared" si="3"/>
        <v>20793872</v>
      </c>
      <c r="J19" s="18">
        <f t="shared" si="3"/>
        <v>34163805</v>
      </c>
      <c r="K19" s="18">
        <f t="shared" si="3"/>
        <v>32504916</v>
      </c>
      <c r="L19" s="18">
        <f t="shared" si="3"/>
        <v>19524591</v>
      </c>
      <c r="M19" s="18">
        <f t="shared" si="3"/>
        <v>55616094</v>
      </c>
      <c r="N19" s="18">
        <f t="shared" si="3"/>
        <v>107645601</v>
      </c>
      <c r="O19" s="18">
        <f t="shared" si="3"/>
        <v>10897493</v>
      </c>
      <c r="P19" s="18">
        <f t="shared" si="3"/>
        <v>18302800</v>
      </c>
      <c r="Q19" s="18">
        <f t="shared" si="3"/>
        <v>46149693</v>
      </c>
      <c r="R19" s="18">
        <f t="shared" si="3"/>
        <v>75349986</v>
      </c>
      <c r="S19" s="18">
        <f t="shared" si="3"/>
        <v>30688788</v>
      </c>
      <c r="T19" s="18">
        <f t="shared" si="3"/>
        <v>33311265</v>
      </c>
      <c r="U19" s="18">
        <f t="shared" si="3"/>
        <v>92172295</v>
      </c>
      <c r="V19" s="18">
        <f t="shared" si="3"/>
        <v>156172348</v>
      </c>
      <c r="W19" s="18">
        <f t="shared" si="3"/>
        <v>373331740</v>
      </c>
      <c r="X19" s="18">
        <f t="shared" si="3"/>
        <v>503195618</v>
      </c>
      <c r="Y19" s="18">
        <f t="shared" si="3"/>
        <v>-129863878</v>
      </c>
      <c r="Z19" s="4">
        <f>+IF(X19&lt;&gt;0,+(Y19/X19)*100,0)</f>
        <v>-25.807831657230366</v>
      </c>
      <c r="AA19" s="30">
        <f>SUM(AA20:AA23)</f>
        <v>521410420</v>
      </c>
    </row>
    <row r="20" spans="1:27" ht="13.5">
      <c r="A20" s="5" t="s">
        <v>46</v>
      </c>
      <c r="B20" s="3"/>
      <c r="C20" s="19">
        <v>106854869</v>
      </c>
      <c r="D20" s="19"/>
      <c r="E20" s="20">
        <v>152999000</v>
      </c>
      <c r="F20" s="21">
        <v>144755668</v>
      </c>
      <c r="G20" s="21">
        <v>34346</v>
      </c>
      <c r="H20" s="21">
        <v>966173</v>
      </c>
      <c r="I20" s="21">
        <v>8548369</v>
      </c>
      <c r="J20" s="21">
        <v>9548888</v>
      </c>
      <c r="K20" s="21">
        <v>19438471</v>
      </c>
      <c r="L20" s="21">
        <v>5787044</v>
      </c>
      <c r="M20" s="21">
        <v>13173410</v>
      </c>
      <c r="N20" s="21">
        <v>38398925</v>
      </c>
      <c r="O20" s="21">
        <v>-4615357</v>
      </c>
      <c r="P20" s="21">
        <v>8398526</v>
      </c>
      <c r="Q20" s="21">
        <v>21439085</v>
      </c>
      <c r="R20" s="21">
        <v>25222254</v>
      </c>
      <c r="S20" s="21">
        <v>8520411</v>
      </c>
      <c r="T20" s="21">
        <v>10098150</v>
      </c>
      <c r="U20" s="21">
        <v>29888309</v>
      </c>
      <c r="V20" s="21">
        <v>48506870</v>
      </c>
      <c r="W20" s="21">
        <v>121676937</v>
      </c>
      <c r="X20" s="21">
        <v>152999000</v>
      </c>
      <c r="Y20" s="21">
        <v>-31322063</v>
      </c>
      <c r="Z20" s="6">
        <v>-20.47</v>
      </c>
      <c r="AA20" s="28">
        <v>144755668</v>
      </c>
    </row>
    <row r="21" spans="1:27" ht="13.5">
      <c r="A21" s="5" t="s">
        <v>47</v>
      </c>
      <c r="B21" s="3"/>
      <c r="C21" s="19">
        <v>98505340</v>
      </c>
      <c r="D21" s="19"/>
      <c r="E21" s="20">
        <v>97688726</v>
      </c>
      <c r="F21" s="21">
        <v>96897866</v>
      </c>
      <c r="G21" s="21"/>
      <c r="H21" s="21">
        <v>1847692</v>
      </c>
      <c r="I21" s="21">
        <v>2223513</v>
      </c>
      <c r="J21" s="21">
        <v>4071205</v>
      </c>
      <c r="K21" s="21">
        <v>2998073</v>
      </c>
      <c r="L21" s="21">
        <v>5638393</v>
      </c>
      <c r="M21" s="21">
        <v>4803678</v>
      </c>
      <c r="N21" s="21">
        <v>13440144</v>
      </c>
      <c r="O21" s="21">
        <v>3425996</v>
      </c>
      <c r="P21" s="21">
        <v>5129082</v>
      </c>
      <c r="Q21" s="21">
        <v>11851676</v>
      </c>
      <c r="R21" s="21">
        <v>20406754</v>
      </c>
      <c r="S21" s="21">
        <v>11376436</v>
      </c>
      <c r="T21" s="21">
        <v>10042918</v>
      </c>
      <c r="U21" s="21">
        <v>18802377</v>
      </c>
      <c r="V21" s="21">
        <v>40221731</v>
      </c>
      <c r="W21" s="21">
        <v>78139834</v>
      </c>
      <c r="X21" s="21">
        <v>97688725</v>
      </c>
      <c r="Y21" s="21">
        <v>-19548891</v>
      </c>
      <c r="Z21" s="6">
        <v>-20.01</v>
      </c>
      <c r="AA21" s="28">
        <v>96897866</v>
      </c>
    </row>
    <row r="22" spans="1:27" ht="13.5">
      <c r="A22" s="5" t="s">
        <v>48</v>
      </c>
      <c r="B22" s="3"/>
      <c r="C22" s="22">
        <v>162523153</v>
      </c>
      <c r="D22" s="22"/>
      <c r="E22" s="23">
        <v>216507892</v>
      </c>
      <c r="F22" s="24">
        <v>198873265</v>
      </c>
      <c r="G22" s="24">
        <v>-199831</v>
      </c>
      <c r="H22" s="24">
        <v>10076331</v>
      </c>
      <c r="I22" s="24">
        <v>7571347</v>
      </c>
      <c r="J22" s="24">
        <v>17447847</v>
      </c>
      <c r="K22" s="24">
        <v>7829714</v>
      </c>
      <c r="L22" s="24">
        <v>6523226</v>
      </c>
      <c r="M22" s="24">
        <v>21636248</v>
      </c>
      <c r="N22" s="24">
        <v>35989188</v>
      </c>
      <c r="O22" s="24">
        <v>2178098</v>
      </c>
      <c r="P22" s="24">
        <v>4775192</v>
      </c>
      <c r="Q22" s="24">
        <v>12749371</v>
      </c>
      <c r="R22" s="24">
        <v>19702661</v>
      </c>
      <c r="S22" s="24">
        <v>11381176</v>
      </c>
      <c r="T22" s="24">
        <v>10743515</v>
      </c>
      <c r="U22" s="24">
        <v>42822281</v>
      </c>
      <c r="V22" s="24">
        <v>64946972</v>
      </c>
      <c r="W22" s="24">
        <v>138086668</v>
      </c>
      <c r="X22" s="24">
        <v>216507893</v>
      </c>
      <c r="Y22" s="24">
        <v>-78421225</v>
      </c>
      <c r="Z22" s="7">
        <v>-36.22</v>
      </c>
      <c r="AA22" s="29">
        <v>198873265</v>
      </c>
    </row>
    <row r="23" spans="1:27" ht="13.5">
      <c r="A23" s="5" t="s">
        <v>49</v>
      </c>
      <c r="B23" s="3"/>
      <c r="C23" s="19">
        <v>14496867</v>
      </c>
      <c r="D23" s="19"/>
      <c r="E23" s="20">
        <v>36000000</v>
      </c>
      <c r="F23" s="21">
        <v>80883621</v>
      </c>
      <c r="G23" s="21"/>
      <c r="H23" s="21">
        <v>645222</v>
      </c>
      <c r="I23" s="21">
        <v>2450643</v>
      </c>
      <c r="J23" s="21">
        <v>3095865</v>
      </c>
      <c r="K23" s="21">
        <v>2238658</v>
      </c>
      <c r="L23" s="21">
        <v>1575928</v>
      </c>
      <c r="M23" s="21">
        <v>16002758</v>
      </c>
      <c r="N23" s="21">
        <v>19817344</v>
      </c>
      <c r="O23" s="21">
        <v>9908756</v>
      </c>
      <c r="P23" s="21"/>
      <c r="Q23" s="21">
        <v>109561</v>
      </c>
      <c r="R23" s="21">
        <v>10018317</v>
      </c>
      <c r="S23" s="21">
        <v>-589235</v>
      </c>
      <c r="T23" s="21">
        <v>2426682</v>
      </c>
      <c r="U23" s="21">
        <v>659328</v>
      </c>
      <c r="V23" s="21">
        <v>2496775</v>
      </c>
      <c r="W23" s="21">
        <v>35428301</v>
      </c>
      <c r="X23" s="21">
        <v>36000000</v>
      </c>
      <c r="Y23" s="21">
        <v>-571699</v>
      </c>
      <c r="Z23" s="6">
        <v>-1.59</v>
      </c>
      <c r="AA23" s="28">
        <v>80883621</v>
      </c>
    </row>
    <row r="24" spans="1:27" ht="13.5">
      <c r="A24" s="2" t="s">
        <v>50</v>
      </c>
      <c r="B24" s="8"/>
      <c r="C24" s="16">
        <v>451619</v>
      </c>
      <c r="D24" s="16"/>
      <c r="E24" s="17">
        <v>500000</v>
      </c>
      <c r="F24" s="18">
        <v>500000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500000</v>
      </c>
      <c r="Y24" s="18">
        <v>-500000</v>
      </c>
      <c r="Z24" s="4">
        <v>-100</v>
      </c>
      <c r="AA24" s="30">
        <v>500000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844194485</v>
      </c>
      <c r="D25" s="50">
        <f>+D5+D9+D15+D19+D24</f>
        <v>0</v>
      </c>
      <c r="E25" s="51">
        <f t="shared" si="4"/>
        <v>942007423</v>
      </c>
      <c r="F25" s="52">
        <f t="shared" si="4"/>
        <v>1168745004</v>
      </c>
      <c r="G25" s="52">
        <f t="shared" si="4"/>
        <v>4279296</v>
      </c>
      <c r="H25" s="52">
        <f t="shared" si="4"/>
        <v>36998452</v>
      </c>
      <c r="I25" s="52">
        <f t="shared" si="4"/>
        <v>63771348</v>
      </c>
      <c r="J25" s="52">
        <f t="shared" si="4"/>
        <v>105049096</v>
      </c>
      <c r="K25" s="52">
        <f t="shared" si="4"/>
        <v>82385307</v>
      </c>
      <c r="L25" s="52">
        <f t="shared" si="4"/>
        <v>52978432</v>
      </c>
      <c r="M25" s="52">
        <f t="shared" si="4"/>
        <v>123416514</v>
      </c>
      <c r="N25" s="52">
        <f t="shared" si="4"/>
        <v>258780253</v>
      </c>
      <c r="O25" s="52">
        <f t="shared" si="4"/>
        <v>30396944</v>
      </c>
      <c r="P25" s="52">
        <f t="shared" si="4"/>
        <v>47087499</v>
      </c>
      <c r="Q25" s="52">
        <f t="shared" si="4"/>
        <v>104078328</v>
      </c>
      <c r="R25" s="52">
        <f t="shared" si="4"/>
        <v>181562771</v>
      </c>
      <c r="S25" s="52">
        <f t="shared" si="4"/>
        <v>59992935</v>
      </c>
      <c r="T25" s="52">
        <f t="shared" si="4"/>
        <v>96922496</v>
      </c>
      <c r="U25" s="52">
        <f t="shared" si="4"/>
        <v>171493113</v>
      </c>
      <c r="V25" s="52">
        <f t="shared" si="4"/>
        <v>328408544</v>
      </c>
      <c r="W25" s="52">
        <f t="shared" si="4"/>
        <v>873800664</v>
      </c>
      <c r="X25" s="52">
        <f t="shared" si="4"/>
        <v>942007427</v>
      </c>
      <c r="Y25" s="52">
        <f t="shared" si="4"/>
        <v>-68206763</v>
      </c>
      <c r="Z25" s="53">
        <f>+IF(X25&lt;&gt;0,+(Y25/X25)*100,0)</f>
        <v>-7.240575928070682</v>
      </c>
      <c r="AA25" s="54">
        <f>+AA5+AA9+AA15+AA19+AA24</f>
        <v>1168745004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734502788</v>
      </c>
      <c r="D28" s="19"/>
      <c r="E28" s="20">
        <v>671924500</v>
      </c>
      <c r="F28" s="21">
        <v>664711500</v>
      </c>
      <c r="G28" s="21">
        <v>2014119</v>
      </c>
      <c r="H28" s="21">
        <v>27997419</v>
      </c>
      <c r="I28" s="21">
        <v>42841477</v>
      </c>
      <c r="J28" s="21">
        <v>72853015</v>
      </c>
      <c r="K28" s="21">
        <v>55395834</v>
      </c>
      <c r="L28" s="21">
        <v>33266557</v>
      </c>
      <c r="M28" s="21">
        <v>92037406</v>
      </c>
      <c r="N28" s="21">
        <v>180699797</v>
      </c>
      <c r="O28" s="21">
        <v>12199263</v>
      </c>
      <c r="P28" s="21">
        <v>39485082</v>
      </c>
      <c r="Q28" s="21">
        <v>63526469</v>
      </c>
      <c r="R28" s="21">
        <v>115210814</v>
      </c>
      <c r="S28" s="21">
        <v>32524380</v>
      </c>
      <c r="T28" s="21">
        <v>59081262</v>
      </c>
      <c r="U28" s="21">
        <v>96053462</v>
      </c>
      <c r="V28" s="21">
        <v>187659104</v>
      </c>
      <c r="W28" s="21">
        <v>556422730</v>
      </c>
      <c r="X28" s="21"/>
      <c r="Y28" s="21">
        <v>556422730</v>
      </c>
      <c r="Z28" s="6"/>
      <c r="AA28" s="19">
        <v>664711500</v>
      </c>
    </row>
    <row r="29" spans="1:27" ht="13.5">
      <c r="A29" s="56" t="s">
        <v>55</v>
      </c>
      <c r="B29" s="3"/>
      <c r="C29" s="19"/>
      <c r="D29" s="19"/>
      <c r="E29" s="20">
        <v>28857226</v>
      </c>
      <c r="F29" s="21">
        <v>55688354</v>
      </c>
      <c r="G29" s="21">
        <v>2245000</v>
      </c>
      <c r="H29" s="21">
        <v>3355847</v>
      </c>
      <c r="I29" s="21">
        <v>2212130</v>
      </c>
      <c r="J29" s="21">
        <v>7812977</v>
      </c>
      <c r="K29" s="21"/>
      <c r="L29" s="21">
        <v>10541311</v>
      </c>
      <c r="M29" s="21">
        <v>389809</v>
      </c>
      <c r="N29" s="21">
        <v>10931120</v>
      </c>
      <c r="O29" s="21">
        <v>2195230</v>
      </c>
      <c r="P29" s="21"/>
      <c r="Q29" s="21">
        <v>10759925</v>
      </c>
      <c r="R29" s="21">
        <v>12955155</v>
      </c>
      <c r="S29" s="21">
        <v>3594509</v>
      </c>
      <c r="T29" s="21">
        <v>157925</v>
      </c>
      <c r="U29" s="21">
        <v>664609</v>
      </c>
      <c r="V29" s="21">
        <v>4417043</v>
      </c>
      <c r="W29" s="21">
        <v>36116295</v>
      </c>
      <c r="X29" s="21"/>
      <c r="Y29" s="21">
        <v>36116295</v>
      </c>
      <c r="Z29" s="6"/>
      <c r="AA29" s="28">
        <v>55688354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734502788</v>
      </c>
      <c r="D32" s="25">
        <f>SUM(D28:D31)</f>
        <v>0</v>
      </c>
      <c r="E32" s="26">
        <f t="shared" si="5"/>
        <v>700781726</v>
      </c>
      <c r="F32" s="27">
        <f t="shared" si="5"/>
        <v>720399854</v>
      </c>
      <c r="G32" s="27">
        <f t="shared" si="5"/>
        <v>4259119</v>
      </c>
      <c r="H32" s="27">
        <f t="shared" si="5"/>
        <v>31353266</v>
      </c>
      <c r="I32" s="27">
        <f t="shared" si="5"/>
        <v>45053607</v>
      </c>
      <c r="J32" s="27">
        <f t="shared" si="5"/>
        <v>80665992</v>
      </c>
      <c r="K32" s="27">
        <f t="shared" si="5"/>
        <v>55395834</v>
      </c>
      <c r="L32" s="27">
        <f t="shared" si="5"/>
        <v>43807868</v>
      </c>
      <c r="M32" s="27">
        <f t="shared" si="5"/>
        <v>92427215</v>
      </c>
      <c r="N32" s="27">
        <f t="shared" si="5"/>
        <v>191630917</v>
      </c>
      <c r="O32" s="27">
        <f t="shared" si="5"/>
        <v>14394493</v>
      </c>
      <c r="P32" s="27">
        <f t="shared" si="5"/>
        <v>39485082</v>
      </c>
      <c r="Q32" s="27">
        <f t="shared" si="5"/>
        <v>74286394</v>
      </c>
      <c r="R32" s="27">
        <f t="shared" si="5"/>
        <v>128165969</v>
      </c>
      <c r="S32" s="27">
        <f t="shared" si="5"/>
        <v>36118889</v>
      </c>
      <c r="T32" s="27">
        <f t="shared" si="5"/>
        <v>59239187</v>
      </c>
      <c r="U32" s="27">
        <f t="shared" si="5"/>
        <v>96718071</v>
      </c>
      <c r="V32" s="27">
        <f t="shared" si="5"/>
        <v>192076147</v>
      </c>
      <c r="W32" s="27">
        <f t="shared" si="5"/>
        <v>592539025</v>
      </c>
      <c r="X32" s="27">
        <f t="shared" si="5"/>
        <v>0</v>
      </c>
      <c r="Y32" s="27">
        <f t="shared" si="5"/>
        <v>592539025</v>
      </c>
      <c r="Z32" s="13">
        <f>+IF(X32&lt;&gt;0,+(Y32/X32)*100,0)</f>
        <v>0</v>
      </c>
      <c r="AA32" s="31">
        <f>SUM(AA28:AA31)</f>
        <v>720399854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>
        <v>458860</v>
      </c>
      <c r="G33" s="21"/>
      <c r="H33" s="21"/>
      <c r="I33" s="21"/>
      <c r="J33" s="21"/>
      <c r="K33" s="21">
        <v>9981990</v>
      </c>
      <c r="L33" s="21"/>
      <c r="M33" s="21"/>
      <c r="N33" s="21">
        <v>9981990</v>
      </c>
      <c r="O33" s="21"/>
      <c r="P33" s="21"/>
      <c r="Q33" s="21"/>
      <c r="R33" s="21"/>
      <c r="S33" s="21"/>
      <c r="T33" s="21"/>
      <c r="U33" s="21"/>
      <c r="V33" s="21"/>
      <c r="W33" s="21">
        <v>9981990</v>
      </c>
      <c r="X33" s="21"/>
      <c r="Y33" s="21">
        <v>9981990</v>
      </c>
      <c r="Z33" s="6"/>
      <c r="AA33" s="28">
        <v>458860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109691697</v>
      </c>
      <c r="D35" s="19"/>
      <c r="E35" s="20">
        <v>241225697</v>
      </c>
      <c r="F35" s="21">
        <v>447886290</v>
      </c>
      <c r="G35" s="21">
        <v>20177</v>
      </c>
      <c r="H35" s="21">
        <v>5645186</v>
      </c>
      <c r="I35" s="21">
        <v>18717741</v>
      </c>
      <c r="J35" s="21">
        <v>24383104</v>
      </c>
      <c r="K35" s="21">
        <v>17007483</v>
      </c>
      <c r="L35" s="21">
        <v>9170564</v>
      </c>
      <c r="M35" s="21">
        <v>30989299</v>
      </c>
      <c r="N35" s="21">
        <v>57167346</v>
      </c>
      <c r="O35" s="21">
        <v>16002451</v>
      </c>
      <c r="P35" s="21">
        <v>7602417</v>
      </c>
      <c r="Q35" s="21">
        <v>29791934</v>
      </c>
      <c r="R35" s="21">
        <v>53396802</v>
      </c>
      <c r="S35" s="21">
        <v>23874046</v>
      </c>
      <c r="T35" s="21">
        <v>37683309</v>
      </c>
      <c r="U35" s="21">
        <v>74775042</v>
      </c>
      <c r="V35" s="21">
        <v>136332397</v>
      </c>
      <c r="W35" s="21">
        <v>271279649</v>
      </c>
      <c r="X35" s="21"/>
      <c r="Y35" s="21">
        <v>271279649</v>
      </c>
      <c r="Z35" s="6"/>
      <c r="AA35" s="28">
        <v>447886290</v>
      </c>
    </row>
    <row r="36" spans="1:27" ht="13.5">
      <c r="A36" s="60" t="s">
        <v>64</v>
      </c>
      <c r="B36" s="10"/>
      <c r="C36" s="61">
        <f aca="true" t="shared" si="6" ref="C36:Y36">SUM(C32:C35)</f>
        <v>844194485</v>
      </c>
      <c r="D36" s="61">
        <f>SUM(D32:D35)</f>
        <v>0</v>
      </c>
      <c r="E36" s="62">
        <f t="shared" si="6"/>
        <v>942007423</v>
      </c>
      <c r="F36" s="63">
        <f t="shared" si="6"/>
        <v>1168745004</v>
      </c>
      <c r="G36" s="63">
        <f t="shared" si="6"/>
        <v>4279296</v>
      </c>
      <c r="H36" s="63">
        <f t="shared" si="6"/>
        <v>36998452</v>
      </c>
      <c r="I36" s="63">
        <f t="shared" si="6"/>
        <v>63771348</v>
      </c>
      <c r="J36" s="63">
        <f t="shared" si="6"/>
        <v>105049096</v>
      </c>
      <c r="K36" s="63">
        <f t="shared" si="6"/>
        <v>82385307</v>
      </c>
      <c r="L36" s="63">
        <f t="shared" si="6"/>
        <v>52978432</v>
      </c>
      <c r="M36" s="63">
        <f t="shared" si="6"/>
        <v>123416514</v>
      </c>
      <c r="N36" s="63">
        <f t="shared" si="6"/>
        <v>258780253</v>
      </c>
      <c r="O36" s="63">
        <f t="shared" si="6"/>
        <v>30396944</v>
      </c>
      <c r="P36" s="63">
        <f t="shared" si="6"/>
        <v>47087499</v>
      </c>
      <c r="Q36" s="63">
        <f t="shared" si="6"/>
        <v>104078328</v>
      </c>
      <c r="R36" s="63">
        <f t="shared" si="6"/>
        <v>181562771</v>
      </c>
      <c r="S36" s="63">
        <f t="shared" si="6"/>
        <v>59992935</v>
      </c>
      <c r="T36" s="63">
        <f t="shared" si="6"/>
        <v>96922496</v>
      </c>
      <c r="U36" s="63">
        <f t="shared" si="6"/>
        <v>171493113</v>
      </c>
      <c r="V36" s="63">
        <f t="shared" si="6"/>
        <v>328408544</v>
      </c>
      <c r="W36" s="63">
        <f t="shared" si="6"/>
        <v>873800664</v>
      </c>
      <c r="X36" s="63">
        <f t="shared" si="6"/>
        <v>0</v>
      </c>
      <c r="Y36" s="63">
        <f t="shared" si="6"/>
        <v>873800664</v>
      </c>
      <c r="Z36" s="64">
        <f>+IF(X36&lt;&gt;0,+(Y36/X36)*100,0)</f>
        <v>0</v>
      </c>
      <c r="AA36" s="65">
        <f>SUM(AA32:AA35)</f>
        <v>1168745004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199000</v>
      </c>
      <c r="F5" s="18">
        <f t="shared" si="0"/>
        <v>189000</v>
      </c>
      <c r="G5" s="18">
        <f t="shared" si="0"/>
        <v>0</v>
      </c>
      <c r="H5" s="18">
        <f t="shared" si="0"/>
        <v>0</v>
      </c>
      <c r="I5" s="18">
        <f t="shared" si="0"/>
        <v>3840</v>
      </c>
      <c r="J5" s="18">
        <f t="shared" si="0"/>
        <v>3840</v>
      </c>
      <c r="K5" s="18">
        <f t="shared" si="0"/>
        <v>11207</v>
      </c>
      <c r="L5" s="18">
        <f t="shared" si="0"/>
        <v>43324</v>
      </c>
      <c r="M5" s="18">
        <f t="shared" si="0"/>
        <v>0</v>
      </c>
      <c r="N5" s="18">
        <f t="shared" si="0"/>
        <v>54531</v>
      </c>
      <c r="O5" s="18">
        <f t="shared" si="0"/>
        <v>217</v>
      </c>
      <c r="P5" s="18">
        <f t="shared" si="0"/>
        <v>0</v>
      </c>
      <c r="Q5" s="18">
        <f t="shared" si="0"/>
        <v>15807</v>
      </c>
      <c r="R5" s="18">
        <f t="shared" si="0"/>
        <v>16024</v>
      </c>
      <c r="S5" s="18">
        <f t="shared" si="0"/>
        <v>25627</v>
      </c>
      <c r="T5" s="18">
        <f t="shared" si="0"/>
        <v>0</v>
      </c>
      <c r="U5" s="18">
        <f t="shared" si="0"/>
        <v>13571</v>
      </c>
      <c r="V5" s="18">
        <f t="shared" si="0"/>
        <v>39198</v>
      </c>
      <c r="W5" s="18">
        <f t="shared" si="0"/>
        <v>113593</v>
      </c>
      <c r="X5" s="18">
        <f t="shared" si="0"/>
        <v>199000</v>
      </c>
      <c r="Y5" s="18">
        <f t="shared" si="0"/>
        <v>-85407</v>
      </c>
      <c r="Z5" s="4">
        <f>+IF(X5&lt;&gt;0,+(Y5/X5)*100,0)</f>
        <v>-42.9180904522613</v>
      </c>
      <c r="AA5" s="16">
        <f>SUM(AA6:AA8)</f>
        <v>189000</v>
      </c>
    </row>
    <row r="6" spans="1:27" ht="13.5">
      <c r="A6" s="5" t="s">
        <v>32</v>
      </c>
      <c r="B6" s="3"/>
      <c r="C6" s="19"/>
      <c r="D6" s="19"/>
      <c r="E6" s="20">
        <v>89000</v>
      </c>
      <c r="F6" s="21">
        <v>89000</v>
      </c>
      <c r="G6" s="21"/>
      <c r="H6" s="21"/>
      <c r="I6" s="21"/>
      <c r="J6" s="21"/>
      <c r="K6" s="21"/>
      <c r="L6" s="21">
        <v>8665</v>
      </c>
      <c r="M6" s="21"/>
      <c r="N6" s="21">
        <v>8665</v>
      </c>
      <c r="O6" s="21">
        <v>217</v>
      </c>
      <c r="P6" s="21"/>
      <c r="Q6" s="21">
        <v>15807</v>
      </c>
      <c r="R6" s="21">
        <v>16024</v>
      </c>
      <c r="S6" s="21">
        <v>23490</v>
      </c>
      <c r="T6" s="21"/>
      <c r="U6" s="21"/>
      <c r="V6" s="21">
        <v>23490</v>
      </c>
      <c r="W6" s="21">
        <v>48179</v>
      </c>
      <c r="X6" s="21">
        <v>89000</v>
      </c>
      <c r="Y6" s="21">
        <v>-40821</v>
      </c>
      <c r="Z6" s="6">
        <v>-45.87</v>
      </c>
      <c r="AA6" s="28">
        <v>89000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110000</v>
      </c>
      <c r="F8" s="21">
        <v>100000</v>
      </c>
      <c r="G8" s="21"/>
      <c r="H8" s="21"/>
      <c r="I8" s="21">
        <v>3840</v>
      </c>
      <c r="J8" s="21">
        <v>3840</v>
      </c>
      <c r="K8" s="21">
        <v>11207</v>
      </c>
      <c r="L8" s="21">
        <v>34659</v>
      </c>
      <c r="M8" s="21"/>
      <c r="N8" s="21">
        <v>45866</v>
      </c>
      <c r="O8" s="21"/>
      <c r="P8" s="21"/>
      <c r="Q8" s="21"/>
      <c r="R8" s="21"/>
      <c r="S8" s="21">
        <v>2137</v>
      </c>
      <c r="T8" s="21"/>
      <c r="U8" s="21">
        <v>13571</v>
      </c>
      <c r="V8" s="21">
        <v>15708</v>
      </c>
      <c r="W8" s="21">
        <v>65414</v>
      </c>
      <c r="X8" s="21">
        <v>110000</v>
      </c>
      <c r="Y8" s="21">
        <v>-44586</v>
      </c>
      <c r="Z8" s="6">
        <v>-40.53</v>
      </c>
      <c r="AA8" s="28">
        <v>100000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10727764</v>
      </c>
      <c r="D15" s="16">
        <f>SUM(D16:D18)</f>
        <v>0</v>
      </c>
      <c r="E15" s="17">
        <f t="shared" si="2"/>
        <v>7790000</v>
      </c>
      <c r="F15" s="18">
        <f t="shared" si="2"/>
        <v>9213393</v>
      </c>
      <c r="G15" s="18">
        <f t="shared" si="2"/>
        <v>0</v>
      </c>
      <c r="H15" s="18">
        <f t="shared" si="2"/>
        <v>352470</v>
      </c>
      <c r="I15" s="18">
        <f t="shared" si="2"/>
        <v>305906</v>
      </c>
      <c r="J15" s="18">
        <f t="shared" si="2"/>
        <v>658376</v>
      </c>
      <c r="K15" s="18">
        <f t="shared" si="2"/>
        <v>305245</v>
      </c>
      <c r="L15" s="18">
        <f t="shared" si="2"/>
        <v>1204729</v>
      </c>
      <c r="M15" s="18">
        <f t="shared" si="2"/>
        <v>479865</v>
      </c>
      <c r="N15" s="18">
        <f t="shared" si="2"/>
        <v>1989839</v>
      </c>
      <c r="O15" s="18">
        <f t="shared" si="2"/>
        <v>0</v>
      </c>
      <c r="P15" s="18">
        <f t="shared" si="2"/>
        <v>0</v>
      </c>
      <c r="Q15" s="18">
        <f t="shared" si="2"/>
        <v>116761</v>
      </c>
      <c r="R15" s="18">
        <f t="shared" si="2"/>
        <v>116761</v>
      </c>
      <c r="S15" s="18">
        <f t="shared" si="2"/>
        <v>368792</v>
      </c>
      <c r="T15" s="18">
        <f t="shared" si="2"/>
        <v>1868593</v>
      </c>
      <c r="U15" s="18">
        <f t="shared" si="2"/>
        <v>126959</v>
      </c>
      <c r="V15" s="18">
        <f t="shared" si="2"/>
        <v>2364344</v>
      </c>
      <c r="W15" s="18">
        <f t="shared" si="2"/>
        <v>5129320</v>
      </c>
      <c r="X15" s="18">
        <f t="shared" si="2"/>
        <v>7790000</v>
      </c>
      <c r="Y15" s="18">
        <f t="shared" si="2"/>
        <v>-2660680</v>
      </c>
      <c r="Z15" s="4">
        <f>+IF(X15&lt;&gt;0,+(Y15/X15)*100,0)</f>
        <v>-34.15507060333761</v>
      </c>
      <c r="AA15" s="30">
        <f>SUM(AA16:AA18)</f>
        <v>9213393</v>
      </c>
    </row>
    <row r="16" spans="1:27" ht="13.5">
      <c r="A16" s="5" t="s">
        <v>42</v>
      </c>
      <c r="B16" s="3"/>
      <c r="C16" s="19"/>
      <c r="D16" s="19"/>
      <c r="E16" s="20">
        <v>40000</v>
      </c>
      <c r="F16" s="21">
        <v>40000</v>
      </c>
      <c r="G16" s="21"/>
      <c r="H16" s="21"/>
      <c r="I16" s="21"/>
      <c r="J16" s="21"/>
      <c r="K16" s="21"/>
      <c r="L16" s="21">
        <v>33362</v>
      </c>
      <c r="M16" s="21"/>
      <c r="N16" s="21">
        <v>33362</v>
      </c>
      <c r="O16" s="21"/>
      <c r="P16" s="21"/>
      <c r="Q16" s="21"/>
      <c r="R16" s="21"/>
      <c r="S16" s="21"/>
      <c r="T16" s="21"/>
      <c r="U16" s="21"/>
      <c r="V16" s="21"/>
      <c r="W16" s="21">
        <v>33362</v>
      </c>
      <c r="X16" s="21">
        <v>40000</v>
      </c>
      <c r="Y16" s="21">
        <v>-6638</v>
      </c>
      <c r="Z16" s="6">
        <v>-16.6</v>
      </c>
      <c r="AA16" s="28">
        <v>40000</v>
      </c>
    </row>
    <row r="17" spans="1:27" ht="13.5">
      <c r="A17" s="5" t="s">
        <v>43</v>
      </c>
      <c r="B17" s="3"/>
      <c r="C17" s="19">
        <v>10727764</v>
      </c>
      <c r="D17" s="19"/>
      <c r="E17" s="20">
        <v>7750000</v>
      </c>
      <c r="F17" s="21">
        <v>9173393</v>
      </c>
      <c r="G17" s="21"/>
      <c r="H17" s="21">
        <v>352470</v>
      </c>
      <c r="I17" s="21">
        <v>305906</v>
      </c>
      <c r="J17" s="21">
        <v>658376</v>
      </c>
      <c r="K17" s="21">
        <v>305245</v>
      </c>
      <c r="L17" s="21">
        <v>1171367</v>
      </c>
      <c r="M17" s="21">
        <v>479865</v>
      </c>
      <c r="N17" s="21">
        <v>1956477</v>
      </c>
      <c r="O17" s="21"/>
      <c r="P17" s="21"/>
      <c r="Q17" s="21">
        <v>116761</v>
      </c>
      <c r="R17" s="21">
        <v>116761</v>
      </c>
      <c r="S17" s="21">
        <v>368792</v>
      </c>
      <c r="T17" s="21">
        <v>1868593</v>
      </c>
      <c r="U17" s="21">
        <v>126959</v>
      </c>
      <c r="V17" s="21">
        <v>2364344</v>
      </c>
      <c r="W17" s="21">
        <v>5095958</v>
      </c>
      <c r="X17" s="21">
        <v>7750000</v>
      </c>
      <c r="Y17" s="21">
        <v>-2654042</v>
      </c>
      <c r="Z17" s="6">
        <v>-34.25</v>
      </c>
      <c r="AA17" s="28">
        <v>9173393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1155000</v>
      </c>
      <c r="F19" s="18">
        <f t="shared" si="3"/>
        <v>15000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9999</v>
      </c>
      <c r="L19" s="18">
        <f t="shared" si="3"/>
        <v>49</v>
      </c>
      <c r="M19" s="18">
        <f t="shared" si="3"/>
        <v>0</v>
      </c>
      <c r="N19" s="18">
        <f t="shared" si="3"/>
        <v>10048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10048</v>
      </c>
      <c r="X19" s="18">
        <f t="shared" si="3"/>
        <v>1155000</v>
      </c>
      <c r="Y19" s="18">
        <f t="shared" si="3"/>
        <v>-1144952</v>
      </c>
      <c r="Z19" s="4">
        <f>+IF(X19&lt;&gt;0,+(Y19/X19)*100,0)</f>
        <v>-99.13004329004329</v>
      </c>
      <c r="AA19" s="30">
        <f>SUM(AA20:AA23)</f>
        <v>15000</v>
      </c>
    </row>
    <row r="20" spans="1:27" ht="13.5">
      <c r="A20" s="5" t="s">
        <v>46</v>
      </c>
      <c r="B20" s="3"/>
      <c r="C20" s="19"/>
      <c r="D20" s="19"/>
      <c r="E20" s="20">
        <v>1140000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1140000</v>
      </c>
      <c r="Y20" s="21">
        <v>-1140000</v>
      </c>
      <c r="Z20" s="6">
        <v>-100</v>
      </c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15000</v>
      </c>
      <c r="F23" s="21">
        <v>15000</v>
      </c>
      <c r="G23" s="21"/>
      <c r="H23" s="21"/>
      <c r="I23" s="21"/>
      <c r="J23" s="21"/>
      <c r="K23" s="21">
        <v>9999</v>
      </c>
      <c r="L23" s="21">
        <v>49</v>
      </c>
      <c r="M23" s="21"/>
      <c r="N23" s="21">
        <v>10048</v>
      </c>
      <c r="O23" s="21"/>
      <c r="P23" s="21"/>
      <c r="Q23" s="21"/>
      <c r="R23" s="21"/>
      <c r="S23" s="21"/>
      <c r="T23" s="21"/>
      <c r="U23" s="21"/>
      <c r="V23" s="21"/>
      <c r="W23" s="21">
        <v>10048</v>
      </c>
      <c r="X23" s="21">
        <v>15000</v>
      </c>
      <c r="Y23" s="21">
        <v>-4952</v>
      </c>
      <c r="Z23" s="6">
        <v>-33.01</v>
      </c>
      <c r="AA23" s="28">
        <v>15000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10727764</v>
      </c>
      <c r="D25" s="50">
        <f>+D5+D9+D15+D19+D24</f>
        <v>0</v>
      </c>
      <c r="E25" s="51">
        <f t="shared" si="4"/>
        <v>9144000</v>
      </c>
      <c r="F25" s="52">
        <f t="shared" si="4"/>
        <v>9417393</v>
      </c>
      <c r="G25" s="52">
        <f t="shared" si="4"/>
        <v>0</v>
      </c>
      <c r="H25" s="52">
        <f t="shared" si="4"/>
        <v>352470</v>
      </c>
      <c r="I25" s="52">
        <f t="shared" si="4"/>
        <v>309746</v>
      </c>
      <c r="J25" s="52">
        <f t="shared" si="4"/>
        <v>662216</v>
      </c>
      <c r="K25" s="52">
        <f t="shared" si="4"/>
        <v>326451</v>
      </c>
      <c r="L25" s="52">
        <f t="shared" si="4"/>
        <v>1248102</v>
      </c>
      <c r="M25" s="52">
        <f t="shared" si="4"/>
        <v>479865</v>
      </c>
      <c r="N25" s="52">
        <f t="shared" si="4"/>
        <v>2054418</v>
      </c>
      <c r="O25" s="52">
        <f t="shared" si="4"/>
        <v>217</v>
      </c>
      <c r="P25" s="52">
        <f t="shared" si="4"/>
        <v>0</v>
      </c>
      <c r="Q25" s="52">
        <f t="shared" si="4"/>
        <v>132568</v>
      </c>
      <c r="R25" s="52">
        <f t="shared" si="4"/>
        <v>132785</v>
      </c>
      <c r="S25" s="52">
        <f t="shared" si="4"/>
        <v>394419</v>
      </c>
      <c r="T25" s="52">
        <f t="shared" si="4"/>
        <v>1868593</v>
      </c>
      <c r="U25" s="52">
        <f t="shared" si="4"/>
        <v>140530</v>
      </c>
      <c r="V25" s="52">
        <f t="shared" si="4"/>
        <v>2403542</v>
      </c>
      <c r="W25" s="52">
        <f t="shared" si="4"/>
        <v>5252961</v>
      </c>
      <c r="X25" s="52">
        <f t="shared" si="4"/>
        <v>9144000</v>
      </c>
      <c r="Y25" s="52">
        <f t="shared" si="4"/>
        <v>-3891039</v>
      </c>
      <c r="Z25" s="53">
        <f>+IF(X25&lt;&gt;0,+(Y25/X25)*100,0)</f>
        <v>-42.55291994750656</v>
      </c>
      <c r="AA25" s="54">
        <f>+AA5+AA9+AA15+AA19+AA24</f>
        <v>9417393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10727764</v>
      </c>
      <c r="D28" s="19"/>
      <c r="E28" s="20">
        <v>9144000</v>
      </c>
      <c r="F28" s="21">
        <v>9417393</v>
      </c>
      <c r="G28" s="21"/>
      <c r="H28" s="21">
        <v>352470</v>
      </c>
      <c r="I28" s="21">
        <v>309746</v>
      </c>
      <c r="J28" s="21">
        <v>662216</v>
      </c>
      <c r="K28" s="21">
        <v>326451</v>
      </c>
      <c r="L28" s="21">
        <v>1248102</v>
      </c>
      <c r="M28" s="21">
        <v>479865</v>
      </c>
      <c r="N28" s="21">
        <v>2054418</v>
      </c>
      <c r="O28" s="21">
        <v>217</v>
      </c>
      <c r="P28" s="21"/>
      <c r="Q28" s="21">
        <v>132568</v>
      </c>
      <c r="R28" s="21">
        <v>132785</v>
      </c>
      <c r="S28" s="21">
        <v>394419</v>
      </c>
      <c r="T28" s="21">
        <v>1868593</v>
      </c>
      <c r="U28" s="21">
        <v>140530</v>
      </c>
      <c r="V28" s="21">
        <v>2403542</v>
      </c>
      <c r="W28" s="21">
        <v>5252961</v>
      </c>
      <c r="X28" s="21"/>
      <c r="Y28" s="21">
        <v>5252961</v>
      </c>
      <c r="Z28" s="6"/>
      <c r="AA28" s="19">
        <v>9417393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10727764</v>
      </c>
      <c r="D32" s="25">
        <f>SUM(D28:D31)</f>
        <v>0</v>
      </c>
      <c r="E32" s="26">
        <f t="shared" si="5"/>
        <v>9144000</v>
      </c>
      <c r="F32" s="27">
        <f t="shared" si="5"/>
        <v>9417393</v>
      </c>
      <c r="G32" s="27">
        <f t="shared" si="5"/>
        <v>0</v>
      </c>
      <c r="H32" s="27">
        <f t="shared" si="5"/>
        <v>352470</v>
      </c>
      <c r="I32" s="27">
        <f t="shared" si="5"/>
        <v>309746</v>
      </c>
      <c r="J32" s="27">
        <f t="shared" si="5"/>
        <v>662216</v>
      </c>
      <c r="K32" s="27">
        <f t="shared" si="5"/>
        <v>326451</v>
      </c>
      <c r="L32" s="27">
        <f t="shared" si="5"/>
        <v>1248102</v>
      </c>
      <c r="M32" s="27">
        <f t="shared" si="5"/>
        <v>479865</v>
      </c>
      <c r="N32" s="27">
        <f t="shared" si="5"/>
        <v>2054418</v>
      </c>
      <c r="O32" s="27">
        <f t="shared" si="5"/>
        <v>217</v>
      </c>
      <c r="P32" s="27">
        <f t="shared" si="5"/>
        <v>0</v>
      </c>
      <c r="Q32" s="27">
        <f t="shared" si="5"/>
        <v>132568</v>
      </c>
      <c r="R32" s="27">
        <f t="shared" si="5"/>
        <v>132785</v>
      </c>
      <c r="S32" s="27">
        <f t="shared" si="5"/>
        <v>394419</v>
      </c>
      <c r="T32" s="27">
        <f t="shared" si="5"/>
        <v>1868593</v>
      </c>
      <c r="U32" s="27">
        <f t="shared" si="5"/>
        <v>140530</v>
      </c>
      <c r="V32" s="27">
        <f t="shared" si="5"/>
        <v>2403542</v>
      </c>
      <c r="W32" s="27">
        <f t="shared" si="5"/>
        <v>5252961</v>
      </c>
      <c r="X32" s="27">
        <f t="shared" si="5"/>
        <v>0</v>
      </c>
      <c r="Y32" s="27">
        <f t="shared" si="5"/>
        <v>5252961</v>
      </c>
      <c r="Z32" s="13">
        <f>+IF(X32&lt;&gt;0,+(Y32/X32)*100,0)</f>
        <v>0</v>
      </c>
      <c r="AA32" s="31">
        <f>SUM(AA28:AA31)</f>
        <v>9417393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10727764</v>
      </c>
      <c r="D36" s="61">
        <f>SUM(D32:D35)</f>
        <v>0</v>
      </c>
      <c r="E36" s="62">
        <f t="shared" si="6"/>
        <v>9144000</v>
      </c>
      <c r="F36" s="63">
        <f t="shared" si="6"/>
        <v>9417393</v>
      </c>
      <c r="G36" s="63">
        <f t="shared" si="6"/>
        <v>0</v>
      </c>
      <c r="H36" s="63">
        <f t="shared" si="6"/>
        <v>352470</v>
      </c>
      <c r="I36" s="63">
        <f t="shared" si="6"/>
        <v>309746</v>
      </c>
      <c r="J36" s="63">
        <f t="shared" si="6"/>
        <v>662216</v>
      </c>
      <c r="K36" s="63">
        <f t="shared" si="6"/>
        <v>326451</v>
      </c>
      <c r="L36" s="63">
        <f t="shared" si="6"/>
        <v>1248102</v>
      </c>
      <c r="M36" s="63">
        <f t="shared" si="6"/>
        <v>479865</v>
      </c>
      <c r="N36" s="63">
        <f t="shared" si="6"/>
        <v>2054418</v>
      </c>
      <c r="O36" s="63">
        <f t="shared" si="6"/>
        <v>217</v>
      </c>
      <c r="P36" s="63">
        <f t="shared" si="6"/>
        <v>0</v>
      </c>
      <c r="Q36" s="63">
        <f t="shared" si="6"/>
        <v>132568</v>
      </c>
      <c r="R36" s="63">
        <f t="shared" si="6"/>
        <v>132785</v>
      </c>
      <c r="S36" s="63">
        <f t="shared" si="6"/>
        <v>394419</v>
      </c>
      <c r="T36" s="63">
        <f t="shared" si="6"/>
        <v>1868593</v>
      </c>
      <c r="U36" s="63">
        <f t="shared" si="6"/>
        <v>140530</v>
      </c>
      <c r="V36" s="63">
        <f t="shared" si="6"/>
        <v>2403542</v>
      </c>
      <c r="W36" s="63">
        <f t="shared" si="6"/>
        <v>5252961</v>
      </c>
      <c r="X36" s="63">
        <f t="shared" si="6"/>
        <v>0</v>
      </c>
      <c r="Y36" s="63">
        <f t="shared" si="6"/>
        <v>5252961</v>
      </c>
      <c r="Z36" s="64">
        <f>+IF(X36&lt;&gt;0,+(Y36/X36)*100,0)</f>
        <v>0</v>
      </c>
      <c r="AA36" s="65">
        <f>SUM(AA32:AA35)</f>
        <v>9417393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12470965</v>
      </c>
      <c r="D5" s="16">
        <f>SUM(D6:D8)</f>
        <v>0</v>
      </c>
      <c r="E5" s="17">
        <f t="shared" si="0"/>
        <v>488580919</v>
      </c>
      <c r="F5" s="18">
        <f t="shared" si="0"/>
        <v>493615279</v>
      </c>
      <c r="G5" s="18">
        <f t="shared" si="0"/>
        <v>0</v>
      </c>
      <c r="H5" s="18">
        <f t="shared" si="0"/>
        <v>211153</v>
      </c>
      <c r="I5" s="18">
        <f t="shared" si="0"/>
        <v>63553</v>
      </c>
      <c r="J5" s="18">
        <f t="shared" si="0"/>
        <v>274706</v>
      </c>
      <c r="K5" s="18">
        <f t="shared" si="0"/>
        <v>164597</v>
      </c>
      <c r="L5" s="18">
        <f t="shared" si="0"/>
        <v>62580</v>
      </c>
      <c r="M5" s="18">
        <f t="shared" si="0"/>
        <v>29313</v>
      </c>
      <c r="N5" s="18">
        <f t="shared" si="0"/>
        <v>256490</v>
      </c>
      <c r="O5" s="18">
        <f t="shared" si="0"/>
        <v>77163</v>
      </c>
      <c r="P5" s="18">
        <f t="shared" si="0"/>
        <v>5049883</v>
      </c>
      <c r="Q5" s="18">
        <f t="shared" si="0"/>
        <v>323808</v>
      </c>
      <c r="R5" s="18">
        <f t="shared" si="0"/>
        <v>5450854</v>
      </c>
      <c r="S5" s="18">
        <f t="shared" si="0"/>
        <v>140548</v>
      </c>
      <c r="T5" s="18">
        <f t="shared" si="0"/>
        <v>156417</v>
      </c>
      <c r="U5" s="18">
        <f t="shared" si="0"/>
        <v>156417</v>
      </c>
      <c r="V5" s="18">
        <f t="shared" si="0"/>
        <v>453382</v>
      </c>
      <c r="W5" s="18">
        <f t="shared" si="0"/>
        <v>6435432</v>
      </c>
      <c r="X5" s="18">
        <f t="shared" si="0"/>
        <v>488580923</v>
      </c>
      <c r="Y5" s="18">
        <f t="shared" si="0"/>
        <v>-482145491</v>
      </c>
      <c r="Z5" s="4">
        <f>+IF(X5&lt;&gt;0,+(Y5/X5)*100,0)</f>
        <v>-98.68283191237084</v>
      </c>
      <c r="AA5" s="16">
        <f>SUM(AA6:AA8)</f>
        <v>493615279</v>
      </c>
    </row>
    <row r="6" spans="1:27" ht="13.5">
      <c r="A6" s="5" t="s">
        <v>32</v>
      </c>
      <c r="B6" s="3"/>
      <c r="C6" s="19">
        <v>8087315</v>
      </c>
      <c r="D6" s="19"/>
      <c r="E6" s="20">
        <v>471784267</v>
      </c>
      <c r="F6" s="21">
        <v>486427666</v>
      </c>
      <c r="G6" s="21"/>
      <c r="H6" s="21">
        <v>41888</v>
      </c>
      <c r="I6" s="21">
        <v>12646</v>
      </c>
      <c r="J6" s="21">
        <v>54534</v>
      </c>
      <c r="K6" s="21">
        <v>69561</v>
      </c>
      <c r="L6" s="21"/>
      <c r="M6" s="21">
        <v>12665</v>
      </c>
      <c r="N6" s="21">
        <v>82226</v>
      </c>
      <c r="O6" s="21">
        <v>64549</v>
      </c>
      <c r="P6" s="21">
        <v>28959</v>
      </c>
      <c r="Q6" s="21">
        <v>64589</v>
      </c>
      <c r="R6" s="21">
        <v>158097</v>
      </c>
      <c r="S6" s="21">
        <v>4803</v>
      </c>
      <c r="T6" s="21"/>
      <c r="U6" s="21"/>
      <c r="V6" s="21">
        <v>4803</v>
      </c>
      <c r="W6" s="21">
        <v>299660</v>
      </c>
      <c r="X6" s="21">
        <v>471784269</v>
      </c>
      <c r="Y6" s="21">
        <v>-471484609</v>
      </c>
      <c r="Z6" s="6">
        <v>-99.94</v>
      </c>
      <c r="AA6" s="28">
        <v>486427666</v>
      </c>
    </row>
    <row r="7" spans="1:27" ht="13.5">
      <c r="A7" s="5" t="s">
        <v>33</v>
      </c>
      <c r="B7" s="3"/>
      <c r="C7" s="22">
        <v>2226894</v>
      </c>
      <c r="D7" s="22"/>
      <c r="E7" s="23">
        <v>1296852</v>
      </c>
      <c r="F7" s="24">
        <v>3794360</v>
      </c>
      <c r="G7" s="24"/>
      <c r="H7" s="24">
        <v>21414</v>
      </c>
      <c r="I7" s="24">
        <v>8647</v>
      </c>
      <c r="J7" s="24">
        <v>30061</v>
      </c>
      <c r="K7" s="24">
        <v>22701</v>
      </c>
      <c r="L7" s="24">
        <v>25561</v>
      </c>
      <c r="M7" s="24">
        <v>11937</v>
      </c>
      <c r="N7" s="24">
        <v>60199</v>
      </c>
      <c r="O7" s="24"/>
      <c r="P7" s="24">
        <v>20264</v>
      </c>
      <c r="Q7" s="24">
        <v>12000</v>
      </c>
      <c r="R7" s="24">
        <v>32264</v>
      </c>
      <c r="S7" s="24">
        <v>3198</v>
      </c>
      <c r="T7" s="24">
        <v>16178</v>
      </c>
      <c r="U7" s="24">
        <v>16178</v>
      </c>
      <c r="V7" s="24">
        <v>35554</v>
      </c>
      <c r="W7" s="24">
        <v>158078</v>
      </c>
      <c r="X7" s="24">
        <v>1296854</v>
      </c>
      <c r="Y7" s="24">
        <v>-1138776</v>
      </c>
      <c r="Z7" s="7">
        <v>-87.81</v>
      </c>
      <c r="AA7" s="29">
        <v>3794360</v>
      </c>
    </row>
    <row r="8" spans="1:27" ht="13.5">
      <c r="A8" s="5" t="s">
        <v>34</v>
      </c>
      <c r="B8" s="3"/>
      <c r="C8" s="19">
        <v>2156756</v>
      </c>
      <c r="D8" s="19"/>
      <c r="E8" s="20">
        <v>15499800</v>
      </c>
      <c r="F8" s="21">
        <v>3393253</v>
      </c>
      <c r="G8" s="21"/>
      <c r="H8" s="21">
        <v>147851</v>
      </c>
      <c r="I8" s="21">
        <v>42260</v>
      </c>
      <c r="J8" s="21">
        <v>190111</v>
      </c>
      <c r="K8" s="21">
        <v>72335</v>
      </c>
      <c r="L8" s="21">
        <v>37019</v>
      </c>
      <c r="M8" s="21">
        <v>4711</v>
      </c>
      <c r="N8" s="21">
        <v>114065</v>
      </c>
      <c r="O8" s="21">
        <v>12614</v>
      </c>
      <c r="P8" s="21">
        <v>5000660</v>
      </c>
      <c r="Q8" s="21">
        <v>247219</v>
      </c>
      <c r="R8" s="21">
        <v>5260493</v>
      </c>
      <c r="S8" s="21">
        <v>132547</v>
      </c>
      <c r="T8" s="21">
        <v>140239</v>
      </c>
      <c r="U8" s="21">
        <v>140239</v>
      </c>
      <c r="V8" s="21">
        <v>413025</v>
      </c>
      <c r="W8" s="21">
        <v>5977694</v>
      </c>
      <c r="X8" s="21">
        <v>15499800</v>
      </c>
      <c r="Y8" s="21">
        <v>-9522106</v>
      </c>
      <c r="Z8" s="6">
        <v>-61.43</v>
      </c>
      <c r="AA8" s="28">
        <v>3393253</v>
      </c>
    </row>
    <row r="9" spans="1:27" ht="13.5">
      <c r="A9" s="2" t="s">
        <v>35</v>
      </c>
      <c r="B9" s="3"/>
      <c r="C9" s="16">
        <f aca="true" t="shared" si="1" ref="C9:Y9">SUM(C10:C14)</f>
        <v>2614197</v>
      </c>
      <c r="D9" s="16">
        <f>SUM(D10:D14)</f>
        <v>0</v>
      </c>
      <c r="E9" s="17">
        <f t="shared" si="1"/>
        <v>4995774</v>
      </c>
      <c r="F9" s="18">
        <f t="shared" si="1"/>
        <v>6059868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32740</v>
      </c>
      <c r="L9" s="18">
        <f t="shared" si="1"/>
        <v>0</v>
      </c>
      <c r="M9" s="18">
        <f t="shared" si="1"/>
        <v>1208339</v>
      </c>
      <c r="N9" s="18">
        <f t="shared" si="1"/>
        <v>1241079</v>
      </c>
      <c r="O9" s="18">
        <f t="shared" si="1"/>
        <v>0</v>
      </c>
      <c r="P9" s="18">
        <f t="shared" si="1"/>
        <v>31388</v>
      </c>
      <c r="Q9" s="18">
        <f t="shared" si="1"/>
        <v>4499</v>
      </c>
      <c r="R9" s="18">
        <f t="shared" si="1"/>
        <v>35887</v>
      </c>
      <c r="S9" s="18">
        <f t="shared" si="1"/>
        <v>1235884</v>
      </c>
      <c r="T9" s="18">
        <f t="shared" si="1"/>
        <v>8229</v>
      </c>
      <c r="U9" s="18">
        <f t="shared" si="1"/>
        <v>8229</v>
      </c>
      <c r="V9" s="18">
        <f t="shared" si="1"/>
        <v>1252342</v>
      </c>
      <c r="W9" s="18">
        <f t="shared" si="1"/>
        <v>2529308</v>
      </c>
      <c r="X9" s="18">
        <f t="shared" si="1"/>
        <v>4995774</v>
      </c>
      <c r="Y9" s="18">
        <f t="shared" si="1"/>
        <v>-2466466</v>
      </c>
      <c r="Z9" s="4">
        <f>+IF(X9&lt;&gt;0,+(Y9/X9)*100,0)</f>
        <v>-49.37104841011623</v>
      </c>
      <c r="AA9" s="30">
        <f>SUM(AA10:AA14)</f>
        <v>6059868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2448102</v>
      </c>
      <c r="D12" s="19"/>
      <c r="E12" s="20">
        <v>4621100</v>
      </c>
      <c r="F12" s="21">
        <v>4962350</v>
      </c>
      <c r="G12" s="21"/>
      <c r="H12" s="21"/>
      <c r="I12" s="21"/>
      <c r="J12" s="21"/>
      <c r="K12" s="21">
        <v>1403</v>
      </c>
      <c r="L12" s="21"/>
      <c r="M12" s="21">
        <v>1208339</v>
      </c>
      <c r="N12" s="21">
        <v>1209742</v>
      </c>
      <c r="O12" s="21"/>
      <c r="P12" s="21"/>
      <c r="Q12" s="21">
        <v>4499</v>
      </c>
      <c r="R12" s="21">
        <v>4499</v>
      </c>
      <c r="S12" s="21">
        <v>1235884</v>
      </c>
      <c r="T12" s="21">
        <v>8229</v>
      </c>
      <c r="U12" s="21">
        <v>8229</v>
      </c>
      <c r="V12" s="21">
        <v>1252342</v>
      </c>
      <c r="W12" s="21">
        <v>2466583</v>
      </c>
      <c r="X12" s="21">
        <v>4621100</v>
      </c>
      <c r="Y12" s="21">
        <v>-2154517</v>
      </c>
      <c r="Z12" s="6">
        <v>-46.62</v>
      </c>
      <c r="AA12" s="28">
        <v>4962350</v>
      </c>
    </row>
    <row r="13" spans="1:27" ht="13.5">
      <c r="A13" s="5" t="s">
        <v>39</v>
      </c>
      <c r="B13" s="3"/>
      <c r="C13" s="19">
        <v>26500</v>
      </c>
      <c r="D13" s="19"/>
      <c r="E13" s="20">
        <v>159340</v>
      </c>
      <c r="F13" s="21">
        <v>509000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159340</v>
      </c>
      <c r="Y13" s="21">
        <v>-159340</v>
      </c>
      <c r="Z13" s="6">
        <v>-100</v>
      </c>
      <c r="AA13" s="28">
        <v>509000</v>
      </c>
    </row>
    <row r="14" spans="1:27" ht="13.5">
      <c r="A14" s="5" t="s">
        <v>40</v>
      </c>
      <c r="B14" s="3"/>
      <c r="C14" s="22">
        <v>139595</v>
      </c>
      <c r="D14" s="22"/>
      <c r="E14" s="23">
        <v>215334</v>
      </c>
      <c r="F14" s="24">
        <v>588518</v>
      </c>
      <c r="G14" s="24"/>
      <c r="H14" s="24"/>
      <c r="I14" s="24"/>
      <c r="J14" s="24"/>
      <c r="K14" s="24">
        <v>31337</v>
      </c>
      <c r="L14" s="24"/>
      <c r="M14" s="24"/>
      <c r="N14" s="24">
        <v>31337</v>
      </c>
      <c r="O14" s="24"/>
      <c r="P14" s="24">
        <v>31388</v>
      </c>
      <c r="Q14" s="24"/>
      <c r="R14" s="24">
        <v>31388</v>
      </c>
      <c r="S14" s="24"/>
      <c r="T14" s="24"/>
      <c r="U14" s="24"/>
      <c r="V14" s="24"/>
      <c r="W14" s="24">
        <v>62725</v>
      </c>
      <c r="X14" s="24">
        <v>215334</v>
      </c>
      <c r="Y14" s="24">
        <v>-152609</v>
      </c>
      <c r="Z14" s="7">
        <v>-70.87</v>
      </c>
      <c r="AA14" s="29">
        <v>588518</v>
      </c>
    </row>
    <row r="15" spans="1:27" ht="13.5">
      <c r="A15" s="2" t="s">
        <v>41</v>
      </c>
      <c r="B15" s="8"/>
      <c r="C15" s="16">
        <f aca="true" t="shared" si="2" ref="C15:Y15">SUM(C16:C18)</f>
        <v>528835</v>
      </c>
      <c r="D15" s="16">
        <f>SUM(D16:D18)</f>
        <v>0</v>
      </c>
      <c r="E15" s="17">
        <f t="shared" si="2"/>
        <v>259160</v>
      </c>
      <c r="F15" s="18">
        <f t="shared" si="2"/>
        <v>1234372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259161</v>
      </c>
      <c r="Y15" s="18">
        <f t="shared" si="2"/>
        <v>-259161</v>
      </c>
      <c r="Z15" s="4">
        <f>+IF(X15&lt;&gt;0,+(Y15/X15)*100,0)</f>
        <v>-100</v>
      </c>
      <c r="AA15" s="30">
        <f>SUM(AA16:AA18)</f>
        <v>1234372</v>
      </c>
    </row>
    <row r="16" spans="1:27" ht="13.5">
      <c r="A16" s="5" t="s">
        <v>42</v>
      </c>
      <c r="B16" s="3"/>
      <c r="C16" s="19">
        <v>528835</v>
      </c>
      <c r="D16" s="19"/>
      <c r="E16" s="20">
        <v>259160</v>
      </c>
      <c r="F16" s="21">
        <v>1234372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259161</v>
      </c>
      <c r="Y16" s="21">
        <v>-259161</v>
      </c>
      <c r="Z16" s="6">
        <v>-100</v>
      </c>
      <c r="AA16" s="28">
        <v>1234372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461656440</v>
      </c>
      <c r="D19" s="16">
        <f>SUM(D20:D23)</f>
        <v>0</v>
      </c>
      <c r="E19" s="17">
        <f t="shared" si="3"/>
        <v>19203960</v>
      </c>
      <c r="F19" s="18">
        <f t="shared" si="3"/>
        <v>35234825</v>
      </c>
      <c r="G19" s="18">
        <f t="shared" si="3"/>
        <v>60786764</v>
      </c>
      <c r="H19" s="18">
        <f t="shared" si="3"/>
        <v>28114056</v>
      </c>
      <c r="I19" s="18">
        <f t="shared" si="3"/>
        <v>32793483</v>
      </c>
      <c r="J19" s="18">
        <f t="shared" si="3"/>
        <v>121694303</v>
      </c>
      <c r="K19" s="18">
        <f t="shared" si="3"/>
        <v>31380252</v>
      </c>
      <c r="L19" s="18">
        <f t="shared" si="3"/>
        <v>41772212</v>
      </c>
      <c r="M19" s="18">
        <f t="shared" si="3"/>
        <v>53578593</v>
      </c>
      <c r="N19" s="18">
        <f t="shared" si="3"/>
        <v>126731057</v>
      </c>
      <c r="O19" s="18">
        <f t="shared" si="3"/>
        <v>26635294</v>
      </c>
      <c r="P19" s="18">
        <f t="shared" si="3"/>
        <v>28170058</v>
      </c>
      <c r="Q19" s="18">
        <f t="shared" si="3"/>
        <v>79529429</v>
      </c>
      <c r="R19" s="18">
        <f t="shared" si="3"/>
        <v>134334781</v>
      </c>
      <c r="S19" s="18">
        <f t="shared" si="3"/>
        <v>73263949</v>
      </c>
      <c r="T19" s="18">
        <f t="shared" si="3"/>
        <v>3161624</v>
      </c>
      <c r="U19" s="18">
        <f t="shared" si="3"/>
        <v>3161624</v>
      </c>
      <c r="V19" s="18">
        <f t="shared" si="3"/>
        <v>79587197</v>
      </c>
      <c r="W19" s="18">
        <f t="shared" si="3"/>
        <v>462347338</v>
      </c>
      <c r="X19" s="18">
        <f t="shared" si="3"/>
        <v>19203960</v>
      </c>
      <c r="Y19" s="18">
        <f t="shared" si="3"/>
        <v>443143378</v>
      </c>
      <c r="Z19" s="4">
        <f>+IF(X19&lt;&gt;0,+(Y19/X19)*100,0)</f>
        <v>2307.5624923192927</v>
      </c>
      <c r="AA19" s="30">
        <f>SUM(AA20:AA23)</f>
        <v>35234825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461124131</v>
      </c>
      <c r="D21" s="19"/>
      <c r="E21" s="20">
        <v>14838200</v>
      </c>
      <c r="F21" s="21">
        <v>28255575</v>
      </c>
      <c r="G21" s="21">
        <v>60786764</v>
      </c>
      <c r="H21" s="21">
        <v>14302192</v>
      </c>
      <c r="I21" s="21">
        <v>31126269</v>
      </c>
      <c r="J21" s="21">
        <v>106215225</v>
      </c>
      <c r="K21" s="21">
        <v>28860348</v>
      </c>
      <c r="L21" s="21">
        <v>40734876</v>
      </c>
      <c r="M21" s="21">
        <v>52642270</v>
      </c>
      <c r="N21" s="21">
        <v>122237494</v>
      </c>
      <c r="O21" s="21">
        <v>25625642</v>
      </c>
      <c r="P21" s="21">
        <v>28226398</v>
      </c>
      <c r="Q21" s="21">
        <v>79058292</v>
      </c>
      <c r="R21" s="21">
        <v>132910332</v>
      </c>
      <c r="S21" s="21">
        <v>73161109</v>
      </c>
      <c r="T21" s="21">
        <v>3138908</v>
      </c>
      <c r="U21" s="21">
        <v>3138908</v>
      </c>
      <c r="V21" s="21">
        <v>79438925</v>
      </c>
      <c r="W21" s="21">
        <v>440801976</v>
      </c>
      <c r="X21" s="21">
        <v>14838200</v>
      </c>
      <c r="Y21" s="21">
        <v>425963776</v>
      </c>
      <c r="Z21" s="6">
        <v>2870.72</v>
      </c>
      <c r="AA21" s="28">
        <v>28255575</v>
      </c>
    </row>
    <row r="22" spans="1:27" ht="13.5">
      <c r="A22" s="5" t="s">
        <v>48</v>
      </c>
      <c r="B22" s="3"/>
      <c r="C22" s="22">
        <v>532309</v>
      </c>
      <c r="D22" s="22"/>
      <c r="E22" s="23">
        <v>4365760</v>
      </c>
      <c r="F22" s="24">
        <v>6979250</v>
      </c>
      <c r="G22" s="24"/>
      <c r="H22" s="24">
        <v>13811864</v>
      </c>
      <c r="I22" s="24">
        <v>1667214</v>
      </c>
      <c r="J22" s="24">
        <v>15479078</v>
      </c>
      <c r="K22" s="24">
        <v>2519904</v>
      </c>
      <c r="L22" s="24">
        <v>1037336</v>
      </c>
      <c r="M22" s="24">
        <v>936323</v>
      </c>
      <c r="N22" s="24">
        <v>4493563</v>
      </c>
      <c r="O22" s="24">
        <v>1009652</v>
      </c>
      <c r="P22" s="24">
        <v>-56340</v>
      </c>
      <c r="Q22" s="24">
        <v>471137</v>
      </c>
      <c r="R22" s="24">
        <v>1424449</v>
      </c>
      <c r="S22" s="24">
        <v>102840</v>
      </c>
      <c r="T22" s="24">
        <v>22716</v>
      </c>
      <c r="U22" s="24">
        <v>22716</v>
      </c>
      <c r="V22" s="24">
        <v>148272</v>
      </c>
      <c r="W22" s="24">
        <v>21545362</v>
      </c>
      <c r="X22" s="24">
        <v>4365760</v>
      </c>
      <c r="Y22" s="24">
        <v>17179602</v>
      </c>
      <c r="Z22" s="7">
        <v>393.51</v>
      </c>
      <c r="AA22" s="29">
        <v>6979250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477270437</v>
      </c>
      <c r="D25" s="50">
        <f>+D5+D9+D15+D19+D24</f>
        <v>0</v>
      </c>
      <c r="E25" s="51">
        <f t="shared" si="4"/>
        <v>513039813</v>
      </c>
      <c r="F25" s="52">
        <f t="shared" si="4"/>
        <v>536144344</v>
      </c>
      <c r="G25" s="52">
        <f t="shared" si="4"/>
        <v>60786764</v>
      </c>
      <c r="H25" s="52">
        <f t="shared" si="4"/>
        <v>28325209</v>
      </c>
      <c r="I25" s="52">
        <f t="shared" si="4"/>
        <v>32857036</v>
      </c>
      <c r="J25" s="52">
        <f t="shared" si="4"/>
        <v>121969009</v>
      </c>
      <c r="K25" s="52">
        <f t="shared" si="4"/>
        <v>31577589</v>
      </c>
      <c r="L25" s="52">
        <f t="shared" si="4"/>
        <v>41834792</v>
      </c>
      <c r="M25" s="52">
        <f t="shared" si="4"/>
        <v>54816245</v>
      </c>
      <c r="N25" s="52">
        <f t="shared" si="4"/>
        <v>128228626</v>
      </c>
      <c r="O25" s="52">
        <f t="shared" si="4"/>
        <v>26712457</v>
      </c>
      <c r="P25" s="52">
        <f t="shared" si="4"/>
        <v>33251329</v>
      </c>
      <c r="Q25" s="52">
        <f t="shared" si="4"/>
        <v>79857736</v>
      </c>
      <c r="R25" s="52">
        <f t="shared" si="4"/>
        <v>139821522</v>
      </c>
      <c r="S25" s="52">
        <f t="shared" si="4"/>
        <v>74640381</v>
      </c>
      <c r="T25" s="52">
        <f t="shared" si="4"/>
        <v>3326270</v>
      </c>
      <c r="U25" s="52">
        <f t="shared" si="4"/>
        <v>3326270</v>
      </c>
      <c r="V25" s="52">
        <f t="shared" si="4"/>
        <v>81292921</v>
      </c>
      <c r="W25" s="52">
        <f t="shared" si="4"/>
        <v>471312078</v>
      </c>
      <c r="X25" s="52">
        <f t="shared" si="4"/>
        <v>513039818</v>
      </c>
      <c r="Y25" s="52">
        <f t="shared" si="4"/>
        <v>-41727740</v>
      </c>
      <c r="Z25" s="53">
        <f>+IF(X25&lt;&gt;0,+(Y25/X25)*100,0)</f>
        <v>-8.133431078053283</v>
      </c>
      <c r="AA25" s="54">
        <f>+AA5+AA9+AA15+AA19+AA24</f>
        <v>536144344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458100680</v>
      </c>
      <c r="D28" s="19"/>
      <c r="E28" s="20">
        <v>470727193</v>
      </c>
      <c r="F28" s="21">
        <v>483164286</v>
      </c>
      <c r="G28" s="21">
        <v>60786764</v>
      </c>
      <c r="H28" s="21">
        <v>27433861</v>
      </c>
      <c r="I28" s="21">
        <v>30124440</v>
      </c>
      <c r="J28" s="21">
        <v>118345065</v>
      </c>
      <c r="K28" s="21">
        <v>26964506</v>
      </c>
      <c r="L28" s="21">
        <v>37583192</v>
      </c>
      <c r="M28" s="21">
        <v>50941027</v>
      </c>
      <c r="N28" s="21">
        <v>115488725</v>
      </c>
      <c r="O28" s="21">
        <v>25580707</v>
      </c>
      <c r="P28" s="21">
        <v>27596367</v>
      </c>
      <c r="Q28" s="21">
        <v>78270233</v>
      </c>
      <c r="R28" s="21">
        <v>131447307</v>
      </c>
      <c r="S28" s="21">
        <v>70385829</v>
      </c>
      <c r="T28" s="21">
        <v>2712096</v>
      </c>
      <c r="U28" s="21">
        <v>2712096</v>
      </c>
      <c r="V28" s="21">
        <v>75810021</v>
      </c>
      <c r="W28" s="21">
        <v>441091118</v>
      </c>
      <c r="X28" s="21"/>
      <c r="Y28" s="21">
        <v>441091118</v>
      </c>
      <c r="Z28" s="6"/>
      <c r="AA28" s="19">
        <v>483164286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458100680</v>
      </c>
      <c r="D32" s="25">
        <f>SUM(D28:D31)</f>
        <v>0</v>
      </c>
      <c r="E32" s="26">
        <f t="shared" si="5"/>
        <v>470727193</v>
      </c>
      <c r="F32" s="27">
        <f t="shared" si="5"/>
        <v>483164286</v>
      </c>
      <c r="G32" s="27">
        <f t="shared" si="5"/>
        <v>60786764</v>
      </c>
      <c r="H32" s="27">
        <f t="shared" si="5"/>
        <v>27433861</v>
      </c>
      <c r="I32" s="27">
        <f t="shared" si="5"/>
        <v>30124440</v>
      </c>
      <c r="J32" s="27">
        <f t="shared" si="5"/>
        <v>118345065</v>
      </c>
      <c r="K32" s="27">
        <f t="shared" si="5"/>
        <v>26964506</v>
      </c>
      <c r="L32" s="27">
        <f t="shared" si="5"/>
        <v>37583192</v>
      </c>
      <c r="M32" s="27">
        <f t="shared" si="5"/>
        <v>50941027</v>
      </c>
      <c r="N32" s="27">
        <f t="shared" si="5"/>
        <v>115488725</v>
      </c>
      <c r="O32" s="27">
        <f t="shared" si="5"/>
        <v>25580707</v>
      </c>
      <c r="P32" s="27">
        <f t="shared" si="5"/>
        <v>27596367</v>
      </c>
      <c r="Q32" s="27">
        <f t="shared" si="5"/>
        <v>78270233</v>
      </c>
      <c r="R32" s="27">
        <f t="shared" si="5"/>
        <v>131447307</v>
      </c>
      <c r="S32" s="27">
        <f t="shared" si="5"/>
        <v>70385829</v>
      </c>
      <c r="T32" s="27">
        <f t="shared" si="5"/>
        <v>2712096</v>
      </c>
      <c r="U32" s="27">
        <f t="shared" si="5"/>
        <v>2712096</v>
      </c>
      <c r="V32" s="27">
        <f t="shared" si="5"/>
        <v>75810021</v>
      </c>
      <c r="W32" s="27">
        <f t="shared" si="5"/>
        <v>441091118</v>
      </c>
      <c r="X32" s="27">
        <f t="shared" si="5"/>
        <v>0</v>
      </c>
      <c r="Y32" s="27">
        <f t="shared" si="5"/>
        <v>441091118</v>
      </c>
      <c r="Z32" s="13">
        <f>+IF(X32&lt;&gt;0,+(Y32/X32)*100,0)</f>
        <v>0</v>
      </c>
      <c r="AA32" s="31">
        <f>SUM(AA28:AA31)</f>
        <v>483164286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>
        <v>471627</v>
      </c>
      <c r="I33" s="21"/>
      <c r="J33" s="21">
        <v>471627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471627</v>
      </c>
      <c r="X33" s="21"/>
      <c r="Y33" s="21">
        <v>471627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19169757</v>
      </c>
      <c r="D35" s="19"/>
      <c r="E35" s="20">
        <v>42312620</v>
      </c>
      <c r="F35" s="21">
        <v>52980058</v>
      </c>
      <c r="G35" s="21"/>
      <c r="H35" s="21">
        <v>419721</v>
      </c>
      <c r="I35" s="21">
        <v>2732597</v>
      </c>
      <c r="J35" s="21">
        <v>3152318</v>
      </c>
      <c r="K35" s="21">
        <v>4613083</v>
      </c>
      <c r="L35" s="21">
        <v>4251600</v>
      </c>
      <c r="M35" s="21">
        <v>3875216</v>
      </c>
      <c r="N35" s="21">
        <v>12739899</v>
      </c>
      <c r="O35" s="21">
        <v>1131750</v>
      </c>
      <c r="P35" s="21">
        <v>5654961</v>
      </c>
      <c r="Q35" s="21">
        <v>1587502</v>
      </c>
      <c r="R35" s="21">
        <v>8374213</v>
      </c>
      <c r="S35" s="21">
        <v>4254552</v>
      </c>
      <c r="T35" s="21">
        <v>614173</v>
      </c>
      <c r="U35" s="21">
        <v>614173</v>
      </c>
      <c r="V35" s="21">
        <v>5482898</v>
      </c>
      <c r="W35" s="21">
        <v>29749328</v>
      </c>
      <c r="X35" s="21"/>
      <c r="Y35" s="21">
        <v>29749328</v>
      </c>
      <c r="Z35" s="6"/>
      <c r="AA35" s="28">
        <v>52980058</v>
      </c>
    </row>
    <row r="36" spans="1:27" ht="13.5">
      <c r="A36" s="60" t="s">
        <v>64</v>
      </c>
      <c r="B36" s="10"/>
      <c r="C36" s="61">
        <f aca="true" t="shared" si="6" ref="C36:Y36">SUM(C32:C35)</f>
        <v>477270437</v>
      </c>
      <c r="D36" s="61">
        <f>SUM(D32:D35)</f>
        <v>0</v>
      </c>
      <c r="E36" s="62">
        <f t="shared" si="6"/>
        <v>513039813</v>
      </c>
      <c r="F36" s="63">
        <f t="shared" si="6"/>
        <v>536144344</v>
      </c>
      <c r="G36" s="63">
        <f t="shared" si="6"/>
        <v>60786764</v>
      </c>
      <c r="H36" s="63">
        <f t="shared" si="6"/>
        <v>28325209</v>
      </c>
      <c r="I36" s="63">
        <f t="shared" si="6"/>
        <v>32857037</v>
      </c>
      <c r="J36" s="63">
        <f t="shared" si="6"/>
        <v>121969010</v>
      </c>
      <c r="K36" s="63">
        <f t="shared" si="6"/>
        <v>31577589</v>
      </c>
      <c r="L36" s="63">
        <f t="shared" si="6"/>
        <v>41834792</v>
      </c>
      <c r="M36" s="63">
        <f t="shared" si="6"/>
        <v>54816243</v>
      </c>
      <c r="N36" s="63">
        <f t="shared" si="6"/>
        <v>128228624</v>
      </c>
      <c r="O36" s="63">
        <f t="shared" si="6"/>
        <v>26712457</v>
      </c>
      <c r="P36" s="63">
        <f t="shared" si="6"/>
        <v>33251328</v>
      </c>
      <c r="Q36" s="63">
        <f t="shared" si="6"/>
        <v>79857735</v>
      </c>
      <c r="R36" s="63">
        <f t="shared" si="6"/>
        <v>139821520</v>
      </c>
      <c r="S36" s="63">
        <f t="shared" si="6"/>
        <v>74640381</v>
      </c>
      <c r="T36" s="63">
        <f t="shared" si="6"/>
        <v>3326269</v>
      </c>
      <c r="U36" s="63">
        <f t="shared" si="6"/>
        <v>3326269</v>
      </c>
      <c r="V36" s="63">
        <f t="shared" si="6"/>
        <v>81292919</v>
      </c>
      <c r="W36" s="63">
        <f t="shared" si="6"/>
        <v>471312073</v>
      </c>
      <c r="X36" s="63">
        <f t="shared" si="6"/>
        <v>0</v>
      </c>
      <c r="Y36" s="63">
        <f t="shared" si="6"/>
        <v>471312073</v>
      </c>
      <c r="Z36" s="64">
        <f>+IF(X36&lt;&gt;0,+(Y36/X36)*100,0)</f>
        <v>0</v>
      </c>
      <c r="AA36" s="65">
        <f>SUM(AA32:AA35)</f>
        <v>536144344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900037</v>
      </c>
      <c r="D5" s="16">
        <f>SUM(D6:D8)</f>
        <v>0</v>
      </c>
      <c r="E5" s="17">
        <f t="shared" si="0"/>
        <v>550000</v>
      </c>
      <c r="F5" s="18">
        <f t="shared" si="0"/>
        <v>550000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6550000</v>
      </c>
      <c r="Y5" s="18">
        <f t="shared" si="0"/>
        <v>-6550000</v>
      </c>
      <c r="Z5" s="4">
        <f>+IF(X5&lt;&gt;0,+(Y5/X5)*100,0)</f>
        <v>-100</v>
      </c>
      <c r="AA5" s="16">
        <f>SUM(AA6:AA8)</f>
        <v>550000</v>
      </c>
    </row>
    <row r="6" spans="1:27" ht="13.5">
      <c r="A6" s="5" t="s">
        <v>32</v>
      </c>
      <c r="B6" s="3"/>
      <c r="C6" s="19"/>
      <c r="D6" s="19"/>
      <c r="E6" s="20">
        <v>450000</v>
      </c>
      <c r="F6" s="21">
        <v>450000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450000</v>
      </c>
      <c r="Y6" s="21">
        <v>-450000</v>
      </c>
      <c r="Z6" s="6">
        <v>-100</v>
      </c>
      <c r="AA6" s="28">
        <v>450000</v>
      </c>
    </row>
    <row r="7" spans="1:27" ht="13.5">
      <c r="A7" s="5" t="s">
        <v>33</v>
      </c>
      <c r="B7" s="3"/>
      <c r="C7" s="22">
        <v>900037</v>
      </c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100000</v>
      </c>
      <c r="Y7" s="24">
        <v>-100000</v>
      </c>
      <c r="Z7" s="7">
        <v>-100</v>
      </c>
      <c r="AA7" s="29">
        <v>100000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6000000</v>
      </c>
      <c r="Y8" s="21">
        <v>-6000000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15963663</v>
      </c>
      <c r="D9" s="16">
        <f>SUM(D10:D14)</f>
        <v>0</v>
      </c>
      <c r="E9" s="17">
        <f t="shared" si="1"/>
        <v>10050000</v>
      </c>
      <c r="F9" s="18">
        <f t="shared" si="1"/>
        <v>10050000</v>
      </c>
      <c r="G9" s="18">
        <f t="shared" si="1"/>
        <v>0</v>
      </c>
      <c r="H9" s="18">
        <f t="shared" si="1"/>
        <v>0</v>
      </c>
      <c r="I9" s="18">
        <f t="shared" si="1"/>
        <v>939419</v>
      </c>
      <c r="J9" s="18">
        <f t="shared" si="1"/>
        <v>939419</v>
      </c>
      <c r="K9" s="18">
        <f t="shared" si="1"/>
        <v>175501</v>
      </c>
      <c r="L9" s="18">
        <f t="shared" si="1"/>
        <v>32483</v>
      </c>
      <c r="M9" s="18">
        <f t="shared" si="1"/>
        <v>285778</v>
      </c>
      <c r="N9" s="18">
        <f t="shared" si="1"/>
        <v>493762</v>
      </c>
      <c r="O9" s="18">
        <f t="shared" si="1"/>
        <v>1208725</v>
      </c>
      <c r="P9" s="18">
        <f t="shared" si="1"/>
        <v>696033</v>
      </c>
      <c r="Q9" s="18">
        <f t="shared" si="1"/>
        <v>1810092</v>
      </c>
      <c r="R9" s="18">
        <f t="shared" si="1"/>
        <v>3714850</v>
      </c>
      <c r="S9" s="18">
        <f t="shared" si="1"/>
        <v>612588</v>
      </c>
      <c r="T9" s="18">
        <f t="shared" si="1"/>
        <v>977852</v>
      </c>
      <c r="U9" s="18">
        <f t="shared" si="1"/>
        <v>2219062</v>
      </c>
      <c r="V9" s="18">
        <f t="shared" si="1"/>
        <v>3809502</v>
      </c>
      <c r="W9" s="18">
        <f t="shared" si="1"/>
        <v>8957533</v>
      </c>
      <c r="X9" s="18">
        <f t="shared" si="1"/>
        <v>3800000</v>
      </c>
      <c r="Y9" s="18">
        <f t="shared" si="1"/>
        <v>5157533</v>
      </c>
      <c r="Z9" s="4">
        <f>+IF(X9&lt;&gt;0,+(Y9/X9)*100,0)</f>
        <v>135.72455263157894</v>
      </c>
      <c r="AA9" s="30">
        <f>SUM(AA10:AA14)</f>
        <v>10050000</v>
      </c>
    </row>
    <row r="10" spans="1:27" ht="13.5">
      <c r="A10" s="5" t="s">
        <v>36</v>
      </c>
      <c r="B10" s="3"/>
      <c r="C10" s="19">
        <v>15963663</v>
      </c>
      <c r="D10" s="19"/>
      <c r="E10" s="20">
        <v>6550000</v>
      </c>
      <c r="F10" s="21">
        <v>6550000</v>
      </c>
      <c r="G10" s="21"/>
      <c r="H10" s="21"/>
      <c r="I10" s="21">
        <v>939419</v>
      </c>
      <c r="J10" s="21">
        <v>939419</v>
      </c>
      <c r="K10" s="21">
        <v>175501</v>
      </c>
      <c r="L10" s="21">
        <v>32483</v>
      </c>
      <c r="M10" s="21">
        <v>285778</v>
      </c>
      <c r="N10" s="21">
        <v>493762</v>
      </c>
      <c r="O10" s="21">
        <v>1208725</v>
      </c>
      <c r="P10" s="21">
        <v>696033</v>
      </c>
      <c r="Q10" s="21">
        <v>1810092</v>
      </c>
      <c r="R10" s="21">
        <v>3714850</v>
      </c>
      <c r="S10" s="21">
        <v>612588</v>
      </c>
      <c r="T10" s="21">
        <v>977852</v>
      </c>
      <c r="U10" s="21">
        <v>2219062</v>
      </c>
      <c r="V10" s="21">
        <v>3809502</v>
      </c>
      <c r="W10" s="21">
        <v>8957533</v>
      </c>
      <c r="X10" s="21">
        <v>300000</v>
      </c>
      <c r="Y10" s="21">
        <v>8657533</v>
      </c>
      <c r="Z10" s="6">
        <v>2885.84</v>
      </c>
      <c r="AA10" s="28">
        <v>6550000</v>
      </c>
    </row>
    <row r="11" spans="1:27" ht="13.5">
      <c r="A11" s="5" t="s">
        <v>37</v>
      </c>
      <c r="B11" s="3"/>
      <c r="C11" s="19"/>
      <c r="D11" s="19"/>
      <c r="E11" s="20">
        <v>3500000</v>
      </c>
      <c r="F11" s="21">
        <v>3500000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3500000</v>
      </c>
      <c r="Y11" s="21">
        <v>-3500000</v>
      </c>
      <c r="Z11" s="6">
        <v>-100</v>
      </c>
      <c r="AA11" s="28">
        <v>3500000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120051995</v>
      </c>
      <c r="D15" s="16">
        <f>SUM(D16:D18)</f>
        <v>0</v>
      </c>
      <c r="E15" s="17">
        <f t="shared" si="2"/>
        <v>5350000</v>
      </c>
      <c r="F15" s="18">
        <f t="shared" si="2"/>
        <v>5350000</v>
      </c>
      <c r="G15" s="18">
        <f t="shared" si="2"/>
        <v>611053</v>
      </c>
      <c r="H15" s="18">
        <f t="shared" si="2"/>
        <v>350136</v>
      </c>
      <c r="I15" s="18">
        <f t="shared" si="2"/>
        <v>1253261</v>
      </c>
      <c r="J15" s="18">
        <f t="shared" si="2"/>
        <v>2214450</v>
      </c>
      <c r="K15" s="18">
        <f t="shared" si="2"/>
        <v>148907</v>
      </c>
      <c r="L15" s="18">
        <f t="shared" si="2"/>
        <v>723940</v>
      </c>
      <c r="M15" s="18">
        <f t="shared" si="2"/>
        <v>246003</v>
      </c>
      <c r="N15" s="18">
        <f t="shared" si="2"/>
        <v>1118850</v>
      </c>
      <c r="O15" s="18">
        <f t="shared" si="2"/>
        <v>146974</v>
      </c>
      <c r="P15" s="18">
        <f t="shared" si="2"/>
        <v>153576</v>
      </c>
      <c r="Q15" s="18">
        <f t="shared" si="2"/>
        <v>88303</v>
      </c>
      <c r="R15" s="18">
        <f t="shared" si="2"/>
        <v>388853</v>
      </c>
      <c r="S15" s="18">
        <f t="shared" si="2"/>
        <v>89042</v>
      </c>
      <c r="T15" s="18">
        <f t="shared" si="2"/>
        <v>0</v>
      </c>
      <c r="U15" s="18">
        <f t="shared" si="2"/>
        <v>908771</v>
      </c>
      <c r="V15" s="18">
        <f t="shared" si="2"/>
        <v>997813</v>
      </c>
      <c r="W15" s="18">
        <f t="shared" si="2"/>
        <v>4719966</v>
      </c>
      <c r="X15" s="18">
        <f t="shared" si="2"/>
        <v>5600000</v>
      </c>
      <c r="Y15" s="18">
        <f t="shared" si="2"/>
        <v>-880034</v>
      </c>
      <c r="Z15" s="4">
        <f>+IF(X15&lt;&gt;0,+(Y15/X15)*100,0)</f>
        <v>-15.714892857142857</v>
      </c>
      <c r="AA15" s="30">
        <f>SUM(AA16:AA18)</f>
        <v>5350000</v>
      </c>
    </row>
    <row r="16" spans="1:27" ht="13.5">
      <c r="A16" s="5" t="s">
        <v>42</v>
      </c>
      <c r="B16" s="3"/>
      <c r="C16" s="19">
        <v>120051995</v>
      </c>
      <c r="D16" s="19"/>
      <c r="E16" s="20">
        <v>600000</v>
      </c>
      <c r="F16" s="21">
        <v>600000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1350000</v>
      </c>
      <c r="Y16" s="21">
        <v>-1350000</v>
      </c>
      <c r="Z16" s="6">
        <v>-100</v>
      </c>
      <c r="AA16" s="28">
        <v>600000</v>
      </c>
    </row>
    <row r="17" spans="1:27" ht="13.5">
      <c r="A17" s="5" t="s">
        <v>43</v>
      </c>
      <c r="B17" s="3"/>
      <c r="C17" s="19"/>
      <c r="D17" s="19"/>
      <c r="E17" s="20">
        <v>4750000</v>
      </c>
      <c r="F17" s="21">
        <v>4750000</v>
      </c>
      <c r="G17" s="21">
        <v>611053</v>
      </c>
      <c r="H17" s="21">
        <v>350136</v>
      </c>
      <c r="I17" s="21">
        <v>1253261</v>
      </c>
      <c r="J17" s="21">
        <v>2214450</v>
      </c>
      <c r="K17" s="21">
        <v>148907</v>
      </c>
      <c r="L17" s="21">
        <v>723940</v>
      </c>
      <c r="M17" s="21">
        <v>246003</v>
      </c>
      <c r="N17" s="21">
        <v>1118850</v>
      </c>
      <c r="O17" s="21">
        <v>146974</v>
      </c>
      <c r="P17" s="21">
        <v>153576</v>
      </c>
      <c r="Q17" s="21">
        <v>88303</v>
      </c>
      <c r="R17" s="21">
        <v>388853</v>
      </c>
      <c r="S17" s="21">
        <v>89042</v>
      </c>
      <c r="T17" s="21"/>
      <c r="U17" s="21">
        <v>908771</v>
      </c>
      <c r="V17" s="21">
        <v>997813</v>
      </c>
      <c r="W17" s="21">
        <v>4719966</v>
      </c>
      <c r="X17" s="21">
        <v>4250000</v>
      </c>
      <c r="Y17" s="21">
        <v>469966</v>
      </c>
      <c r="Z17" s="6">
        <v>11.06</v>
      </c>
      <c r="AA17" s="28">
        <v>4750000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136915695</v>
      </c>
      <c r="D25" s="50">
        <f>+D5+D9+D15+D19+D24</f>
        <v>0</v>
      </c>
      <c r="E25" s="51">
        <f t="shared" si="4"/>
        <v>15950000</v>
      </c>
      <c r="F25" s="52">
        <f t="shared" si="4"/>
        <v>15950000</v>
      </c>
      <c r="G25" s="52">
        <f t="shared" si="4"/>
        <v>611053</v>
      </c>
      <c r="H25" s="52">
        <f t="shared" si="4"/>
        <v>350136</v>
      </c>
      <c r="I25" s="52">
        <f t="shared" si="4"/>
        <v>2192680</v>
      </c>
      <c r="J25" s="52">
        <f t="shared" si="4"/>
        <v>3153869</v>
      </c>
      <c r="K25" s="52">
        <f t="shared" si="4"/>
        <v>324408</v>
      </c>
      <c r="L25" s="52">
        <f t="shared" si="4"/>
        <v>756423</v>
      </c>
      <c r="M25" s="52">
        <f t="shared" si="4"/>
        <v>531781</v>
      </c>
      <c r="N25" s="52">
        <f t="shared" si="4"/>
        <v>1612612</v>
      </c>
      <c r="O25" s="52">
        <f t="shared" si="4"/>
        <v>1355699</v>
      </c>
      <c r="P25" s="52">
        <f t="shared" si="4"/>
        <v>849609</v>
      </c>
      <c r="Q25" s="52">
        <f t="shared" si="4"/>
        <v>1898395</v>
      </c>
      <c r="R25" s="52">
        <f t="shared" si="4"/>
        <v>4103703</v>
      </c>
      <c r="S25" s="52">
        <f t="shared" si="4"/>
        <v>701630</v>
      </c>
      <c r="T25" s="52">
        <f t="shared" si="4"/>
        <v>977852</v>
      </c>
      <c r="U25" s="52">
        <f t="shared" si="4"/>
        <v>3127833</v>
      </c>
      <c r="V25" s="52">
        <f t="shared" si="4"/>
        <v>4807315</v>
      </c>
      <c r="W25" s="52">
        <f t="shared" si="4"/>
        <v>13677499</v>
      </c>
      <c r="X25" s="52">
        <f t="shared" si="4"/>
        <v>15950000</v>
      </c>
      <c r="Y25" s="52">
        <f t="shared" si="4"/>
        <v>-2272501</v>
      </c>
      <c r="Z25" s="53">
        <f>+IF(X25&lt;&gt;0,+(Y25/X25)*100,0)</f>
        <v>-14.247655172413792</v>
      </c>
      <c r="AA25" s="54">
        <f>+AA5+AA9+AA15+AA19+AA24</f>
        <v>15950000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16854750</v>
      </c>
      <c r="D28" s="19"/>
      <c r="E28" s="20">
        <v>14550000</v>
      </c>
      <c r="F28" s="21">
        <v>14550000</v>
      </c>
      <c r="G28" s="21">
        <v>611053</v>
      </c>
      <c r="H28" s="21">
        <v>350136</v>
      </c>
      <c r="I28" s="21">
        <v>2192680</v>
      </c>
      <c r="J28" s="21">
        <v>3153869</v>
      </c>
      <c r="K28" s="21">
        <v>324408</v>
      </c>
      <c r="L28" s="21">
        <v>756423</v>
      </c>
      <c r="M28" s="21">
        <v>531781</v>
      </c>
      <c r="N28" s="21">
        <v>1612612</v>
      </c>
      <c r="O28" s="21">
        <v>1355699</v>
      </c>
      <c r="P28" s="21">
        <v>849609</v>
      </c>
      <c r="Q28" s="21">
        <v>1898395</v>
      </c>
      <c r="R28" s="21">
        <v>4103703</v>
      </c>
      <c r="S28" s="21">
        <v>701630</v>
      </c>
      <c r="T28" s="21">
        <v>977852</v>
      </c>
      <c r="U28" s="21">
        <v>2219062</v>
      </c>
      <c r="V28" s="21">
        <v>3898544</v>
      </c>
      <c r="W28" s="21">
        <v>12768728</v>
      </c>
      <c r="X28" s="21"/>
      <c r="Y28" s="21">
        <v>12768728</v>
      </c>
      <c r="Z28" s="6"/>
      <c r="AA28" s="19">
        <v>14550000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16854750</v>
      </c>
      <c r="D32" s="25">
        <f>SUM(D28:D31)</f>
        <v>0</v>
      </c>
      <c r="E32" s="26">
        <f t="shared" si="5"/>
        <v>14550000</v>
      </c>
      <c r="F32" s="27">
        <f t="shared" si="5"/>
        <v>14550000</v>
      </c>
      <c r="G32" s="27">
        <f t="shared" si="5"/>
        <v>611053</v>
      </c>
      <c r="H32" s="27">
        <f t="shared" si="5"/>
        <v>350136</v>
      </c>
      <c r="I32" s="27">
        <f t="shared" si="5"/>
        <v>2192680</v>
      </c>
      <c r="J32" s="27">
        <f t="shared" si="5"/>
        <v>3153869</v>
      </c>
      <c r="K32" s="27">
        <f t="shared" si="5"/>
        <v>324408</v>
      </c>
      <c r="L32" s="27">
        <f t="shared" si="5"/>
        <v>756423</v>
      </c>
      <c r="M32" s="27">
        <f t="shared" si="5"/>
        <v>531781</v>
      </c>
      <c r="N32" s="27">
        <f t="shared" si="5"/>
        <v>1612612</v>
      </c>
      <c r="O32" s="27">
        <f t="shared" si="5"/>
        <v>1355699</v>
      </c>
      <c r="P32" s="27">
        <f t="shared" si="5"/>
        <v>849609</v>
      </c>
      <c r="Q32" s="27">
        <f t="shared" si="5"/>
        <v>1898395</v>
      </c>
      <c r="R32" s="27">
        <f t="shared" si="5"/>
        <v>4103703</v>
      </c>
      <c r="S32" s="27">
        <f t="shared" si="5"/>
        <v>701630</v>
      </c>
      <c r="T32" s="27">
        <f t="shared" si="5"/>
        <v>977852</v>
      </c>
      <c r="U32" s="27">
        <f t="shared" si="5"/>
        <v>2219062</v>
      </c>
      <c r="V32" s="27">
        <f t="shared" si="5"/>
        <v>3898544</v>
      </c>
      <c r="W32" s="27">
        <f t="shared" si="5"/>
        <v>12768728</v>
      </c>
      <c r="X32" s="27">
        <f t="shared" si="5"/>
        <v>0</v>
      </c>
      <c r="Y32" s="27">
        <f t="shared" si="5"/>
        <v>12768728</v>
      </c>
      <c r="Z32" s="13">
        <f>+IF(X32&lt;&gt;0,+(Y32/X32)*100,0)</f>
        <v>0</v>
      </c>
      <c r="AA32" s="31">
        <f>SUM(AA28:AA31)</f>
        <v>14550000</v>
      </c>
    </row>
    <row r="33" spans="1:27" ht="13.5">
      <c r="A33" s="59" t="s">
        <v>59</v>
      </c>
      <c r="B33" s="3" t="s">
        <v>60</v>
      </c>
      <c r="C33" s="19">
        <v>120051995</v>
      </c>
      <c r="D33" s="19"/>
      <c r="E33" s="20">
        <v>1400000</v>
      </c>
      <c r="F33" s="21">
        <v>1400000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>
        <v>908771</v>
      </c>
      <c r="V33" s="21">
        <v>908771</v>
      </c>
      <c r="W33" s="21">
        <v>908771</v>
      </c>
      <c r="X33" s="21"/>
      <c r="Y33" s="21">
        <v>908771</v>
      </c>
      <c r="Z33" s="6"/>
      <c r="AA33" s="28">
        <v>1400000</v>
      </c>
    </row>
    <row r="34" spans="1:27" ht="13.5">
      <c r="A34" s="59" t="s">
        <v>61</v>
      </c>
      <c r="B34" s="3" t="s">
        <v>62</v>
      </c>
      <c r="C34" s="19">
        <v>8950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136915695</v>
      </c>
      <c r="D36" s="61">
        <f>SUM(D32:D35)</f>
        <v>0</v>
      </c>
      <c r="E36" s="62">
        <f t="shared" si="6"/>
        <v>15950000</v>
      </c>
      <c r="F36" s="63">
        <f t="shared" si="6"/>
        <v>15950000</v>
      </c>
      <c r="G36" s="63">
        <f t="shared" si="6"/>
        <v>611053</v>
      </c>
      <c r="H36" s="63">
        <f t="shared" si="6"/>
        <v>350136</v>
      </c>
      <c r="I36" s="63">
        <f t="shared" si="6"/>
        <v>2192680</v>
      </c>
      <c r="J36" s="63">
        <f t="shared" si="6"/>
        <v>3153869</v>
      </c>
      <c r="K36" s="63">
        <f t="shared" si="6"/>
        <v>324408</v>
      </c>
      <c r="L36" s="63">
        <f t="shared" si="6"/>
        <v>756423</v>
      </c>
      <c r="M36" s="63">
        <f t="shared" si="6"/>
        <v>531781</v>
      </c>
      <c r="N36" s="63">
        <f t="shared" si="6"/>
        <v>1612612</v>
      </c>
      <c r="O36" s="63">
        <f t="shared" si="6"/>
        <v>1355699</v>
      </c>
      <c r="P36" s="63">
        <f t="shared" si="6"/>
        <v>849609</v>
      </c>
      <c r="Q36" s="63">
        <f t="shared" si="6"/>
        <v>1898395</v>
      </c>
      <c r="R36" s="63">
        <f t="shared" si="6"/>
        <v>4103703</v>
      </c>
      <c r="S36" s="63">
        <f t="shared" si="6"/>
        <v>701630</v>
      </c>
      <c r="T36" s="63">
        <f t="shared" si="6"/>
        <v>977852</v>
      </c>
      <c r="U36" s="63">
        <f t="shared" si="6"/>
        <v>3127833</v>
      </c>
      <c r="V36" s="63">
        <f t="shared" si="6"/>
        <v>4807315</v>
      </c>
      <c r="W36" s="63">
        <f t="shared" si="6"/>
        <v>13677499</v>
      </c>
      <c r="X36" s="63">
        <f t="shared" si="6"/>
        <v>0</v>
      </c>
      <c r="Y36" s="63">
        <f t="shared" si="6"/>
        <v>13677499</v>
      </c>
      <c r="Z36" s="64">
        <f>+IF(X36&lt;&gt;0,+(Y36/X36)*100,0)</f>
        <v>0</v>
      </c>
      <c r="AA36" s="65">
        <f>SUM(AA32:AA35)</f>
        <v>15950000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6880641</v>
      </c>
      <c r="D5" s="16">
        <f>SUM(D6:D8)</f>
        <v>0</v>
      </c>
      <c r="E5" s="17">
        <f t="shared" si="0"/>
        <v>5312000</v>
      </c>
      <c r="F5" s="18">
        <f t="shared" si="0"/>
        <v>5312000</v>
      </c>
      <c r="G5" s="18">
        <f t="shared" si="0"/>
        <v>1515</v>
      </c>
      <c r="H5" s="18">
        <f t="shared" si="0"/>
        <v>962717</v>
      </c>
      <c r="I5" s="18">
        <f t="shared" si="0"/>
        <v>823385</v>
      </c>
      <c r="J5" s="18">
        <f t="shared" si="0"/>
        <v>1787617</v>
      </c>
      <c r="K5" s="18">
        <f t="shared" si="0"/>
        <v>388126</v>
      </c>
      <c r="L5" s="18">
        <f t="shared" si="0"/>
        <v>0</v>
      </c>
      <c r="M5" s="18">
        <f t="shared" si="0"/>
        <v>181219</v>
      </c>
      <c r="N5" s="18">
        <f t="shared" si="0"/>
        <v>569345</v>
      </c>
      <c r="O5" s="18">
        <f t="shared" si="0"/>
        <v>486082</v>
      </c>
      <c r="P5" s="18">
        <f t="shared" si="0"/>
        <v>1897</v>
      </c>
      <c r="Q5" s="18">
        <f t="shared" si="0"/>
        <v>0</v>
      </c>
      <c r="R5" s="18">
        <f t="shared" si="0"/>
        <v>487979</v>
      </c>
      <c r="S5" s="18">
        <f t="shared" si="0"/>
        <v>199533</v>
      </c>
      <c r="T5" s="18">
        <f t="shared" si="0"/>
        <v>63679</v>
      </c>
      <c r="U5" s="18">
        <f t="shared" si="0"/>
        <v>0</v>
      </c>
      <c r="V5" s="18">
        <f t="shared" si="0"/>
        <v>263212</v>
      </c>
      <c r="W5" s="18">
        <f t="shared" si="0"/>
        <v>3108153</v>
      </c>
      <c r="X5" s="18">
        <f t="shared" si="0"/>
        <v>5312000</v>
      </c>
      <c r="Y5" s="18">
        <f t="shared" si="0"/>
        <v>-2203847</v>
      </c>
      <c r="Z5" s="4">
        <f>+IF(X5&lt;&gt;0,+(Y5/X5)*100,0)</f>
        <v>-41.488083584337346</v>
      </c>
      <c r="AA5" s="16">
        <f>SUM(AA6:AA8)</f>
        <v>5312000</v>
      </c>
    </row>
    <row r="6" spans="1:27" ht="13.5">
      <c r="A6" s="5" t="s">
        <v>32</v>
      </c>
      <c r="B6" s="3"/>
      <c r="C6" s="19">
        <v>6855677</v>
      </c>
      <c r="D6" s="19"/>
      <c r="E6" s="20">
        <v>4168500</v>
      </c>
      <c r="F6" s="21">
        <v>4168500</v>
      </c>
      <c r="G6" s="21"/>
      <c r="H6" s="21">
        <v>962597</v>
      </c>
      <c r="I6" s="21">
        <v>339225</v>
      </c>
      <c r="J6" s="21">
        <v>1301822</v>
      </c>
      <c r="K6" s="21">
        <v>388126</v>
      </c>
      <c r="L6" s="21"/>
      <c r="M6" s="21">
        <v>181219</v>
      </c>
      <c r="N6" s="21">
        <v>569345</v>
      </c>
      <c r="O6" s="21">
        <v>486082</v>
      </c>
      <c r="P6" s="21"/>
      <c r="Q6" s="21"/>
      <c r="R6" s="21">
        <v>486082</v>
      </c>
      <c r="S6" s="21">
        <v>183657</v>
      </c>
      <c r="T6" s="21">
        <v>50880</v>
      </c>
      <c r="U6" s="21"/>
      <c r="V6" s="21">
        <v>234537</v>
      </c>
      <c r="W6" s="21">
        <v>2591786</v>
      </c>
      <c r="X6" s="21">
        <v>4168500</v>
      </c>
      <c r="Y6" s="21">
        <v>-1576714</v>
      </c>
      <c r="Z6" s="6">
        <v>-37.82</v>
      </c>
      <c r="AA6" s="28">
        <v>4168500</v>
      </c>
    </row>
    <row r="7" spans="1:27" ht="13.5">
      <c r="A7" s="5" t="s">
        <v>33</v>
      </c>
      <c r="B7" s="3"/>
      <c r="C7" s="22">
        <v>20002</v>
      </c>
      <c r="D7" s="22"/>
      <c r="E7" s="23">
        <v>1000000</v>
      </c>
      <c r="F7" s="24">
        <v>1000000</v>
      </c>
      <c r="G7" s="24">
        <v>1515</v>
      </c>
      <c r="H7" s="24"/>
      <c r="I7" s="24">
        <v>479561</v>
      </c>
      <c r="J7" s="24">
        <v>481076</v>
      </c>
      <c r="K7" s="24"/>
      <c r="L7" s="24"/>
      <c r="M7" s="24"/>
      <c r="N7" s="24"/>
      <c r="O7" s="24"/>
      <c r="P7" s="24"/>
      <c r="Q7" s="24"/>
      <c r="R7" s="24"/>
      <c r="S7" s="24">
        <v>15876</v>
      </c>
      <c r="T7" s="24">
        <v>7425</v>
      </c>
      <c r="U7" s="24"/>
      <c r="V7" s="24">
        <v>23301</v>
      </c>
      <c r="W7" s="24">
        <v>504377</v>
      </c>
      <c r="X7" s="24">
        <v>1000000</v>
      </c>
      <c r="Y7" s="24">
        <v>-495623</v>
      </c>
      <c r="Z7" s="7">
        <v>-49.56</v>
      </c>
      <c r="AA7" s="29">
        <v>1000000</v>
      </c>
    </row>
    <row r="8" spans="1:27" ht="13.5">
      <c r="A8" s="5" t="s">
        <v>34</v>
      </c>
      <c r="B8" s="3"/>
      <c r="C8" s="19">
        <v>4962</v>
      </c>
      <c r="D8" s="19"/>
      <c r="E8" s="20">
        <v>143500</v>
      </c>
      <c r="F8" s="21">
        <v>143500</v>
      </c>
      <c r="G8" s="21"/>
      <c r="H8" s="21">
        <v>120</v>
      </c>
      <c r="I8" s="21">
        <v>4599</v>
      </c>
      <c r="J8" s="21">
        <v>4719</v>
      </c>
      <c r="K8" s="21"/>
      <c r="L8" s="21"/>
      <c r="M8" s="21"/>
      <c r="N8" s="21"/>
      <c r="O8" s="21"/>
      <c r="P8" s="21">
        <v>1897</v>
      </c>
      <c r="Q8" s="21"/>
      <c r="R8" s="21">
        <v>1897</v>
      </c>
      <c r="S8" s="21"/>
      <c r="T8" s="21">
        <v>5374</v>
      </c>
      <c r="U8" s="21"/>
      <c r="V8" s="21">
        <v>5374</v>
      </c>
      <c r="W8" s="21">
        <v>11990</v>
      </c>
      <c r="X8" s="21">
        <v>143500</v>
      </c>
      <c r="Y8" s="21">
        <v>-131510</v>
      </c>
      <c r="Z8" s="6">
        <v>-91.64</v>
      </c>
      <c r="AA8" s="28">
        <v>143500</v>
      </c>
    </row>
    <row r="9" spans="1:27" ht="13.5">
      <c r="A9" s="2" t="s">
        <v>35</v>
      </c>
      <c r="B9" s="3"/>
      <c r="C9" s="16">
        <f aca="true" t="shared" si="1" ref="C9:Y9">SUM(C10:C14)</f>
        <v>750854</v>
      </c>
      <c r="D9" s="16">
        <f>SUM(D10:D14)</f>
        <v>0</v>
      </c>
      <c r="E9" s="17">
        <f t="shared" si="1"/>
        <v>265000</v>
      </c>
      <c r="F9" s="18">
        <f t="shared" si="1"/>
        <v>265000</v>
      </c>
      <c r="G9" s="18">
        <f t="shared" si="1"/>
        <v>0</v>
      </c>
      <c r="H9" s="18">
        <f t="shared" si="1"/>
        <v>0</v>
      </c>
      <c r="I9" s="18">
        <f t="shared" si="1"/>
        <v>308531</v>
      </c>
      <c r="J9" s="18">
        <f t="shared" si="1"/>
        <v>308531</v>
      </c>
      <c r="K9" s="18">
        <f t="shared" si="1"/>
        <v>8383</v>
      </c>
      <c r="L9" s="18">
        <f t="shared" si="1"/>
        <v>373414</v>
      </c>
      <c r="M9" s="18">
        <f t="shared" si="1"/>
        <v>466727</v>
      </c>
      <c r="N9" s="18">
        <f t="shared" si="1"/>
        <v>848524</v>
      </c>
      <c r="O9" s="18">
        <f t="shared" si="1"/>
        <v>211645</v>
      </c>
      <c r="P9" s="18">
        <f t="shared" si="1"/>
        <v>600530</v>
      </c>
      <c r="Q9" s="18">
        <f t="shared" si="1"/>
        <v>86502</v>
      </c>
      <c r="R9" s="18">
        <f t="shared" si="1"/>
        <v>898677</v>
      </c>
      <c r="S9" s="18">
        <f t="shared" si="1"/>
        <v>388820</v>
      </c>
      <c r="T9" s="18">
        <f t="shared" si="1"/>
        <v>590520</v>
      </c>
      <c r="U9" s="18">
        <f t="shared" si="1"/>
        <v>0</v>
      </c>
      <c r="V9" s="18">
        <f t="shared" si="1"/>
        <v>979340</v>
      </c>
      <c r="W9" s="18">
        <f t="shared" si="1"/>
        <v>3035072</v>
      </c>
      <c r="X9" s="18">
        <f t="shared" si="1"/>
        <v>265000</v>
      </c>
      <c r="Y9" s="18">
        <f t="shared" si="1"/>
        <v>2770072</v>
      </c>
      <c r="Z9" s="4">
        <f>+IF(X9&lt;&gt;0,+(Y9/X9)*100,0)</f>
        <v>1045.3101886792454</v>
      </c>
      <c r="AA9" s="30">
        <f>SUM(AA10:AA14)</f>
        <v>265000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>
        <v>4492</v>
      </c>
      <c r="Q10" s="21">
        <v>719</v>
      </c>
      <c r="R10" s="21">
        <v>5211</v>
      </c>
      <c r="S10" s="21"/>
      <c r="T10" s="21">
        <v>302390</v>
      </c>
      <c r="U10" s="21"/>
      <c r="V10" s="21">
        <v>302390</v>
      </c>
      <c r="W10" s="21">
        <v>307601</v>
      </c>
      <c r="X10" s="21"/>
      <c r="Y10" s="21">
        <v>307601</v>
      </c>
      <c r="Z10" s="6"/>
      <c r="AA10" s="28"/>
    </row>
    <row r="11" spans="1:27" ht="13.5">
      <c r="A11" s="5" t="s">
        <v>37</v>
      </c>
      <c r="B11" s="3"/>
      <c r="C11" s="19">
        <v>681641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69213</v>
      </c>
      <c r="D12" s="19"/>
      <c r="E12" s="20">
        <v>265000</v>
      </c>
      <c r="F12" s="21">
        <v>265000</v>
      </c>
      <c r="G12" s="21"/>
      <c r="H12" s="21"/>
      <c r="I12" s="21">
        <v>308531</v>
      </c>
      <c r="J12" s="21">
        <v>308531</v>
      </c>
      <c r="K12" s="21">
        <v>8383</v>
      </c>
      <c r="L12" s="21">
        <v>373414</v>
      </c>
      <c r="M12" s="21">
        <v>466727</v>
      </c>
      <c r="N12" s="21">
        <v>848524</v>
      </c>
      <c r="O12" s="21">
        <v>211645</v>
      </c>
      <c r="P12" s="21">
        <v>596038</v>
      </c>
      <c r="Q12" s="21">
        <v>85783</v>
      </c>
      <c r="R12" s="21">
        <v>893466</v>
      </c>
      <c r="S12" s="21">
        <v>388820</v>
      </c>
      <c r="T12" s="21">
        <v>288130</v>
      </c>
      <c r="U12" s="21"/>
      <c r="V12" s="21">
        <v>676950</v>
      </c>
      <c r="W12" s="21">
        <v>2727471</v>
      </c>
      <c r="X12" s="21">
        <v>265000</v>
      </c>
      <c r="Y12" s="21">
        <v>2462471</v>
      </c>
      <c r="Z12" s="6">
        <v>929.23</v>
      </c>
      <c r="AA12" s="28">
        <v>265000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6184853</v>
      </c>
      <c r="D15" s="16">
        <f>SUM(D16:D18)</f>
        <v>0</v>
      </c>
      <c r="E15" s="17">
        <f t="shared" si="2"/>
        <v>7897550</v>
      </c>
      <c r="F15" s="18">
        <f t="shared" si="2"/>
        <v>7897550</v>
      </c>
      <c r="G15" s="18">
        <f t="shared" si="2"/>
        <v>49725</v>
      </c>
      <c r="H15" s="18">
        <f t="shared" si="2"/>
        <v>97046</v>
      </c>
      <c r="I15" s="18">
        <f t="shared" si="2"/>
        <v>128681</v>
      </c>
      <c r="J15" s="18">
        <f t="shared" si="2"/>
        <v>275452</v>
      </c>
      <c r="K15" s="18">
        <f t="shared" si="2"/>
        <v>612862</v>
      </c>
      <c r="L15" s="18">
        <f t="shared" si="2"/>
        <v>309356</v>
      </c>
      <c r="M15" s="18">
        <f t="shared" si="2"/>
        <v>248907</v>
      </c>
      <c r="N15" s="18">
        <f t="shared" si="2"/>
        <v>1171125</v>
      </c>
      <c r="O15" s="18">
        <f t="shared" si="2"/>
        <v>47379</v>
      </c>
      <c r="P15" s="18">
        <f t="shared" si="2"/>
        <v>206737</v>
      </c>
      <c r="Q15" s="18">
        <f t="shared" si="2"/>
        <v>0</v>
      </c>
      <c r="R15" s="18">
        <f t="shared" si="2"/>
        <v>254116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1700693</v>
      </c>
      <c r="X15" s="18">
        <f t="shared" si="2"/>
        <v>7897553</v>
      </c>
      <c r="Y15" s="18">
        <f t="shared" si="2"/>
        <v>-6196860</v>
      </c>
      <c r="Z15" s="4">
        <f>+IF(X15&lt;&gt;0,+(Y15/X15)*100,0)</f>
        <v>-78.46557028487177</v>
      </c>
      <c r="AA15" s="30">
        <f>SUM(AA16:AA18)</f>
        <v>7897550</v>
      </c>
    </row>
    <row r="16" spans="1:27" ht="13.5">
      <c r="A16" s="5" t="s">
        <v>42</v>
      </c>
      <c r="B16" s="3"/>
      <c r="C16" s="19">
        <v>150912</v>
      </c>
      <c r="D16" s="19"/>
      <c r="E16" s="20">
        <v>35000</v>
      </c>
      <c r="F16" s="21">
        <v>35000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35000</v>
      </c>
      <c r="Y16" s="21">
        <v>-35000</v>
      </c>
      <c r="Z16" s="6">
        <v>-100</v>
      </c>
      <c r="AA16" s="28">
        <v>35000</v>
      </c>
    </row>
    <row r="17" spans="1:27" ht="13.5">
      <c r="A17" s="5" t="s">
        <v>43</v>
      </c>
      <c r="B17" s="3"/>
      <c r="C17" s="19">
        <v>6033941</v>
      </c>
      <c r="D17" s="19"/>
      <c r="E17" s="20">
        <v>7862550</v>
      </c>
      <c r="F17" s="21">
        <v>7862550</v>
      </c>
      <c r="G17" s="21">
        <v>49725</v>
      </c>
      <c r="H17" s="21">
        <v>97046</v>
      </c>
      <c r="I17" s="21">
        <v>128681</v>
      </c>
      <c r="J17" s="21">
        <v>275452</v>
      </c>
      <c r="K17" s="21">
        <v>612862</v>
      </c>
      <c r="L17" s="21">
        <v>309356</v>
      </c>
      <c r="M17" s="21">
        <v>248907</v>
      </c>
      <c r="N17" s="21">
        <v>1171125</v>
      </c>
      <c r="O17" s="21">
        <v>47379</v>
      </c>
      <c r="P17" s="21">
        <v>206737</v>
      </c>
      <c r="Q17" s="21"/>
      <c r="R17" s="21">
        <v>254116</v>
      </c>
      <c r="S17" s="21"/>
      <c r="T17" s="21"/>
      <c r="U17" s="21"/>
      <c r="V17" s="21"/>
      <c r="W17" s="21">
        <v>1700693</v>
      </c>
      <c r="X17" s="21">
        <v>7862553</v>
      </c>
      <c r="Y17" s="21">
        <v>-6161860</v>
      </c>
      <c r="Z17" s="6">
        <v>-78.37</v>
      </c>
      <c r="AA17" s="28">
        <v>7862550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552910</v>
      </c>
      <c r="D19" s="16">
        <f>SUM(D20:D23)</f>
        <v>0</v>
      </c>
      <c r="E19" s="17">
        <f t="shared" si="3"/>
        <v>475000</v>
      </c>
      <c r="F19" s="18">
        <f t="shared" si="3"/>
        <v>475000</v>
      </c>
      <c r="G19" s="18">
        <f t="shared" si="3"/>
        <v>0</v>
      </c>
      <c r="H19" s="18">
        <f t="shared" si="3"/>
        <v>0</v>
      </c>
      <c r="I19" s="18">
        <f t="shared" si="3"/>
        <v>239127</v>
      </c>
      <c r="J19" s="18">
        <f t="shared" si="3"/>
        <v>239127</v>
      </c>
      <c r="K19" s="18">
        <f t="shared" si="3"/>
        <v>0</v>
      </c>
      <c r="L19" s="18">
        <f t="shared" si="3"/>
        <v>74430</v>
      </c>
      <c r="M19" s="18">
        <f t="shared" si="3"/>
        <v>62225</v>
      </c>
      <c r="N19" s="18">
        <f t="shared" si="3"/>
        <v>136655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375782</v>
      </c>
      <c r="X19" s="18">
        <f t="shared" si="3"/>
        <v>475000</v>
      </c>
      <c r="Y19" s="18">
        <f t="shared" si="3"/>
        <v>-99218</v>
      </c>
      <c r="Z19" s="4">
        <f>+IF(X19&lt;&gt;0,+(Y19/X19)*100,0)</f>
        <v>-20.888</v>
      </c>
      <c r="AA19" s="30">
        <f>SUM(AA20:AA23)</f>
        <v>475000</v>
      </c>
    </row>
    <row r="20" spans="1:27" ht="13.5">
      <c r="A20" s="5" t="s">
        <v>46</v>
      </c>
      <c r="B20" s="3"/>
      <c r="C20" s="19">
        <v>552910</v>
      </c>
      <c r="D20" s="19"/>
      <c r="E20" s="20">
        <v>175000</v>
      </c>
      <c r="F20" s="21">
        <v>175000</v>
      </c>
      <c r="G20" s="21"/>
      <c r="H20" s="21"/>
      <c r="I20" s="21">
        <v>239127</v>
      </c>
      <c r="J20" s="21">
        <v>239127</v>
      </c>
      <c r="K20" s="21"/>
      <c r="L20" s="21">
        <v>74430</v>
      </c>
      <c r="M20" s="21">
        <v>62225</v>
      </c>
      <c r="N20" s="21">
        <v>136655</v>
      </c>
      <c r="O20" s="21"/>
      <c r="P20" s="21"/>
      <c r="Q20" s="21"/>
      <c r="R20" s="21"/>
      <c r="S20" s="21"/>
      <c r="T20" s="21"/>
      <c r="U20" s="21"/>
      <c r="V20" s="21"/>
      <c r="W20" s="21">
        <v>375782</v>
      </c>
      <c r="X20" s="21">
        <v>175000</v>
      </c>
      <c r="Y20" s="21">
        <v>200782</v>
      </c>
      <c r="Z20" s="6">
        <v>114.73</v>
      </c>
      <c r="AA20" s="28">
        <v>175000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300000</v>
      </c>
      <c r="F23" s="21">
        <v>300000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300000</v>
      </c>
      <c r="Y23" s="21">
        <v>-300000</v>
      </c>
      <c r="Z23" s="6">
        <v>-100</v>
      </c>
      <c r="AA23" s="28">
        <v>300000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14369258</v>
      </c>
      <c r="D25" s="50">
        <f>+D5+D9+D15+D19+D24</f>
        <v>0</v>
      </c>
      <c r="E25" s="51">
        <f t="shared" si="4"/>
        <v>13949550</v>
      </c>
      <c r="F25" s="52">
        <f t="shared" si="4"/>
        <v>13949550</v>
      </c>
      <c r="G25" s="52">
        <f t="shared" si="4"/>
        <v>51240</v>
      </c>
      <c r="H25" s="52">
        <f t="shared" si="4"/>
        <v>1059763</v>
      </c>
      <c r="I25" s="52">
        <f t="shared" si="4"/>
        <v>1499724</v>
      </c>
      <c r="J25" s="52">
        <f t="shared" si="4"/>
        <v>2610727</v>
      </c>
      <c r="K25" s="52">
        <f t="shared" si="4"/>
        <v>1009371</v>
      </c>
      <c r="L25" s="52">
        <f t="shared" si="4"/>
        <v>757200</v>
      </c>
      <c r="M25" s="52">
        <f t="shared" si="4"/>
        <v>959078</v>
      </c>
      <c r="N25" s="52">
        <f t="shared" si="4"/>
        <v>2725649</v>
      </c>
      <c r="O25" s="52">
        <f t="shared" si="4"/>
        <v>745106</v>
      </c>
      <c r="P25" s="52">
        <f t="shared" si="4"/>
        <v>809164</v>
      </c>
      <c r="Q25" s="52">
        <f t="shared" si="4"/>
        <v>86502</v>
      </c>
      <c r="R25" s="52">
        <f t="shared" si="4"/>
        <v>1640772</v>
      </c>
      <c r="S25" s="52">
        <f t="shared" si="4"/>
        <v>588353</v>
      </c>
      <c r="T25" s="52">
        <f t="shared" si="4"/>
        <v>654199</v>
      </c>
      <c r="U25" s="52">
        <f t="shared" si="4"/>
        <v>0</v>
      </c>
      <c r="V25" s="52">
        <f t="shared" si="4"/>
        <v>1242552</v>
      </c>
      <c r="W25" s="52">
        <f t="shared" si="4"/>
        <v>8219700</v>
      </c>
      <c r="X25" s="52">
        <f t="shared" si="4"/>
        <v>13949553</v>
      </c>
      <c r="Y25" s="52">
        <f t="shared" si="4"/>
        <v>-5729853</v>
      </c>
      <c r="Z25" s="53">
        <f>+IF(X25&lt;&gt;0,+(Y25/X25)*100,0)</f>
        <v>-41.07553123745256</v>
      </c>
      <c r="AA25" s="54">
        <f>+AA5+AA9+AA15+AA19+AA24</f>
        <v>13949550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12162471</v>
      </c>
      <c r="D28" s="19"/>
      <c r="E28" s="20">
        <v>11741050</v>
      </c>
      <c r="F28" s="21">
        <v>11741050</v>
      </c>
      <c r="G28" s="21"/>
      <c r="H28" s="21">
        <v>962597</v>
      </c>
      <c r="I28" s="21">
        <v>955619</v>
      </c>
      <c r="J28" s="21">
        <v>1918216</v>
      </c>
      <c r="K28" s="21">
        <v>922730</v>
      </c>
      <c r="L28" s="21">
        <v>696192</v>
      </c>
      <c r="M28" s="21">
        <v>909871</v>
      </c>
      <c r="N28" s="21">
        <v>2528793</v>
      </c>
      <c r="O28" s="21">
        <v>64745</v>
      </c>
      <c r="P28" s="21">
        <v>802775</v>
      </c>
      <c r="Q28" s="21">
        <v>85783</v>
      </c>
      <c r="R28" s="21">
        <v>953303</v>
      </c>
      <c r="S28" s="21">
        <v>572477</v>
      </c>
      <c r="T28" s="21">
        <v>629575</v>
      </c>
      <c r="U28" s="21"/>
      <c r="V28" s="21">
        <v>1202052</v>
      </c>
      <c r="W28" s="21">
        <v>6602364</v>
      </c>
      <c r="X28" s="21"/>
      <c r="Y28" s="21">
        <v>6602364</v>
      </c>
      <c r="Z28" s="6"/>
      <c r="AA28" s="19">
        <v>11741050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>
        <v>8383</v>
      </c>
      <c r="L29" s="21"/>
      <c r="M29" s="21"/>
      <c r="N29" s="21">
        <v>8383</v>
      </c>
      <c r="O29" s="21"/>
      <c r="P29" s="21"/>
      <c r="Q29" s="21"/>
      <c r="R29" s="21"/>
      <c r="S29" s="21"/>
      <c r="T29" s="21"/>
      <c r="U29" s="21"/>
      <c r="V29" s="21"/>
      <c r="W29" s="21">
        <v>8383</v>
      </c>
      <c r="X29" s="21"/>
      <c r="Y29" s="21">
        <v>8383</v>
      </c>
      <c r="Z29" s="6"/>
      <c r="AA29" s="28"/>
    </row>
    <row r="30" spans="1:27" ht="13.5">
      <c r="A30" s="56" t="s">
        <v>56</v>
      </c>
      <c r="B30" s="3"/>
      <c r="C30" s="22">
        <v>1561741</v>
      </c>
      <c r="D30" s="22"/>
      <c r="E30" s="23"/>
      <c r="F30" s="24"/>
      <c r="G30" s="24">
        <v>49725</v>
      </c>
      <c r="H30" s="24">
        <v>97046</v>
      </c>
      <c r="I30" s="24">
        <v>59946</v>
      </c>
      <c r="J30" s="24">
        <v>206717</v>
      </c>
      <c r="K30" s="24">
        <v>78258</v>
      </c>
      <c r="L30" s="24">
        <v>61008</v>
      </c>
      <c r="M30" s="24">
        <v>48628</v>
      </c>
      <c r="N30" s="24">
        <v>187894</v>
      </c>
      <c r="O30" s="24">
        <v>47379</v>
      </c>
      <c r="P30" s="24"/>
      <c r="Q30" s="24"/>
      <c r="R30" s="24">
        <v>47379</v>
      </c>
      <c r="S30" s="24"/>
      <c r="T30" s="24"/>
      <c r="U30" s="24"/>
      <c r="V30" s="24"/>
      <c r="W30" s="24">
        <v>441990</v>
      </c>
      <c r="X30" s="24"/>
      <c r="Y30" s="24">
        <v>441990</v>
      </c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13724212</v>
      </c>
      <c r="D32" s="25">
        <f>SUM(D28:D31)</f>
        <v>0</v>
      </c>
      <c r="E32" s="26">
        <f t="shared" si="5"/>
        <v>11741050</v>
      </c>
      <c r="F32" s="27">
        <f t="shared" si="5"/>
        <v>11741050</v>
      </c>
      <c r="G32" s="27">
        <f t="shared" si="5"/>
        <v>49725</v>
      </c>
      <c r="H32" s="27">
        <f t="shared" si="5"/>
        <v>1059643</v>
      </c>
      <c r="I32" s="27">
        <f t="shared" si="5"/>
        <v>1015565</v>
      </c>
      <c r="J32" s="27">
        <f t="shared" si="5"/>
        <v>2124933</v>
      </c>
      <c r="K32" s="27">
        <f t="shared" si="5"/>
        <v>1009371</v>
      </c>
      <c r="L32" s="27">
        <f t="shared" si="5"/>
        <v>757200</v>
      </c>
      <c r="M32" s="27">
        <f t="shared" si="5"/>
        <v>958499</v>
      </c>
      <c r="N32" s="27">
        <f t="shared" si="5"/>
        <v>2725070</v>
      </c>
      <c r="O32" s="27">
        <f t="shared" si="5"/>
        <v>112124</v>
      </c>
      <c r="P32" s="27">
        <f t="shared" si="5"/>
        <v>802775</v>
      </c>
      <c r="Q32" s="27">
        <f t="shared" si="5"/>
        <v>85783</v>
      </c>
      <c r="R32" s="27">
        <f t="shared" si="5"/>
        <v>1000682</v>
      </c>
      <c r="S32" s="27">
        <f t="shared" si="5"/>
        <v>572477</v>
      </c>
      <c r="T32" s="27">
        <f t="shared" si="5"/>
        <v>629575</v>
      </c>
      <c r="U32" s="27">
        <f t="shared" si="5"/>
        <v>0</v>
      </c>
      <c r="V32" s="27">
        <f t="shared" si="5"/>
        <v>1202052</v>
      </c>
      <c r="W32" s="27">
        <f t="shared" si="5"/>
        <v>7052737</v>
      </c>
      <c r="X32" s="27">
        <f t="shared" si="5"/>
        <v>0</v>
      </c>
      <c r="Y32" s="27">
        <f t="shared" si="5"/>
        <v>7052737</v>
      </c>
      <c r="Z32" s="13">
        <f>+IF(X32&lt;&gt;0,+(Y32/X32)*100,0)</f>
        <v>0</v>
      </c>
      <c r="AA32" s="31">
        <f>SUM(AA28:AA31)</f>
        <v>11741050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645046</v>
      </c>
      <c r="D35" s="19"/>
      <c r="E35" s="20">
        <v>2208500</v>
      </c>
      <c r="F35" s="21">
        <v>2208500</v>
      </c>
      <c r="G35" s="21">
        <v>1515</v>
      </c>
      <c r="H35" s="21">
        <v>120</v>
      </c>
      <c r="I35" s="21">
        <v>484160</v>
      </c>
      <c r="J35" s="21">
        <v>485795</v>
      </c>
      <c r="K35" s="21"/>
      <c r="L35" s="21"/>
      <c r="M35" s="21">
        <v>578</v>
      </c>
      <c r="N35" s="21">
        <v>578</v>
      </c>
      <c r="O35" s="21">
        <v>632982</v>
      </c>
      <c r="P35" s="21">
        <v>6389</v>
      </c>
      <c r="Q35" s="21">
        <v>719</v>
      </c>
      <c r="R35" s="21">
        <v>640090</v>
      </c>
      <c r="S35" s="21">
        <v>15876</v>
      </c>
      <c r="T35" s="21">
        <v>24624</v>
      </c>
      <c r="U35" s="21"/>
      <c r="V35" s="21">
        <v>40500</v>
      </c>
      <c r="W35" s="21">
        <v>1166963</v>
      </c>
      <c r="X35" s="21"/>
      <c r="Y35" s="21">
        <v>1166963</v>
      </c>
      <c r="Z35" s="6"/>
      <c r="AA35" s="28">
        <v>2208500</v>
      </c>
    </row>
    <row r="36" spans="1:27" ht="13.5">
      <c r="A36" s="60" t="s">
        <v>64</v>
      </c>
      <c r="B36" s="10"/>
      <c r="C36" s="61">
        <f aca="true" t="shared" si="6" ref="C36:Y36">SUM(C32:C35)</f>
        <v>14369258</v>
      </c>
      <c r="D36" s="61">
        <f>SUM(D32:D35)</f>
        <v>0</v>
      </c>
      <c r="E36" s="62">
        <f t="shared" si="6"/>
        <v>13949550</v>
      </c>
      <c r="F36" s="63">
        <f t="shared" si="6"/>
        <v>13949550</v>
      </c>
      <c r="G36" s="63">
        <f t="shared" si="6"/>
        <v>51240</v>
      </c>
      <c r="H36" s="63">
        <f t="shared" si="6"/>
        <v>1059763</v>
      </c>
      <c r="I36" s="63">
        <f t="shared" si="6"/>
        <v>1499725</v>
      </c>
      <c r="J36" s="63">
        <f t="shared" si="6"/>
        <v>2610728</v>
      </c>
      <c r="K36" s="63">
        <f t="shared" si="6"/>
        <v>1009371</v>
      </c>
      <c r="L36" s="63">
        <f t="shared" si="6"/>
        <v>757200</v>
      </c>
      <c r="M36" s="63">
        <f t="shared" si="6"/>
        <v>959077</v>
      </c>
      <c r="N36" s="63">
        <f t="shared" si="6"/>
        <v>2725648</v>
      </c>
      <c r="O36" s="63">
        <f t="shared" si="6"/>
        <v>745106</v>
      </c>
      <c r="P36" s="63">
        <f t="shared" si="6"/>
        <v>809164</v>
      </c>
      <c r="Q36" s="63">
        <f t="shared" si="6"/>
        <v>86502</v>
      </c>
      <c r="R36" s="63">
        <f t="shared" si="6"/>
        <v>1640772</v>
      </c>
      <c r="S36" s="63">
        <f t="shared" si="6"/>
        <v>588353</v>
      </c>
      <c r="T36" s="63">
        <f t="shared" si="6"/>
        <v>654199</v>
      </c>
      <c r="U36" s="63">
        <f t="shared" si="6"/>
        <v>0</v>
      </c>
      <c r="V36" s="63">
        <f t="shared" si="6"/>
        <v>1242552</v>
      </c>
      <c r="W36" s="63">
        <f t="shared" si="6"/>
        <v>8219700</v>
      </c>
      <c r="X36" s="63">
        <f t="shared" si="6"/>
        <v>0</v>
      </c>
      <c r="Y36" s="63">
        <f t="shared" si="6"/>
        <v>8219700</v>
      </c>
      <c r="Z36" s="64">
        <f>+IF(X36&lt;&gt;0,+(Y36/X36)*100,0)</f>
        <v>0</v>
      </c>
      <c r="AA36" s="65">
        <f>SUM(AA32:AA35)</f>
        <v>13949550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585000</v>
      </c>
      <c r="F5" s="18">
        <f t="shared" si="0"/>
        <v>585000</v>
      </c>
      <c r="G5" s="18">
        <f t="shared" si="0"/>
        <v>0</v>
      </c>
      <c r="H5" s="18">
        <f t="shared" si="0"/>
        <v>9200</v>
      </c>
      <c r="I5" s="18">
        <f t="shared" si="0"/>
        <v>0</v>
      </c>
      <c r="J5" s="18">
        <f t="shared" si="0"/>
        <v>9200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9200</v>
      </c>
      <c r="X5" s="18">
        <f t="shared" si="0"/>
        <v>585000</v>
      </c>
      <c r="Y5" s="18">
        <f t="shared" si="0"/>
        <v>-575800</v>
      </c>
      <c r="Z5" s="4">
        <f>+IF(X5&lt;&gt;0,+(Y5/X5)*100,0)</f>
        <v>-98.42735042735042</v>
      </c>
      <c r="AA5" s="16">
        <f>SUM(AA6:AA8)</f>
        <v>585000</v>
      </c>
    </row>
    <row r="6" spans="1:27" ht="13.5">
      <c r="A6" s="5" t="s">
        <v>32</v>
      </c>
      <c r="B6" s="3"/>
      <c r="C6" s="19"/>
      <c r="D6" s="19"/>
      <c r="E6" s="20">
        <v>185000</v>
      </c>
      <c r="F6" s="21">
        <v>185000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185004</v>
      </c>
      <c r="Y6" s="21">
        <v>-185004</v>
      </c>
      <c r="Z6" s="6">
        <v>-100</v>
      </c>
      <c r="AA6" s="28">
        <v>185000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400000</v>
      </c>
      <c r="F8" s="21">
        <v>400000</v>
      </c>
      <c r="G8" s="21"/>
      <c r="H8" s="21">
        <v>9200</v>
      </c>
      <c r="I8" s="21"/>
      <c r="J8" s="21">
        <v>9200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9200</v>
      </c>
      <c r="X8" s="21">
        <v>399996</v>
      </c>
      <c r="Y8" s="21">
        <v>-390796</v>
      </c>
      <c r="Z8" s="6">
        <v>-97.7</v>
      </c>
      <c r="AA8" s="28">
        <v>400000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3200738</v>
      </c>
      <c r="F9" s="18">
        <f t="shared" si="1"/>
        <v>3200738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3200736</v>
      </c>
      <c r="Y9" s="18">
        <f t="shared" si="1"/>
        <v>-3200736</v>
      </c>
      <c r="Z9" s="4">
        <f>+IF(X9&lt;&gt;0,+(Y9/X9)*100,0)</f>
        <v>-100</v>
      </c>
      <c r="AA9" s="30">
        <f>SUM(AA10:AA14)</f>
        <v>3200738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3015238</v>
      </c>
      <c r="F11" s="21">
        <v>3015238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3015240</v>
      </c>
      <c r="Y11" s="21">
        <v>-3015240</v>
      </c>
      <c r="Z11" s="6">
        <v>-100</v>
      </c>
      <c r="AA11" s="28">
        <v>3015238</v>
      </c>
    </row>
    <row r="12" spans="1:27" ht="13.5">
      <c r="A12" s="5" t="s">
        <v>38</v>
      </c>
      <c r="B12" s="3"/>
      <c r="C12" s="19"/>
      <c r="D12" s="19"/>
      <c r="E12" s="20">
        <v>185500</v>
      </c>
      <c r="F12" s="21">
        <v>185500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185496</v>
      </c>
      <c r="Y12" s="21">
        <v>-185496</v>
      </c>
      <c r="Z12" s="6">
        <v>-100</v>
      </c>
      <c r="AA12" s="28">
        <v>185500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5680112</v>
      </c>
      <c r="F15" s="18">
        <f t="shared" si="2"/>
        <v>5680112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5680116</v>
      </c>
      <c r="Y15" s="18">
        <f t="shared" si="2"/>
        <v>-5680116</v>
      </c>
      <c r="Z15" s="4">
        <f>+IF(X15&lt;&gt;0,+(Y15/X15)*100,0)</f>
        <v>-100</v>
      </c>
      <c r="AA15" s="30">
        <f>SUM(AA16:AA18)</f>
        <v>5680112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5680112</v>
      </c>
      <c r="F17" s="21">
        <v>5680112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5680116</v>
      </c>
      <c r="Y17" s="21">
        <v>-5680116</v>
      </c>
      <c r="Z17" s="6">
        <v>-100</v>
      </c>
      <c r="AA17" s="28">
        <v>5680112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3150000</v>
      </c>
      <c r="F19" s="18">
        <f t="shared" si="3"/>
        <v>3150000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3149988</v>
      </c>
      <c r="Y19" s="18">
        <f t="shared" si="3"/>
        <v>-3149988</v>
      </c>
      <c r="Z19" s="4">
        <f>+IF(X19&lt;&gt;0,+(Y19/X19)*100,0)</f>
        <v>-100</v>
      </c>
      <c r="AA19" s="30">
        <f>SUM(AA20:AA23)</f>
        <v>3150000</v>
      </c>
    </row>
    <row r="20" spans="1:27" ht="13.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999996</v>
      </c>
      <c r="Y20" s="21">
        <v>-999996</v>
      </c>
      <c r="Z20" s="6">
        <v>-100</v>
      </c>
      <c r="AA20" s="28">
        <v>1000000</v>
      </c>
    </row>
    <row r="21" spans="1:27" ht="13.5">
      <c r="A21" s="5" t="s">
        <v>47</v>
      </c>
      <c r="B21" s="3"/>
      <c r="C21" s="19"/>
      <c r="D21" s="19"/>
      <c r="E21" s="20">
        <v>600000</v>
      </c>
      <c r="F21" s="21">
        <v>600000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600000</v>
      </c>
      <c r="Y21" s="21">
        <v>-600000</v>
      </c>
      <c r="Z21" s="6">
        <v>-100</v>
      </c>
      <c r="AA21" s="28">
        <v>600000</v>
      </c>
    </row>
    <row r="22" spans="1:27" ht="13.5">
      <c r="A22" s="5" t="s">
        <v>48</v>
      </c>
      <c r="B22" s="3"/>
      <c r="C22" s="22"/>
      <c r="D22" s="22"/>
      <c r="E22" s="23">
        <v>1000000</v>
      </c>
      <c r="F22" s="24">
        <v>1000000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999996</v>
      </c>
      <c r="Y22" s="24">
        <v>-999996</v>
      </c>
      <c r="Z22" s="7">
        <v>-100</v>
      </c>
      <c r="AA22" s="29">
        <v>1000000</v>
      </c>
    </row>
    <row r="23" spans="1:27" ht="13.5">
      <c r="A23" s="5" t="s">
        <v>49</v>
      </c>
      <c r="B23" s="3"/>
      <c r="C23" s="19"/>
      <c r="D23" s="19"/>
      <c r="E23" s="20">
        <v>550000</v>
      </c>
      <c r="F23" s="21">
        <v>550000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549996</v>
      </c>
      <c r="Y23" s="21">
        <v>-549996</v>
      </c>
      <c r="Z23" s="6">
        <v>-100</v>
      </c>
      <c r="AA23" s="28">
        <v>550000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12615850</v>
      </c>
      <c r="F25" s="52">
        <f t="shared" si="4"/>
        <v>12615850</v>
      </c>
      <c r="G25" s="52">
        <f t="shared" si="4"/>
        <v>0</v>
      </c>
      <c r="H25" s="52">
        <f t="shared" si="4"/>
        <v>9200</v>
      </c>
      <c r="I25" s="52">
        <f t="shared" si="4"/>
        <v>0</v>
      </c>
      <c r="J25" s="52">
        <f t="shared" si="4"/>
        <v>9200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9200</v>
      </c>
      <c r="X25" s="52">
        <f t="shared" si="4"/>
        <v>12615840</v>
      </c>
      <c r="Y25" s="52">
        <f t="shared" si="4"/>
        <v>-12606640</v>
      </c>
      <c r="Z25" s="53">
        <f>+IF(X25&lt;&gt;0,+(Y25/X25)*100,0)</f>
        <v>-99.92707580311735</v>
      </c>
      <c r="AA25" s="54">
        <f>+AA5+AA9+AA15+AA19+AA24</f>
        <v>12615850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8695350</v>
      </c>
      <c r="F28" s="21">
        <v>8695350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8695350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8695350</v>
      </c>
      <c r="F32" s="27">
        <f t="shared" si="5"/>
        <v>8695350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8695350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>
        <v>9200</v>
      </c>
      <c r="I33" s="21"/>
      <c r="J33" s="21">
        <v>9200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9200</v>
      </c>
      <c r="X33" s="21"/>
      <c r="Y33" s="21">
        <v>9200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3920500</v>
      </c>
      <c r="F35" s="21">
        <v>3920500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3920500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12615850</v>
      </c>
      <c r="F36" s="63">
        <f t="shared" si="6"/>
        <v>12615850</v>
      </c>
      <c r="G36" s="63">
        <f t="shared" si="6"/>
        <v>0</v>
      </c>
      <c r="H36" s="63">
        <f t="shared" si="6"/>
        <v>9200</v>
      </c>
      <c r="I36" s="63">
        <f t="shared" si="6"/>
        <v>0</v>
      </c>
      <c r="J36" s="63">
        <f t="shared" si="6"/>
        <v>9200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9200</v>
      </c>
      <c r="X36" s="63">
        <f t="shared" si="6"/>
        <v>0</v>
      </c>
      <c r="Y36" s="63">
        <f t="shared" si="6"/>
        <v>9200</v>
      </c>
      <c r="Z36" s="64">
        <f>+IF(X36&lt;&gt;0,+(Y36/X36)*100,0)</f>
        <v>0</v>
      </c>
      <c r="AA36" s="65">
        <f>SUM(AA32:AA35)</f>
        <v>12615850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3861534</v>
      </c>
      <c r="D5" s="16">
        <f>SUM(D6:D8)</f>
        <v>0</v>
      </c>
      <c r="E5" s="17">
        <f t="shared" si="0"/>
        <v>4649550</v>
      </c>
      <c r="F5" s="18">
        <f t="shared" si="0"/>
        <v>2770000</v>
      </c>
      <c r="G5" s="18">
        <f t="shared" si="0"/>
        <v>0</v>
      </c>
      <c r="H5" s="18">
        <f t="shared" si="0"/>
        <v>39800</v>
      </c>
      <c r="I5" s="18">
        <f t="shared" si="0"/>
        <v>21649</v>
      </c>
      <c r="J5" s="18">
        <f t="shared" si="0"/>
        <v>61449</v>
      </c>
      <c r="K5" s="18">
        <f t="shared" si="0"/>
        <v>0</v>
      </c>
      <c r="L5" s="18">
        <f t="shared" si="0"/>
        <v>28206</v>
      </c>
      <c r="M5" s="18">
        <f t="shared" si="0"/>
        <v>18137</v>
      </c>
      <c r="N5" s="18">
        <f t="shared" si="0"/>
        <v>46343</v>
      </c>
      <c r="O5" s="18">
        <f t="shared" si="0"/>
        <v>82457</v>
      </c>
      <c r="P5" s="18">
        <f t="shared" si="0"/>
        <v>27406</v>
      </c>
      <c r="Q5" s="18">
        <f t="shared" si="0"/>
        <v>23091</v>
      </c>
      <c r="R5" s="18">
        <f t="shared" si="0"/>
        <v>132954</v>
      </c>
      <c r="S5" s="18">
        <f t="shared" si="0"/>
        <v>40993</v>
      </c>
      <c r="T5" s="18">
        <f t="shared" si="0"/>
        <v>92849</v>
      </c>
      <c r="U5" s="18">
        <f t="shared" si="0"/>
        <v>432884</v>
      </c>
      <c r="V5" s="18">
        <f t="shared" si="0"/>
        <v>566726</v>
      </c>
      <c r="W5" s="18">
        <f t="shared" si="0"/>
        <v>807472</v>
      </c>
      <c r="X5" s="18">
        <f t="shared" si="0"/>
        <v>4649548</v>
      </c>
      <c r="Y5" s="18">
        <f t="shared" si="0"/>
        <v>-3842076</v>
      </c>
      <c r="Z5" s="4">
        <f>+IF(X5&lt;&gt;0,+(Y5/X5)*100,0)</f>
        <v>-82.6333226369531</v>
      </c>
      <c r="AA5" s="16">
        <f>SUM(AA6:AA8)</f>
        <v>2770000</v>
      </c>
    </row>
    <row r="6" spans="1:27" ht="13.5">
      <c r="A6" s="5" t="s">
        <v>32</v>
      </c>
      <c r="B6" s="3"/>
      <c r="C6" s="19">
        <v>2978321</v>
      </c>
      <c r="D6" s="19"/>
      <c r="E6" s="20">
        <v>1879550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1879548</v>
      </c>
      <c r="Y6" s="21">
        <v>-1879548</v>
      </c>
      <c r="Z6" s="6">
        <v>-100</v>
      </c>
      <c r="AA6" s="28"/>
    </row>
    <row r="7" spans="1:27" ht="13.5">
      <c r="A7" s="5" t="s">
        <v>33</v>
      </c>
      <c r="B7" s="3"/>
      <c r="C7" s="22">
        <v>250252</v>
      </c>
      <c r="D7" s="22"/>
      <c r="E7" s="23">
        <v>2770000</v>
      </c>
      <c r="F7" s="24">
        <v>2770000</v>
      </c>
      <c r="G7" s="24"/>
      <c r="H7" s="24">
        <v>39800</v>
      </c>
      <c r="I7" s="24">
        <v>21649</v>
      </c>
      <c r="J7" s="24">
        <v>61449</v>
      </c>
      <c r="K7" s="24"/>
      <c r="L7" s="24">
        <v>28206</v>
      </c>
      <c r="M7" s="24">
        <v>18137</v>
      </c>
      <c r="N7" s="24">
        <v>46343</v>
      </c>
      <c r="O7" s="24">
        <v>82457</v>
      </c>
      <c r="P7" s="24">
        <v>27406</v>
      </c>
      <c r="Q7" s="24">
        <v>23091</v>
      </c>
      <c r="R7" s="24">
        <v>132954</v>
      </c>
      <c r="S7" s="24">
        <v>40993</v>
      </c>
      <c r="T7" s="24">
        <v>92849</v>
      </c>
      <c r="U7" s="24">
        <v>432884</v>
      </c>
      <c r="V7" s="24">
        <v>566726</v>
      </c>
      <c r="W7" s="24">
        <v>807472</v>
      </c>
      <c r="X7" s="24">
        <v>2770000</v>
      </c>
      <c r="Y7" s="24">
        <v>-1962528</v>
      </c>
      <c r="Z7" s="7">
        <v>-70.85</v>
      </c>
      <c r="AA7" s="29">
        <v>2770000</v>
      </c>
    </row>
    <row r="8" spans="1:27" ht="13.5">
      <c r="A8" s="5" t="s">
        <v>34</v>
      </c>
      <c r="B8" s="3"/>
      <c r="C8" s="19">
        <v>632961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16534735</v>
      </c>
      <c r="D9" s="16">
        <f>SUM(D10:D14)</f>
        <v>0</v>
      </c>
      <c r="E9" s="17">
        <f t="shared" si="1"/>
        <v>18780450</v>
      </c>
      <c r="F9" s="18">
        <f t="shared" si="1"/>
        <v>23304880</v>
      </c>
      <c r="G9" s="18">
        <f t="shared" si="1"/>
        <v>1780557</v>
      </c>
      <c r="H9" s="18">
        <f t="shared" si="1"/>
        <v>168467</v>
      </c>
      <c r="I9" s="18">
        <f t="shared" si="1"/>
        <v>445247</v>
      </c>
      <c r="J9" s="18">
        <f t="shared" si="1"/>
        <v>2394271</v>
      </c>
      <c r="K9" s="18">
        <f t="shared" si="1"/>
        <v>0</v>
      </c>
      <c r="L9" s="18">
        <f t="shared" si="1"/>
        <v>2084525</v>
      </c>
      <c r="M9" s="18">
        <f t="shared" si="1"/>
        <v>1888688</v>
      </c>
      <c r="N9" s="18">
        <f t="shared" si="1"/>
        <v>3973213</v>
      </c>
      <c r="O9" s="18">
        <f t="shared" si="1"/>
        <v>414444</v>
      </c>
      <c r="P9" s="18">
        <f t="shared" si="1"/>
        <v>1960115</v>
      </c>
      <c r="Q9" s="18">
        <f t="shared" si="1"/>
        <v>185643</v>
      </c>
      <c r="R9" s="18">
        <f t="shared" si="1"/>
        <v>2560202</v>
      </c>
      <c r="S9" s="18">
        <f t="shared" si="1"/>
        <v>3975631</v>
      </c>
      <c r="T9" s="18">
        <f t="shared" si="1"/>
        <v>330169</v>
      </c>
      <c r="U9" s="18">
        <f t="shared" si="1"/>
        <v>2590579</v>
      </c>
      <c r="V9" s="18">
        <f t="shared" si="1"/>
        <v>6896379</v>
      </c>
      <c r="W9" s="18">
        <f t="shared" si="1"/>
        <v>15824065</v>
      </c>
      <c r="X9" s="18">
        <f t="shared" si="1"/>
        <v>18780450</v>
      </c>
      <c r="Y9" s="18">
        <f t="shared" si="1"/>
        <v>-2956385</v>
      </c>
      <c r="Z9" s="4">
        <f>+IF(X9&lt;&gt;0,+(Y9/X9)*100,0)</f>
        <v>-15.7418219478234</v>
      </c>
      <c r="AA9" s="30">
        <f>SUM(AA10:AA14)</f>
        <v>23304880</v>
      </c>
    </row>
    <row r="10" spans="1:27" ht="13.5">
      <c r="A10" s="5" t="s">
        <v>36</v>
      </c>
      <c r="B10" s="3"/>
      <c r="C10" s="19">
        <v>7997092</v>
      </c>
      <c r="D10" s="19"/>
      <c r="E10" s="20">
        <v>11860000</v>
      </c>
      <c r="F10" s="21">
        <v>10402157</v>
      </c>
      <c r="G10" s="21">
        <v>199546</v>
      </c>
      <c r="H10" s="21">
        <v>168467</v>
      </c>
      <c r="I10" s="21">
        <v>445247</v>
      </c>
      <c r="J10" s="21">
        <v>813260</v>
      </c>
      <c r="K10" s="21"/>
      <c r="L10" s="21">
        <v>1215029</v>
      </c>
      <c r="M10" s="21">
        <v>1145919</v>
      </c>
      <c r="N10" s="21">
        <v>2360948</v>
      </c>
      <c r="O10" s="21">
        <v>414444</v>
      </c>
      <c r="P10" s="21">
        <v>980599</v>
      </c>
      <c r="Q10" s="21">
        <v>185643</v>
      </c>
      <c r="R10" s="21">
        <v>1580686</v>
      </c>
      <c r="S10" s="21">
        <v>1184977</v>
      </c>
      <c r="T10" s="21">
        <v>330169</v>
      </c>
      <c r="U10" s="21">
        <v>1106400</v>
      </c>
      <c r="V10" s="21">
        <v>2621546</v>
      </c>
      <c r="W10" s="21">
        <v>7376440</v>
      </c>
      <c r="X10" s="21">
        <v>11860000</v>
      </c>
      <c r="Y10" s="21">
        <v>-4483560</v>
      </c>
      <c r="Z10" s="6">
        <v>-37.8</v>
      </c>
      <c r="AA10" s="28">
        <v>10402157</v>
      </c>
    </row>
    <row r="11" spans="1:27" ht="13.5">
      <c r="A11" s="5" t="s">
        <v>37</v>
      </c>
      <c r="B11" s="3"/>
      <c r="C11" s="19">
        <v>6616000</v>
      </c>
      <c r="D11" s="19"/>
      <c r="E11" s="20">
        <v>6920450</v>
      </c>
      <c r="F11" s="21">
        <v>12902723</v>
      </c>
      <c r="G11" s="21">
        <v>1581011</v>
      </c>
      <c r="H11" s="21"/>
      <c r="I11" s="21"/>
      <c r="J11" s="21">
        <v>1581011</v>
      </c>
      <c r="K11" s="21"/>
      <c r="L11" s="21">
        <v>869496</v>
      </c>
      <c r="M11" s="21">
        <v>742769</v>
      </c>
      <c r="N11" s="21">
        <v>1612265</v>
      </c>
      <c r="O11" s="21"/>
      <c r="P11" s="21">
        <v>979516</v>
      </c>
      <c r="Q11" s="21"/>
      <c r="R11" s="21">
        <v>979516</v>
      </c>
      <c r="S11" s="21">
        <v>2790654</v>
      </c>
      <c r="T11" s="21"/>
      <c r="U11" s="21">
        <v>1484179</v>
      </c>
      <c r="V11" s="21">
        <v>4274833</v>
      </c>
      <c r="W11" s="21">
        <v>8447625</v>
      </c>
      <c r="X11" s="21">
        <v>6920450</v>
      </c>
      <c r="Y11" s="21">
        <v>1527175</v>
      </c>
      <c r="Z11" s="6">
        <v>22.07</v>
      </c>
      <c r="AA11" s="28">
        <v>12902723</v>
      </c>
    </row>
    <row r="12" spans="1:27" ht="13.5">
      <c r="A12" s="5" t="s">
        <v>38</v>
      </c>
      <c r="B12" s="3"/>
      <c r="C12" s="19">
        <v>1921643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43780203</v>
      </c>
      <c r="D15" s="16">
        <f>SUM(D16:D18)</f>
        <v>0</v>
      </c>
      <c r="E15" s="17">
        <f t="shared" si="2"/>
        <v>24931000</v>
      </c>
      <c r="F15" s="18">
        <f t="shared" si="2"/>
        <v>11689682</v>
      </c>
      <c r="G15" s="18">
        <f t="shared" si="2"/>
        <v>956475</v>
      </c>
      <c r="H15" s="18">
        <f t="shared" si="2"/>
        <v>0</v>
      </c>
      <c r="I15" s="18">
        <f t="shared" si="2"/>
        <v>5206812</v>
      </c>
      <c r="J15" s="18">
        <f t="shared" si="2"/>
        <v>6163287</v>
      </c>
      <c r="K15" s="18">
        <f t="shared" si="2"/>
        <v>0</v>
      </c>
      <c r="L15" s="18">
        <f t="shared" si="2"/>
        <v>6146305</v>
      </c>
      <c r="M15" s="18">
        <f t="shared" si="2"/>
        <v>1129779</v>
      </c>
      <c r="N15" s="18">
        <f t="shared" si="2"/>
        <v>7276084</v>
      </c>
      <c r="O15" s="18">
        <f t="shared" si="2"/>
        <v>0</v>
      </c>
      <c r="P15" s="18">
        <f t="shared" si="2"/>
        <v>640365</v>
      </c>
      <c r="Q15" s="18">
        <f t="shared" si="2"/>
        <v>1150155</v>
      </c>
      <c r="R15" s="18">
        <f t="shared" si="2"/>
        <v>1790520</v>
      </c>
      <c r="S15" s="18">
        <f t="shared" si="2"/>
        <v>2431075</v>
      </c>
      <c r="T15" s="18">
        <f t="shared" si="2"/>
        <v>1235182</v>
      </c>
      <c r="U15" s="18">
        <f t="shared" si="2"/>
        <v>1198659</v>
      </c>
      <c r="V15" s="18">
        <f t="shared" si="2"/>
        <v>4864916</v>
      </c>
      <c r="W15" s="18">
        <f t="shared" si="2"/>
        <v>20094807</v>
      </c>
      <c r="X15" s="18">
        <f t="shared" si="2"/>
        <v>24931000</v>
      </c>
      <c r="Y15" s="18">
        <f t="shared" si="2"/>
        <v>-4836193</v>
      </c>
      <c r="Z15" s="4">
        <f>+IF(X15&lt;&gt;0,+(Y15/X15)*100,0)</f>
        <v>-19.39831133929646</v>
      </c>
      <c r="AA15" s="30">
        <f>SUM(AA16:AA18)</f>
        <v>11689682</v>
      </c>
    </row>
    <row r="16" spans="1:27" ht="13.5">
      <c r="A16" s="5" t="s">
        <v>42</v>
      </c>
      <c r="B16" s="3"/>
      <c r="C16" s="19"/>
      <c r="D16" s="19"/>
      <c r="E16" s="20">
        <v>1879550</v>
      </c>
      <c r="F16" s="21">
        <v>3896071</v>
      </c>
      <c r="G16" s="21"/>
      <c r="H16" s="21"/>
      <c r="I16" s="21">
        <v>535672</v>
      </c>
      <c r="J16" s="21">
        <v>535672</v>
      </c>
      <c r="K16" s="21"/>
      <c r="L16" s="21">
        <v>313258</v>
      </c>
      <c r="M16" s="21"/>
      <c r="N16" s="21">
        <v>313258</v>
      </c>
      <c r="O16" s="21"/>
      <c r="P16" s="21">
        <v>548202</v>
      </c>
      <c r="Q16" s="21"/>
      <c r="R16" s="21">
        <v>548202</v>
      </c>
      <c r="S16" s="21">
        <v>548202</v>
      </c>
      <c r="T16" s="21"/>
      <c r="U16" s="21"/>
      <c r="V16" s="21">
        <v>548202</v>
      </c>
      <c r="W16" s="21">
        <v>1945334</v>
      </c>
      <c r="X16" s="21">
        <v>1879550</v>
      </c>
      <c r="Y16" s="21">
        <v>65784</v>
      </c>
      <c r="Z16" s="6">
        <v>3.5</v>
      </c>
      <c r="AA16" s="28">
        <v>3896071</v>
      </c>
    </row>
    <row r="17" spans="1:27" ht="13.5">
      <c r="A17" s="5" t="s">
        <v>43</v>
      </c>
      <c r="B17" s="3"/>
      <c r="C17" s="19">
        <v>43780203</v>
      </c>
      <c r="D17" s="19"/>
      <c r="E17" s="20">
        <v>23051450</v>
      </c>
      <c r="F17" s="21">
        <v>7793611</v>
      </c>
      <c r="G17" s="21">
        <v>956475</v>
      </c>
      <c r="H17" s="21"/>
      <c r="I17" s="21">
        <v>4671140</v>
      </c>
      <c r="J17" s="21">
        <v>5627615</v>
      </c>
      <c r="K17" s="21"/>
      <c r="L17" s="21">
        <v>5833047</v>
      </c>
      <c r="M17" s="21">
        <v>1129779</v>
      </c>
      <c r="N17" s="21">
        <v>6962826</v>
      </c>
      <c r="O17" s="21"/>
      <c r="P17" s="21">
        <v>92163</v>
      </c>
      <c r="Q17" s="21">
        <v>1150155</v>
      </c>
      <c r="R17" s="21">
        <v>1242318</v>
      </c>
      <c r="S17" s="21">
        <v>1882873</v>
      </c>
      <c r="T17" s="21">
        <v>1235182</v>
      </c>
      <c r="U17" s="21">
        <v>1198659</v>
      </c>
      <c r="V17" s="21">
        <v>4316714</v>
      </c>
      <c r="W17" s="21">
        <v>18149473</v>
      </c>
      <c r="X17" s="21">
        <v>23051450</v>
      </c>
      <c r="Y17" s="21">
        <v>-4901977</v>
      </c>
      <c r="Z17" s="6">
        <v>-21.27</v>
      </c>
      <c r="AA17" s="28">
        <v>7793611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2737957</v>
      </c>
      <c r="D19" s="16">
        <f>SUM(D20:D23)</f>
        <v>0</v>
      </c>
      <c r="E19" s="17">
        <f t="shared" si="3"/>
        <v>19000000</v>
      </c>
      <c r="F19" s="18">
        <f t="shared" si="3"/>
        <v>17100000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94079</v>
      </c>
      <c r="P19" s="18">
        <f t="shared" si="3"/>
        <v>781489</v>
      </c>
      <c r="Q19" s="18">
        <f t="shared" si="3"/>
        <v>0</v>
      </c>
      <c r="R19" s="18">
        <f t="shared" si="3"/>
        <v>875568</v>
      </c>
      <c r="S19" s="18">
        <f t="shared" si="3"/>
        <v>89461</v>
      </c>
      <c r="T19" s="18">
        <f t="shared" si="3"/>
        <v>786570</v>
      </c>
      <c r="U19" s="18">
        <f t="shared" si="3"/>
        <v>7549370</v>
      </c>
      <c r="V19" s="18">
        <f t="shared" si="3"/>
        <v>8425401</v>
      </c>
      <c r="W19" s="18">
        <f t="shared" si="3"/>
        <v>9300969</v>
      </c>
      <c r="X19" s="18">
        <f t="shared" si="3"/>
        <v>19000000</v>
      </c>
      <c r="Y19" s="18">
        <f t="shared" si="3"/>
        <v>-9699031</v>
      </c>
      <c r="Z19" s="4">
        <f>+IF(X19&lt;&gt;0,+(Y19/X19)*100,0)</f>
        <v>-51.04753157894737</v>
      </c>
      <c r="AA19" s="30">
        <f>SUM(AA20:AA23)</f>
        <v>17100000</v>
      </c>
    </row>
    <row r="20" spans="1:27" ht="13.5">
      <c r="A20" s="5" t="s">
        <v>46</v>
      </c>
      <c r="B20" s="3"/>
      <c r="C20" s="19">
        <v>2610052</v>
      </c>
      <c r="D20" s="19"/>
      <c r="E20" s="20">
        <v>19000000</v>
      </c>
      <c r="F20" s="21">
        <v>17100000</v>
      </c>
      <c r="G20" s="21"/>
      <c r="H20" s="21"/>
      <c r="I20" s="21"/>
      <c r="J20" s="21"/>
      <c r="K20" s="21"/>
      <c r="L20" s="21"/>
      <c r="M20" s="21"/>
      <c r="N20" s="21"/>
      <c r="O20" s="21">
        <v>94079</v>
      </c>
      <c r="P20" s="21">
        <v>781489</v>
      </c>
      <c r="Q20" s="21"/>
      <c r="R20" s="21">
        <v>875568</v>
      </c>
      <c r="S20" s="21"/>
      <c r="T20" s="21">
        <v>786570</v>
      </c>
      <c r="U20" s="21">
        <v>7549370</v>
      </c>
      <c r="V20" s="21">
        <v>8335940</v>
      </c>
      <c r="W20" s="21">
        <v>9211508</v>
      </c>
      <c r="X20" s="21">
        <v>19000000</v>
      </c>
      <c r="Y20" s="21">
        <v>-9788492</v>
      </c>
      <c r="Z20" s="6">
        <v>-51.52</v>
      </c>
      <c r="AA20" s="28">
        <v>17100000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>
        <v>89461</v>
      </c>
      <c r="T22" s="24"/>
      <c r="U22" s="24"/>
      <c r="V22" s="24">
        <v>89461</v>
      </c>
      <c r="W22" s="24">
        <v>89461</v>
      </c>
      <c r="X22" s="24"/>
      <c r="Y22" s="24">
        <v>89461</v>
      </c>
      <c r="Z22" s="7"/>
      <c r="AA22" s="29"/>
    </row>
    <row r="23" spans="1:27" ht="13.5">
      <c r="A23" s="5" t="s">
        <v>49</v>
      </c>
      <c r="B23" s="3"/>
      <c r="C23" s="19">
        <v>127905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66914429</v>
      </c>
      <c r="D25" s="50">
        <f>+D5+D9+D15+D19+D24</f>
        <v>0</v>
      </c>
      <c r="E25" s="51">
        <f t="shared" si="4"/>
        <v>67361000</v>
      </c>
      <c r="F25" s="52">
        <f t="shared" si="4"/>
        <v>54864562</v>
      </c>
      <c r="G25" s="52">
        <f t="shared" si="4"/>
        <v>2737032</v>
      </c>
      <c r="H25" s="52">
        <f t="shared" si="4"/>
        <v>208267</v>
      </c>
      <c r="I25" s="52">
        <f t="shared" si="4"/>
        <v>5673708</v>
      </c>
      <c r="J25" s="52">
        <f t="shared" si="4"/>
        <v>8619007</v>
      </c>
      <c r="K25" s="52">
        <f t="shared" si="4"/>
        <v>0</v>
      </c>
      <c r="L25" s="52">
        <f t="shared" si="4"/>
        <v>8259036</v>
      </c>
      <c r="M25" s="52">
        <f t="shared" si="4"/>
        <v>3036604</v>
      </c>
      <c r="N25" s="52">
        <f t="shared" si="4"/>
        <v>11295640</v>
      </c>
      <c r="O25" s="52">
        <f t="shared" si="4"/>
        <v>590980</v>
      </c>
      <c r="P25" s="52">
        <f t="shared" si="4"/>
        <v>3409375</v>
      </c>
      <c r="Q25" s="52">
        <f t="shared" si="4"/>
        <v>1358889</v>
      </c>
      <c r="R25" s="52">
        <f t="shared" si="4"/>
        <v>5359244</v>
      </c>
      <c r="S25" s="52">
        <f t="shared" si="4"/>
        <v>6537160</v>
      </c>
      <c r="T25" s="52">
        <f t="shared" si="4"/>
        <v>2444770</v>
      </c>
      <c r="U25" s="52">
        <f t="shared" si="4"/>
        <v>11771492</v>
      </c>
      <c r="V25" s="52">
        <f t="shared" si="4"/>
        <v>20753422</v>
      </c>
      <c r="W25" s="52">
        <f t="shared" si="4"/>
        <v>46027313</v>
      </c>
      <c r="X25" s="52">
        <f t="shared" si="4"/>
        <v>67360998</v>
      </c>
      <c r="Y25" s="52">
        <f t="shared" si="4"/>
        <v>-21333685</v>
      </c>
      <c r="Z25" s="53">
        <f>+IF(X25&lt;&gt;0,+(Y25/X25)*100,0)</f>
        <v>-31.670678335258636</v>
      </c>
      <c r="AA25" s="54">
        <f>+AA5+AA9+AA15+AA19+AA24</f>
        <v>54864562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28295360</v>
      </c>
      <c r="D28" s="19"/>
      <c r="E28" s="20">
        <v>40591000</v>
      </c>
      <c r="F28" s="21">
        <v>34610062</v>
      </c>
      <c r="G28" s="21">
        <v>2537486</v>
      </c>
      <c r="H28" s="21"/>
      <c r="I28" s="21">
        <v>5652059</v>
      </c>
      <c r="J28" s="21">
        <v>8189545</v>
      </c>
      <c r="K28" s="21"/>
      <c r="L28" s="21">
        <v>8150808</v>
      </c>
      <c r="M28" s="21">
        <v>2961079</v>
      </c>
      <c r="N28" s="21">
        <v>11111887</v>
      </c>
      <c r="O28" s="21">
        <v>365062</v>
      </c>
      <c r="P28" s="21">
        <v>2539324</v>
      </c>
      <c r="Q28" s="21">
        <v>1298338</v>
      </c>
      <c r="R28" s="21">
        <v>4202724</v>
      </c>
      <c r="S28" s="21">
        <v>6405257</v>
      </c>
      <c r="T28" s="21">
        <v>1562706</v>
      </c>
      <c r="U28" s="21">
        <v>3787689</v>
      </c>
      <c r="V28" s="21">
        <v>11755652</v>
      </c>
      <c r="W28" s="21">
        <v>35259808</v>
      </c>
      <c r="X28" s="21"/>
      <c r="Y28" s="21">
        <v>35259808</v>
      </c>
      <c r="Z28" s="6"/>
      <c r="AA28" s="19">
        <v>34610062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>
        <v>1000000</v>
      </c>
      <c r="F30" s="24">
        <v>1550000</v>
      </c>
      <c r="G30" s="24">
        <v>199546</v>
      </c>
      <c r="H30" s="24">
        <v>168467</v>
      </c>
      <c r="I30" s="24"/>
      <c r="J30" s="24">
        <v>368013</v>
      </c>
      <c r="K30" s="24"/>
      <c r="L30" s="24">
        <v>80022</v>
      </c>
      <c r="M30" s="24">
        <v>57388</v>
      </c>
      <c r="N30" s="24">
        <v>137410</v>
      </c>
      <c r="O30" s="24">
        <v>49382</v>
      </c>
      <c r="P30" s="24">
        <v>61156</v>
      </c>
      <c r="Q30" s="24">
        <v>37460</v>
      </c>
      <c r="R30" s="24">
        <v>147998</v>
      </c>
      <c r="S30" s="24">
        <v>1449</v>
      </c>
      <c r="T30" s="24">
        <v>789215</v>
      </c>
      <c r="U30" s="24">
        <v>1005569</v>
      </c>
      <c r="V30" s="24">
        <v>1796233</v>
      </c>
      <c r="W30" s="24">
        <v>2449654</v>
      </c>
      <c r="X30" s="24"/>
      <c r="Y30" s="24">
        <v>2449654</v>
      </c>
      <c r="Z30" s="7"/>
      <c r="AA30" s="29">
        <v>1550000</v>
      </c>
    </row>
    <row r="31" spans="1:27" ht="13.5">
      <c r="A31" s="57" t="s">
        <v>57</v>
      </c>
      <c r="B31" s="3"/>
      <c r="C31" s="19"/>
      <c r="D31" s="19"/>
      <c r="E31" s="20"/>
      <c r="F31" s="21">
        <v>284500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284500</v>
      </c>
    </row>
    <row r="32" spans="1:27" ht="13.5">
      <c r="A32" s="58" t="s">
        <v>58</v>
      </c>
      <c r="B32" s="3"/>
      <c r="C32" s="25">
        <f aca="true" t="shared" si="5" ref="C32:Y32">SUM(C28:C31)</f>
        <v>28295360</v>
      </c>
      <c r="D32" s="25">
        <f>SUM(D28:D31)</f>
        <v>0</v>
      </c>
      <c r="E32" s="26">
        <f t="shared" si="5"/>
        <v>41591000</v>
      </c>
      <c r="F32" s="27">
        <f t="shared" si="5"/>
        <v>36444562</v>
      </c>
      <c r="G32" s="27">
        <f t="shared" si="5"/>
        <v>2737032</v>
      </c>
      <c r="H32" s="27">
        <f t="shared" si="5"/>
        <v>168467</v>
      </c>
      <c r="I32" s="27">
        <f t="shared" si="5"/>
        <v>5652059</v>
      </c>
      <c r="J32" s="27">
        <f t="shared" si="5"/>
        <v>8557558</v>
      </c>
      <c r="K32" s="27">
        <f t="shared" si="5"/>
        <v>0</v>
      </c>
      <c r="L32" s="27">
        <f t="shared" si="5"/>
        <v>8230830</v>
      </c>
      <c r="M32" s="27">
        <f t="shared" si="5"/>
        <v>3018467</v>
      </c>
      <c r="N32" s="27">
        <f t="shared" si="5"/>
        <v>11249297</v>
      </c>
      <c r="O32" s="27">
        <f t="shared" si="5"/>
        <v>414444</v>
      </c>
      <c r="P32" s="27">
        <f t="shared" si="5"/>
        <v>2600480</v>
      </c>
      <c r="Q32" s="27">
        <f t="shared" si="5"/>
        <v>1335798</v>
      </c>
      <c r="R32" s="27">
        <f t="shared" si="5"/>
        <v>4350722</v>
      </c>
      <c r="S32" s="27">
        <f t="shared" si="5"/>
        <v>6406706</v>
      </c>
      <c r="T32" s="27">
        <f t="shared" si="5"/>
        <v>2351921</v>
      </c>
      <c r="U32" s="27">
        <f t="shared" si="5"/>
        <v>4793258</v>
      </c>
      <c r="V32" s="27">
        <f t="shared" si="5"/>
        <v>13551885</v>
      </c>
      <c r="W32" s="27">
        <f t="shared" si="5"/>
        <v>37709462</v>
      </c>
      <c r="X32" s="27">
        <f t="shared" si="5"/>
        <v>0</v>
      </c>
      <c r="Y32" s="27">
        <f t="shared" si="5"/>
        <v>37709462</v>
      </c>
      <c r="Z32" s="13">
        <f>+IF(X32&lt;&gt;0,+(Y32/X32)*100,0)</f>
        <v>0</v>
      </c>
      <c r="AA32" s="31">
        <f>SUM(AA28:AA31)</f>
        <v>36444562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38619069</v>
      </c>
      <c r="D35" s="19"/>
      <c r="E35" s="20">
        <v>25770000</v>
      </c>
      <c r="F35" s="21">
        <v>18420000</v>
      </c>
      <c r="G35" s="21"/>
      <c r="H35" s="21">
        <v>39800</v>
      </c>
      <c r="I35" s="21">
        <v>21649</v>
      </c>
      <c r="J35" s="21">
        <v>61449</v>
      </c>
      <c r="K35" s="21"/>
      <c r="L35" s="21">
        <v>28206</v>
      </c>
      <c r="M35" s="21">
        <v>18137</v>
      </c>
      <c r="N35" s="21">
        <v>46343</v>
      </c>
      <c r="O35" s="21">
        <v>176536</v>
      </c>
      <c r="P35" s="21">
        <v>808895</v>
      </c>
      <c r="Q35" s="21">
        <v>23091</v>
      </c>
      <c r="R35" s="21">
        <v>1008522</v>
      </c>
      <c r="S35" s="21">
        <v>130454</v>
      </c>
      <c r="T35" s="21">
        <v>92849</v>
      </c>
      <c r="U35" s="21">
        <v>6978234</v>
      </c>
      <c r="V35" s="21">
        <v>7201537</v>
      </c>
      <c r="W35" s="21">
        <v>8317851</v>
      </c>
      <c r="X35" s="21"/>
      <c r="Y35" s="21">
        <v>8317851</v>
      </c>
      <c r="Z35" s="6"/>
      <c r="AA35" s="28">
        <v>18420000</v>
      </c>
    </row>
    <row r="36" spans="1:27" ht="13.5">
      <c r="A36" s="60" t="s">
        <v>64</v>
      </c>
      <c r="B36" s="10"/>
      <c r="C36" s="61">
        <f aca="true" t="shared" si="6" ref="C36:Y36">SUM(C32:C35)</f>
        <v>66914429</v>
      </c>
      <c r="D36" s="61">
        <f>SUM(D32:D35)</f>
        <v>0</v>
      </c>
      <c r="E36" s="62">
        <f t="shared" si="6"/>
        <v>67361000</v>
      </c>
      <c r="F36" s="63">
        <f t="shared" si="6"/>
        <v>54864562</v>
      </c>
      <c r="G36" s="63">
        <f t="shared" si="6"/>
        <v>2737032</v>
      </c>
      <c r="H36" s="63">
        <f t="shared" si="6"/>
        <v>208267</v>
      </c>
      <c r="I36" s="63">
        <f t="shared" si="6"/>
        <v>5673708</v>
      </c>
      <c r="J36" s="63">
        <f t="shared" si="6"/>
        <v>8619007</v>
      </c>
      <c r="K36" s="63">
        <f t="shared" si="6"/>
        <v>0</v>
      </c>
      <c r="L36" s="63">
        <f t="shared" si="6"/>
        <v>8259036</v>
      </c>
      <c r="M36" s="63">
        <f t="shared" si="6"/>
        <v>3036604</v>
      </c>
      <c r="N36" s="63">
        <f t="shared" si="6"/>
        <v>11295640</v>
      </c>
      <c r="O36" s="63">
        <f t="shared" si="6"/>
        <v>590980</v>
      </c>
      <c r="P36" s="63">
        <f t="shared" si="6"/>
        <v>3409375</v>
      </c>
      <c r="Q36" s="63">
        <f t="shared" si="6"/>
        <v>1358889</v>
      </c>
      <c r="R36" s="63">
        <f t="shared" si="6"/>
        <v>5359244</v>
      </c>
      <c r="S36" s="63">
        <f t="shared" si="6"/>
        <v>6537160</v>
      </c>
      <c r="T36" s="63">
        <f t="shared" si="6"/>
        <v>2444770</v>
      </c>
      <c r="U36" s="63">
        <f t="shared" si="6"/>
        <v>11771492</v>
      </c>
      <c r="V36" s="63">
        <f t="shared" si="6"/>
        <v>20753422</v>
      </c>
      <c r="W36" s="63">
        <f t="shared" si="6"/>
        <v>46027313</v>
      </c>
      <c r="X36" s="63">
        <f t="shared" si="6"/>
        <v>0</v>
      </c>
      <c r="Y36" s="63">
        <f t="shared" si="6"/>
        <v>46027313</v>
      </c>
      <c r="Z36" s="64">
        <f>+IF(X36&lt;&gt;0,+(Y36/X36)*100,0)</f>
        <v>0</v>
      </c>
      <c r="AA36" s="65">
        <f>SUM(AA32:AA35)</f>
        <v>54864562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731000</v>
      </c>
      <c r="F5" s="18">
        <f t="shared" si="0"/>
        <v>731000</v>
      </c>
      <c r="G5" s="18">
        <f t="shared" si="0"/>
        <v>14020</v>
      </c>
      <c r="H5" s="18">
        <f t="shared" si="0"/>
        <v>81309</v>
      </c>
      <c r="I5" s="18">
        <f t="shared" si="0"/>
        <v>2299</v>
      </c>
      <c r="J5" s="18">
        <f t="shared" si="0"/>
        <v>97628</v>
      </c>
      <c r="K5" s="18">
        <f t="shared" si="0"/>
        <v>48631</v>
      </c>
      <c r="L5" s="18">
        <f t="shared" si="0"/>
        <v>29773</v>
      </c>
      <c r="M5" s="18">
        <f t="shared" si="0"/>
        <v>0</v>
      </c>
      <c r="N5" s="18">
        <f t="shared" si="0"/>
        <v>78404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176032</v>
      </c>
      <c r="X5" s="18">
        <f t="shared" si="0"/>
        <v>731682</v>
      </c>
      <c r="Y5" s="18">
        <f t="shared" si="0"/>
        <v>-555650</v>
      </c>
      <c r="Z5" s="4">
        <f>+IF(X5&lt;&gt;0,+(Y5/X5)*100,0)</f>
        <v>-75.94146090788074</v>
      </c>
      <c r="AA5" s="16">
        <f>SUM(AA6:AA8)</f>
        <v>731000</v>
      </c>
    </row>
    <row r="6" spans="1:27" ht="13.5">
      <c r="A6" s="5" t="s">
        <v>32</v>
      </c>
      <c r="B6" s="3"/>
      <c r="C6" s="19"/>
      <c r="D6" s="19"/>
      <c r="E6" s="20">
        <v>331000</v>
      </c>
      <c r="F6" s="21">
        <v>331000</v>
      </c>
      <c r="G6" s="21"/>
      <c r="H6" s="21">
        <v>21692</v>
      </c>
      <c r="I6" s="21"/>
      <c r="J6" s="21">
        <v>21692</v>
      </c>
      <c r="K6" s="21">
        <v>44808</v>
      </c>
      <c r="L6" s="21"/>
      <c r="M6" s="21"/>
      <c r="N6" s="21">
        <v>44808</v>
      </c>
      <c r="O6" s="21"/>
      <c r="P6" s="21"/>
      <c r="Q6" s="21"/>
      <c r="R6" s="21"/>
      <c r="S6" s="21"/>
      <c r="T6" s="21"/>
      <c r="U6" s="21"/>
      <c r="V6" s="21"/>
      <c r="W6" s="21">
        <v>66500</v>
      </c>
      <c r="X6" s="21">
        <v>331331</v>
      </c>
      <c r="Y6" s="21">
        <v>-264831</v>
      </c>
      <c r="Z6" s="6">
        <v>-79.93</v>
      </c>
      <c r="AA6" s="28">
        <v>331000</v>
      </c>
    </row>
    <row r="7" spans="1:27" ht="13.5">
      <c r="A7" s="5" t="s">
        <v>33</v>
      </c>
      <c r="B7" s="3"/>
      <c r="C7" s="22"/>
      <c r="D7" s="22"/>
      <c r="E7" s="23">
        <v>248000</v>
      </c>
      <c r="F7" s="24">
        <v>248000</v>
      </c>
      <c r="G7" s="24">
        <v>14020</v>
      </c>
      <c r="H7" s="24">
        <v>31591</v>
      </c>
      <c r="I7" s="24">
        <v>2299</v>
      </c>
      <c r="J7" s="24">
        <v>47910</v>
      </c>
      <c r="K7" s="24"/>
      <c r="L7" s="24">
        <v>29773</v>
      </c>
      <c r="M7" s="24"/>
      <c r="N7" s="24">
        <v>29773</v>
      </c>
      <c r="O7" s="24"/>
      <c r="P7" s="24"/>
      <c r="Q7" s="24"/>
      <c r="R7" s="24"/>
      <c r="S7" s="24"/>
      <c r="T7" s="24"/>
      <c r="U7" s="24"/>
      <c r="V7" s="24"/>
      <c r="W7" s="24">
        <v>77683</v>
      </c>
      <c r="X7" s="24">
        <v>248493</v>
      </c>
      <c r="Y7" s="24">
        <v>-170810</v>
      </c>
      <c r="Z7" s="7">
        <v>-68.74</v>
      </c>
      <c r="AA7" s="29">
        <v>248000</v>
      </c>
    </row>
    <row r="8" spans="1:27" ht="13.5">
      <c r="A8" s="5" t="s">
        <v>34</v>
      </c>
      <c r="B8" s="3"/>
      <c r="C8" s="19"/>
      <c r="D8" s="19"/>
      <c r="E8" s="20">
        <v>152000</v>
      </c>
      <c r="F8" s="21">
        <v>152000</v>
      </c>
      <c r="G8" s="21"/>
      <c r="H8" s="21">
        <v>28026</v>
      </c>
      <c r="I8" s="21"/>
      <c r="J8" s="21">
        <v>28026</v>
      </c>
      <c r="K8" s="21">
        <v>3823</v>
      </c>
      <c r="L8" s="21"/>
      <c r="M8" s="21"/>
      <c r="N8" s="21">
        <v>3823</v>
      </c>
      <c r="O8" s="21"/>
      <c r="P8" s="21"/>
      <c r="Q8" s="21"/>
      <c r="R8" s="21"/>
      <c r="S8" s="21"/>
      <c r="T8" s="21"/>
      <c r="U8" s="21"/>
      <c r="V8" s="21"/>
      <c r="W8" s="21">
        <v>31849</v>
      </c>
      <c r="X8" s="21">
        <v>151858</v>
      </c>
      <c r="Y8" s="21">
        <v>-120009</v>
      </c>
      <c r="Z8" s="6">
        <v>-79.03</v>
      </c>
      <c r="AA8" s="28">
        <v>152000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235000</v>
      </c>
      <c r="F9" s="18">
        <f t="shared" si="1"/>
        <v>235000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234696</v>
      </c>
      <c r="Y9" s="18">
        <f t="shared" si="1"/>
        <v>-234696</v>
      </c>
      <c r="Z9" s="4">
        <f>+IF(X9&lt;&gt;0,+(Y9/X9)*100,0)</f>
        <v>-100</v>
      </c>
      <c r="AA9" s="30">
        <f>SUM(AA10:AA14)</f>
        <v>235000</v>
      </c>
    </row>
    <row r="10" spans="1:27" ht="13.5">
      <c r="A10" s="5" t="s">
        <v>36</v>
      </c>
      <c r="B10" s="3"/>
      <c r="C10" s="19"/>
      <c r="D10" s="19"/>
      <c r="E10" s="20">
        <v>235000</v>
      </c>
      <c r="F10" s="21">
        <v>235000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234696</v>
      </c>
      <c r="Y10" s="21">
        <v>-234696</v>
      </c>
      <c r="Z10" s="6">
        <v>-100</v>
      </c>
      <c r="AA10" s="28">
        <v>235000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5423000</v>
      </c>
      <c r="F15" s="18">
        <f t="shared" si="2"/>
        <v>5423000</v>
      </c>
      <c r="G15" s="18">
        <f t="shared" si="2"/>
        <v>1047770</v>
      </c>
      <c r="H15" s="18">
        <f t="shared" si="2"/>
        <v>1753315</v>
      </c>
      <c r="I15" s="18">
        <f t="shared" si="2"/>
        <v>6480515</v>
      </c>
      <c r="J15" s="18">
        <f t="shared" si="2"/>
        <v>9281600</v>
      </c>
      <c r="K15" s="18">
        <f t="shared" si="2"/>
        <v>492975</v>
      </c>
      <c r="L15" s="18">
        <f t="shared" si="2"/>
        <v>7889591</v>
      </c>
      <c r="M15" s="18">
        <f t="shared" si="2"/>
        <v>962923</v>
      </c>
      <c r="N15" s="18">
        <f t="shared" si="2"/>
        <v>9345489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18627089</v>
      </c>
      <c r="X15" s="18">
        <f t="shared" si="2"/>
        <v>5423013</v>
      </c>
      <c r="Y15" s="18">
        <f t="shared" si="2"/>
        <v>13204076</v>
      </c>
      <c r="Z15" s="4">
        <f>+IF(X15&lt;&gt;0,+(Y15/X15)*100,0)</f>
        <v>243.48228558552228</v>
      </c>
      <c r="AA15" s="30">
        <f>SUM(AA16:AA18)</f>
        <v>5423000</v>
      </c>
    </row>
    <row r="16" spans="1:27" ht="13.5">
      <c r="A16" s="5" t="s">
        <v>42</v>
      </c>
      <c r="B16" s="3"/>
      <c r="C16" s="19"/>
      <c r="D16" s="19"/>
      <c r="E16" s="20">
        <v>466000</v>
      </c>
      <c r="F16" s="21">
        <v>466000</v>
      </c>
      <c r="G16" s="21"/>
      <c r="H16" s="21"/>
      <c r="I16" s="21">
        <v>264982</v>
      </c>
      <c r="J16" s="21">
        <v>264982</v>
      </c>
      <c r="K16" s="21">
        <v>14681</v>
      </c>
      <c r="L16" s="21"/>
      <c r="M16" s="21"/>
      <c r="N16" s="21">
        <v>14681</v>
      </c>
      <c r="O16" s="21"/>
      <c r="P16" s="21"/>
      <c r="Q16" s="21"/>
      <c r="R16" s="21"/>
      <c r="S16" s="21"/>
      <c r="T16" s="21"/>
      <c r="U16" s="21"/>
      <c r="V16" s="21"/>
      <c r="W16" s="21">
        <v>279663</v>
      </c>
      <c r="X16" s="21">
        <v>465669</v>
      </c>
      <c r="Y16" s="21">
        <v>-186006</v>
      </c>
      <c r="Z16" s="6">
        <v>-39.94</v>
      </c>
      <c r="AA16" s="28">
        <v>466000</v>
      </c>
    </row>
    <row r="17" spans="1:27" ht="13.5">
      <c r="A17" s="5" t="s">
        <v>43</v>
      </c>
      <c r="B17" s="3"/>
      <c r="C17" s="19"/>
      <c r="D17" s="19"/>
      <c r="E17" s="20">
        <v>4957000</v>
      </c>
      <c r="F17" s="21">
        <v>4957000</v>
      </c>
      <c r="G17" s="21">
        <v>1047770</v>
      </c>
      <c r="H17" s="21">
        <v>1753315</v>
      </c>
      <c r="I17" s="21">
        <v>6215533</v>
      </c>
      <c r="J17" s="21">
        <v>9016618</v>
      </c>
      <c r="K17" s="21">
        <v>478294</v>
      </c>
      <c r="L17" s="21">
        <v>7889591</v>
      </c>
      <c r="M17" s="21">
        <v>962923</v>
      </c>
      <c r="N17" s="21">
        <v>9330808</v>
      </c>
      <c r="O17" s="21"/>
      <c r="P17" s="21"/>
      <c r="Q17" s="21"/>
      <c r="R17" s="21"/>
      <c r="S17" s="21"/>
      <c r="T17" s="21"/>
      <c r="U17" s="21"/>
      <c r="V17" s="21"/>
      <c r="W17" s="21">
        <v>18347426</v>
      </c>
      <c r="X17" s="21">
        <v>4957344</v>
      </c>
      <c r="Y17" s="21">
        <v>13390082</v>
      </c>
      <c r="Z17" s="6">
        <v>270.11</v>
      </c>
      <c r="AA17" s="28">
        <v>4957000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6389000</v>
      </c>
      <c r="F25" s="52">
        <f t="shared" si="4"/>
        <v>6389000</v>
      </c>
      <c r="G25" s="52">
        <f t="shared" si="4"/>
        <v>1061790</v>
      </c>
      <c r="H25" s="52">
        <f t="shared" si="4"/>
        <v>1834624</v>
      </c>
      <c r="I25" s="52">
        <f t="shared" si="4"/>
        <v>6482814</v>
      </c>
      <c r="J25" s="52">
        <f t="shared" si="4"/>
        <v>9379228</v>
      </c>
      <c r="K25" s="52">
        <f t="shared" si="4"/>
        <v>541606</v>
      </c>
      <c r="L25" s="52">
        <f t="shared" si="4"/>
        <v>7919364</v>
      </c>
      <c r="M25" s="52">
        <f t="shared" si="4"/>
        <v>962923</v>
      </c>
      <c r="N25" s="52">
        <f t="shared" si="4"/>
        <v>9423893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18803121</v>
      </c>
      <c r="X25" s="52">
        <f t="shared" si="4"/>
        <v>6389391</v>
      </c>
      <c r="Y25" s="52">
        <f t="shared" si="4"/>
        <v>12413730</v>
      </c>
      <c r="Z25" s="53">
        <f>+IF(X25&lt;&gt;0,+(Y25/X25)*100,0)</f>
        <v>194.2865916329115</v>
      </c>
      <c r="AA25" s="54">
        <f>+AA5+AA9+AA15+AA19+AA24</f>
        <v>6389000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4957000</v>
      </c>
      <c r="F28" s="21">
        <v>4957000</v>
      </c>
      <c r="G28" s="21">
        <v>1047770</v>
      </c>
      <c r="H28" s="21">
        <v>1367857</v>
      </c>
      <c r="I28" s="21">
        <v>6215533</v>
      </c>
      <c r="J28" s="21">
        <v>8631160</v>
      </c>
      <c r="K28" s="21">
        <v>478294</v>
      </c>
      <c r="L28" s="21">
        <v>7889591</v>
      </c>
      <c r="M28" s="21">
        <v>785058</v>
      </c>
      <c r="N28" s="21">
        <v>9152943</v>
      </c>
      <c r="O28" s="21"/>
      <c r="P28" s="21"/>
      <c r="Q28" s="21"/>
      <c r="R28" s="21"/>
      <c r="S28" s="21"/>
      <c r="T28" s="21"/>
      <c r="U28" s="21"/>
      <c r="V28" s="21"/>
      <c r="W28" s="21">
        <v>17784103</v>
      </c>
      <c r="X28" s="21"/>
      <c r="Y28" s="21">
        <v>17784103</v>
      </c>
      <c r="Z28" s="6"/>
      <c r="AA28" s="19">
        <v>4957000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466000</v>
      </c>
      <c r="F31" s="21">
        <v>466000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466000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5423000</v>
      </c>
      <c r="F32" s="27">
        <f t="shared" si="5"/>
        <v>5423000</v>
      </c>
      <c r="G32" s="27">
        <f t="shared" si="5"/>
        <v>1047770</v>
      </c>
      <c r="H32" s="27">
        <f t="shared" si="5"/>
        <v>1367857</v>
      </c>
      <c r="I32" s="27">
        <f t="shared" si="5"/>
        <v>6215533</v>
      </c>
      <c r="J32" s="27">
        <f t="shared" si="5"/>
        <v>8631160</v>
      </c>
      <c r="K32" s="27">
        <f t="shared" si="5"/>
        <v>478294</v>
      </c>
      <c r="L32" s="27">
        <f t="shared" si="5"/>
        <v>7889591</v>
      </c>
      <c r="M32" s="27">
        <f t="shared" si="5"/>
        <v>785058</v>
      </c>
      <c r="N32" s="27">
        <f t="shared" si="5"/>
        <v>9152943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17784103</v>
      </c>
      <c r="X32" s="27">
        <f t="shared" si="5"/>
        <v>0</v>
      </c>
      <c r="Y32" s="27">
        <f t="shared" si="5"/>
        <v>17784103</v>
      </c>
      <c r="Z32" s="13">
        <f>+IF(X32&lt;&gt;0,+(Y32/X32)*100,0)</f>
        <v>0</v>
      </c>
      <c r="AA32" s="31">
        <f>SUM(AA28:AA31)</f>
        <v>5423000</v>
      </c>
    </row>
    <row r="33" spans="1:27" ht="13.5">
      <c r="A33" s="59" t="s">
        <v>59</v>
      </c>
      <c r="B33" s="3" t="s">
        <v>60</v>
      </c>
      <c r="C33" s="19"/>
      <c r="D33" s="19"/>
      <c r="E33" s="20">
        <v>966000</v>
      </c>
      <c r="F33" s="21">
        <v>966000</v>
      </c>
      <c r="G33" s="21">
        <v>14020</v>
      </c>
      <c r="H33" s="21">
        <v>466767</v>
      </c>
      <c r="I33" s="21">
        <v>267281</v>
      </c>
      <c r="J33" s="21">
        <v>748068</v>
      </c>
      <c r="K33" s="21">
        <v>63312</v>
      </c>
      <c r="L33" s="21">
        <v>29773</v>
      </c>
      <c r="M33" s="21">
        <v>177865</v>
      </c>
      <c r="N33" s="21">
        <v>270950</v>
      </c>
      <c r="O33" s="21"/>
      <c r="P33" s="21"/>
      <c r="Q33" s="21"/>
      <c r="R33" s="21"/>
      <c r="S33" s="21"/>
      <c r="T33" s="21"/>
      <c r="U33" s="21"/>
      <c r="V33" s="21"/>
      <c r="W33" s="21">
        <v>1019018</v>
      </c>
      <c r="X33" s="21"/>
      <c r="Y33" s="21">
        <v>1019018</v>
      </c>
      <c r="Z33" s="6"/>
      <c r="AA33" s="28">
        <v>966000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6389000</v>
      </c>
      <c r="F36" s="63">
        <f t="shared" si="6"/>
        <v>6389000</v>
      </c>
      <c r="G36" s="63">
        <f t="shared" si="6"/>
        <v>1061790</v>
      </c>
      <c r="H36" s="63">
        <f t="shared" si="6"/>
        <v>1834624</v>
      </c>
      <c r="I36" s="63">
        <f t="shared" si="6"/>
        <v>6482814</v>
      </c>
      <c r="J36" s="63">
        <f t="shared" si="6"/>
        <v>9379228</v>
      </c>
      <c r="K36" s="63">
        <f t="shared" si="6"/>
        <v>541606</v>
      </c>
      <c r="L36" s="63">
        <f t="shared" si="6"/>
        <v>7919364</v>
      </c>
      <c r="M36" s="63">
        <f t="shared" si="6"/>
        <v>962923</v>
      </c>
      <c r="N36" s="63">
        <f t="shared" si="6"/>
        <v>9423893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18803121</v>
      </c>
      <c r="X36" s="63">
        <f t="shared" si="6"/>
        <v>0</v>
      </c>
      <c r="Y36" s="63">
        <f t="shared" si="6"/>
        <v>18803121</v>
      </c>
      <c r="Z36" s="64">
        <f>+IF(X36&lt;&gt;0,+(Y36/X36)*100,0)</f>
        <v>0</v>
      </c>
      <c r="AA36" s="65">
        <f>SUM(AA32:AA35)</f>
        <v>6389000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2589843</v>
      </c>
      <c r="D5" s="16">
        <f>SUM(D6:D8)</f>
        <v>0</v>
      </c>
      <c r="E5" s="17">
        <f t="shared" si="0"/>
        <v>5740000</v>
      </c>
      <c r="F5" s="18">
        <f t="shared" si="0"/>
        <v>6295000</v>
      </c>
      <c r="G5" s="18">
        <f t="shared" si="0"/>
        <v>20486</v>
      </c>
      <c r="H5" s="18">
        <f t="shared" si="0"/>
        <v>250590</v>
      </c>
      <c r="I5" s="18">
        <f t="shared" si="0"/>
        <v>6923</v>
      </c>
      <c r="J5" s="18">
        <f t="shared" si="0"/>
        <v>277999</v>
      </c>
      <c r="K5" s="18">
        <f t="shared" si="0"/>
        <v>86452</v>
      </c>
      <c r="L5" s="18">
        <f t="shared" si="0"/>
        <v>25784</v>
      </c>
      <c r="M5" s="18">
        <f t="shared" si="0"/>
        <v>363361</v>
      </c>
      <c r="N5" s="18">
        <f t="shared" si="0"/>
        <v>475597</v>
      </c>
      <c r="O5" s="18">
        <f t="shared" si="0"/>
        <v>38677</v>
      </c>
      <c r="P5" s="18">
        <f t="shared" si="0"/>
        <v>139047</v>
      </c>
      <c r="Q5" s="18">
        <f t="shared" si="0"/>
        <v>155769</v>
      </c>
      <c r="R5" s="18">
        <f t="shared" si="0"/>
        <v>333493</v>
      </c>
      <c r="S5" s="18">
        <f t="shared" si="0"/>
        <v>38340</v>
      </c>
      <c r="T5" s="18">
        <f t="shared" si="0"/>
        <v>3916178</v>
      </c>
      <c r="U5" s="18">
        <f t="shared" si="0"/>
        <v>526862</v>
      </c>
      <c r="V5" s="18">
        <f t="shared" si="0"/>
        <v>4481380</v>
      </c>
      <c r="W5" s="18">
        <f t="shared" si="0"/>
        <v>5568469</v>
      </c>
      <c r="X5" s="18">
        <f t="shared" si="0"/>
        <v>5739996</v>
      </c>
      <c r="Y5" s="18">
        <f t="shared" si="0"/>
        <v>-171527</v>
      </c>
      <c r="Z5" s="4">
        <f>+IF(X5&lt;&gt;0,+(Y5/X5)*100,0)</f>
        <v>-2.988277343747278</v>
      </c>
      <c r="AA5" s="16">
        <f>SUM(AA6:AA8)</f>
        <v>6295000</v>
      </c>
    </row>
    <row r="6" spans="1:27" ht="13.5">
      <c r="A6" s="5" t="s">
        <v>32</v>
      </c>
      <c r="B6" s="3"/>
      <c r="C6" s="19">
        <v>808932</v>
      </c>
      <c r="D6" s="19"/>
      <c r="E6" s="20">
        <v>4210000</v>
      </c>
      <c r="F6" s="21">
        <v>4325000</v>
      </c>
      <c r="G6" s="21">
        <v>3086</v>
      </c>
      <c r="H6" s="21">
        <v>45839</v>
      </c>
      <c r="I6" s="21">
        <v>6923</v>
      </c>
      <c r="J6" s="21">
        <v>55848</v>
      </c>
      <c r="K6" s="21">
        <v>45096</v>
      </c>
      <c r="L6" s="21">
        <v>24031</v>
      </c>
      <c r="M6" s="21">
        <v>207591</v>
      </c>
      <c r="N6" s="21">
        <v>276718</v>
      </c>
      <c r="O6" s="21">
        <v>25990</v>
      </c>
      <c r="P6" s="21">
        <v>26020</v>
      </c>
      <c r="Q6" s="21">
        <v>1541</v>
      </c>
      <c r="R6" s="21">
        <v>53551</v>
      </c>
      <c r="S6" s="21">
        <v>38340</v>
      </c>
      <c r="T6" s="21">
        <v>3855106</v>
      </c>
      <c r="U6" s="21"/>
      <c r="V6" s="21">
        <v>3893446</v>
      </c>
      <c r="W6" s="21">
        <v>4279563</v>
      </c>
      <c r="X6" s="21">
        <v>4209996</v>
      </c>
      <c r="Y6" s="21">
        <v>69567</v>
      </c>
      <c r="Z6" s="6">
        <v>1.65</v>
      </c>
      <c r="AA6" s="28">
        <v>4325000</v>
      </c>
    </row>
    <row r="7" spans="1:27" ht="13.5">
      <c r="A7" s="5" t="s">
        <v>33</v>
      </c>
      <c r="B7" s="3"/>
      <c r="C7" s="22">
        <v>1647820</v>
      </c>
      <c r="D7" s="22"/>
      <c r="E7" s="23">
        <v>1160000</v>
      </c>
      <c r="F7" s="24">
        <v>1512000</v>
      </c>
      <c r="G7" s="24">
        <v>17400</v>
      </c>
      <c r="H7" s="24">
        <v>200989</v>
      </c>
      <c r="I7" s="24"/>
      <c r="J7" s="24">
        <v>218389</v>
      </c>
      <c r="K7" s="24">
        <v>11370</v>
      </c>
      <c r="L7" s="24">
        <v>1753</v>
      </c>
      <c r="M7" s="24">
        <v>154252</v>
      </c>
      <c r="N7" s="24">
        <v>167375</v>
      </c>
      <c r="O7" s="24"/>
      <c r="P7" s="24">
        <v>33940</v>
      </c>
      <c r="Q7" s="24">
        <v>154228</v>
      </c>
      <c r="R7" s="24">
        <v>188168</v>
      </c>
      <c r="S7" s="24"/>
      <c r="T7" s="24">
        <v>14768</v>
      </c>
      <c r="U7" s="24">
        <v>483018</v>
      </c>
      <c r="V7" s="24">
        <v>497786</v>
      </c>
      <c r="W7" s="24">
        <v>1071718</v>
      </c>
      <c r="X7" s="24">
        <v>1160004</v>
      </c>
      <c r="Y7" s="24">
        <v>-88286</v>
      </c>
      <c r="Z7" s="7">
        <v>-7.61</v>
      </c>
      <c r="AA7" s="29">
        <v>1512000</v>
      </c>
    </row>
    <row r="8" spans="1:27" ht="13.5">
      <c r="A8" s="5" t="s">
        <v>34</v>
      </c>
      <c r="B8" s="3"/>
      <c r="C8" s="19">
        <v>133091</v>
      </c>
      <c r="D8" s="19"/>
      <c r="E8" s="20">
        <v>370000</v>
      </c>
      <c r="F8" s="21">
        <v>458000</v>
      </c>
      <c r="G8" s="21"/>
      <c r="H8" s="21">
        <v>3762</v>
      </c>
      <c r="I8" s="21"/>
      <c r="J8" s="21">
        <v>3762</v>
      </c>
      <c r="K8" s="21">
        <v>29986</v>
      </c>
      <c r="L8" s="21"/>
      <c r="M8" s="21">
        <v>1518</v>
      </c>
      <c r="N8" s="21">
        <v>31504</v>
      </c>
      <c r="O8" s="21">
        <v>12687</v>
      </c>
      <c r="P8" s="21">
        <v>79087</v>
      </c>
      <c r="Q8" s="21"/>
      <c r="R8" s="21">
        <v>91774</v>
      </c>
      <c r="S8" s="21"/>
      <c r="T8" s="21">
        <v>46304</v>
      </c>
      <c r="U8" s="21">
        <v>43844</v>
      </c>
      <c r="V8" s="21">
        <v>90148</v>
      </c>
      <c r="W8" s="21">
        <v>217188</v>
      </c>
      <c r="X8" s="21">
        <v>369996</v>
      </c>
      <c r="Y8" s="21">
        <v>-152808</v>
      </c>
      <c r="Z8" s="6">
        <v>-41.3</v>
      </c>
      <c r="AA8" s="28">
        <v>458000</v>
      </c>
    </row>
    <row r="9" spans="1:27" ht="13.5">
      <c r="A9" s="2" t="s">
        <v>35</v>
      </c>
      <c r="B9" s="3"/>
      <c r="C9" s="16">
        <f aca="true" t="shared" si="1" ref="C9:Y9">SUM(C10:C14)</f>
        <v>8465163</v>
      </c>
      <c r="D9" s="16">
        <f>SUM(D10:D14)</f>
        <v>0</v>
      </c>
      <c r="E9" s="17">
        <f t="shared" si="1"/>
        <v>19699900</v>
      </c>
      <c r="F9" s="18">
        <f t="shared" si="1"/>
        <v>22163400</v>
      </c>
      <c r="G9" s="18">
        <f t="shared" si="1"/>
        <v>319591</v>
      </c>
      <c r="H9" s="18">
        <f t="shared" si="1"/>
        <v>-58308</v>
      </c>
      <c r="I9" s="18">
        <f t="shared" si="1"/>
        <v>630297</v>
      </c>
      <c r="J9" s="18">
        <f t="shared" si="1"/>
        <v>891580</v>
      </c>
      <c r="K9" s="18">
        <f t="shared" si="1"/>
        <v>447849</v>
      </c>
      <c r="L9" s="18">
        <f t="shared" si="1"/>
        <v>1589519</v>
      </c>
      <c r="M9" s="18">
        <f t="shared" si="1"/>
        <v>2303941</v>
      </c>
      <c r="N9" s="18">
        <f t="shared" si="1"/>
        <v>4341309</v>
      </c>
      <c r="O9" s="18">
        <f t="shared" si="1"/>
        <v>522989</v>
      </c>
      <c r="P9" s="18">
        <f t="shared" si="1"/>
        <v>2543806</v>
      </c>
      <c r="Q9" s="18">
        <f t="shared" si="1"/>
        <v>4104711</v>
      </c>
      <c r="R9" s="18">
        <f t="shared" si="1"/>
        <v>7171506</v>
      </c>
      <c r="S9" s="18">
        <f t="shared" si="1"/>
        <v>1636876</v>
      </c>
      <c r="T9" s="18">
        <f t="shared" si="1"/>
        <v>2781868</v>
      </c>
      <c r="U9" s="18">
        <f t="shared" si="1"/>
        <v>2622204</v>
      </c>
      <c r="V9" s="18">
        <f t="shared" si="1"/>
        <v>7040948</v>
      </c>
      <c r="W9" s="18">
        <f t="shared" si="1"/>
        <v>19445343</v>
      </c>
      <c r="X9" s="18">
        <f t="shared" si="1"/>
        <v>19699908</v>
      </c>
      <c r="Y9" s="18">
        <f t="shared" si="1"/>
        <v>-254565</v>
      </c>
      <c r="Z9" s="4">
        <f>+IF(X9&lt;&gt;0,+(Y9/X9)*100,0)</f>
        <v>-1.2922141565331169</v>
      </c>
      <c r="AA9" s="30">
        <f>SUM(AA10:AA14)</f>
        <v>22163400</v>
      </c>
    </row>
    <row r="10" spans="1:27" ht="13.5">
      <c r="A10" s="5" t="s">
        <v>36</v>
      </c>
      <c r="B10" s="3"/>
      <c r="C10" s="19">
        <v>4132153</v>
      </c>
      <c r="D10" s="19"/>
      <c r="E10" s="20">
        <v>15302900</v>
      </c>
      <c r="F10" s="21">
        <v>13736400</v>
      </c>
      <c r="G10" s="21">
        <v>319591</v>
      </c>
      <c r="H10" s="21">
        <v>-316765</v>
      </c>
      <c r="I10" s="21">
        <v>630297</v>
      </c>
      <c r="J10" s="21">
        <v>633123</v>
      </c>
      <c r="K10" s="21">
        <v>148958</v>
      </c>
      <c r="L10" s="21">
        <v>975796</v>
      </c>
      <c r="M10" s="21">
        <v>1583724</v>
      </c>
      <c r="N10" s="21">
        <v>2708478</v>
      </c>
      <c r="O10" s="21">
        <v>170404</v>
      </c>
      <c r="P10" s="21">
        <v>1601727</v>
      </c>
      <c r="Q10" s="21">
        <v>3103299</v>
      </c>
      <c r="R10" s="21">
        <v>4875430</v>
      </c>
      <c r="S10" s="21">
        <v>1595795</v>
      </c>
      <c r="T10" s="21">
        <v>2361810</v>
      </c>
      <c r="U10" s="21">
        <v>2307169</v>
      </c>
      <c r="V10" s="21">
        <v>6264774</v>
      </c>
      <c r="W10" s="21">
        <v>14481805</v>
      </c>
      <c r="X10" s="21">
        <v>15302904</v>
      </c>
      <c r="Y10" s="21">
        <v>-821099</v>
      </c>
      <c r="Z10" s="6">
        <v>-5.37</v>
      </c>
      <c r="AA10" s="28">
        <v>13736400</v>
      </c>
    </row>
    <row r="11" spans="1:27" ht="13.5">
      <c r="A11" s="5" t="s">
        <v>37</v>
      </c>
      <c r="B11" s="3"/>
      <c r="C11" s="19">
        <v>4333010</v>
      </c>
      <c r="D11" s="19"/>
      <c r="E11" s="20">
        <v>4397000</v>
      </c>
      <c r="F11" s="21">
        <v>4397000</v>
      </c>
      <c r="G11" s="21"/>
      <c r="H11" s="21">
        <v>258457</v>
      </c>
      <c r="I11" s="21"/>
      <c r="J11" s="21">
        <v>258457</v>
      </c>
      <c r="K11" s="21">
        <v>298891</v>
      </c>
      <c r="L11" s="21">
        <v>613723</v>
      </c>
      <c r="M11" s="21">
        <v>720217</v>
      </c>
      <c r="N11" s="21">
        <v>1632831</v>
      </c>
      <c r="O11" s="21">
        <v>352585</v>
      </c>
      <c r="P11" s="21">
        <v>942079</v>
      </c>
      <c r="Q11" s="21">
        <v>1001412</v>
      </c>
      <c r="R11" s="21">
        <v>2296076</v>
      </c>
      <c r="S11" s="21">
        <v>41081</v>
      </c>
      <c r="T11" s="21">
        <v>420058</v>
      </c>
      <c r="U11" s="21">
        <v>315035</v>
      </c>
      <c r="V11" s="21">
        <v>776174</v>
      </c>
      <c r="W11" s="21">
        <v>4963538</v>
      </c>
      <c r="X11" s="21">
        <v>4397004</v>
      </c>
      <c r="Y11" s="21">
        <v>566534</v>
      </c>
      <c r="Z11" s="6">
        <v>12.88</v>
      </c>
      <c r="AA11" s="28">
        <v>4397000</v>
      </c>
    </row>
    <row r="12" spans="1:27" ht="13.5">
      <c r="A12" s="5" t="s">
        <v>38</v>
      </c>
      <c r="B12" s="3"/>
      <c r="C12" s="19"/>
      <c r="D12" s="19"/>
      <c r="E12" s="20"/>
      <c r="F12" s="21">
        <v>4030000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4030000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22076558</v>
      </c>
      <c r="D15" s="16">
        <f>SUM(D16:D18)</f>
        <v>0</v>
      </c>
      <c r="E15" s="17">
        <f t="shared" si="2"/>
        <v>5729000</v>
      </c>
      <c r="F15" s="18">
        <f t="shared" si="2"/>
        <v>8169893</v>
      </c>
      <c r="G15" s="18">
        <f t="shared" si="2"/>
        <v>11118</v>
      </c>
      <c r="H15" s="18">
        <f t="shared" si="2"/>
        <v>488983</v>
      </c>
      <c r="I15" s="18">
        <f t="shared" si="2"/>
        <v>564633</v>
      </c>
      <c r="J15" s="18">
        <f t="shared" si="2"/>
        <v>1064734</v>
      </c>
      <c r="K15" s="18">
        <f t="shared" si="2"/>
        <v>1177856</v>
      </c>
      <c r="L15" s="18">
        <f t="shared" si="2"/>
        <v>539196</v>
      </c>
      <c r="M15" s="18">
        <f t="shared" si="2"/>
        <v>202068</v>
      </c>
      <c r="N15" s="18">
        <f t="shared" si="2"/>
        <v>1919120</v>
      </c>
      <c r="O15" s="18">
        <f t="shared" si="2"/>
        <v>3400</v>
      </c>
      <c r="P15" s="18">
        <f t="shared" si="2"/>
        <v>578360</v>
      </c>
      <c r="Q15" s="18">
        <f t="shared" si="2"/>
        <v>953896</v>
      </c>
      <c r="R15" s="18">
        <f t="shared" si="2"/>
        <v>1535656</v>
      </c>
      <c r="S15" s="18">
        <f t="shared" si="2"/>
        <v>162929</v>
      </c>
      <c r="T15" s="18">
        <f t="shared" si="2"/>
        <v>268374</v>
      </c>
      <c r="U15" s="18">
        <f t="shared" si="2"/>
        <v>2947375</v>
      </c>
      <c r="V15" s="18">
        <f t="shared" si="2"/>
        <v>3378678</v>
      </c>
      <c r="W15" s="18">
        <f t="shared" si="2"/>
        <v>7898188</v>
      </c>
      <c r="X15" s="18">
        <f t="shared" si="2"/>
        <v>5728992</v>
      </c>
      <c r="Y15" s="18">
        <f t="shared" si="2"/>
        <v>2169196</v>
      </c>
      <c r="Z15" s="4">
        <f>+IF(X15&lt;&gt;0,+(Y15/X15)*100,0)</f>
        <v>37.86348453619764</v>
      </c>
      <c r="AA15" s="30">
        <f>SUM(AA16:AA18)</f>
        <v>8169893</v>
      </c>
    </row>
    <row r="16" spans="1:27" ht="13.5">
      <c r="A16" s="5" t="s">
        <v>42</v>
      </c>
      <c r="B16" s="3"/>
      <c r="C16" s="19">
        <v>1596783</v>
      </c>
      <c r="D16" s="19"/>
      <c r="E16" s="20">
        <v>2290000</v>
      </c>
      <c r="F16" s="21">
        <v>860000</v>
      </c>
      <c r="G16" s="21">
        <v>11118</v>
      </c>
      <c r="H16" s="21"/>
      <c r="I16" s="21"/>
      <c r="J16" s="21">
        <v>11118</v>
      </c>
      <c r="K16" s="21">
        <v>9268</v>
      </c>
      <c r="L16" s="21">
        <v>3780</v>
      </c>
      <c r="M16" s="21"/>
      <c r="N16" s="21">
        <v>13048</v>
      </c>
      <c r="O16" s="21"/>
      <c r="P16" s="21">
        <v>67716</v>
      </c>
      <c r="Q16" s="21">
        <v>236517</v>
      </c>
      <c r="R16" s="21">
        <v>304233</v>
      </c>
      <c r="S16" s="21">
        <v>129980</v>
      </c>
      <c r="T16" s="21">
        <v>133306</v>
      </c>
      <c r="U16" s="21">
        <v>121050</v>
      </c>
      <c r="V16" s="21">
        <v>384336</v>
      </c>
      <c r="W16" s="21">
        <v>712735</v>
      </c>
      <c r="X16" s="21">
        <v>2289996</v>
      </c>
      <c r="Y16" s="21">
        <v>-1577261</v>
      </c>
      <c r="Z16" s="6">
        <v>-68.88</v>
      </c>
      <c r="AA16" s="28">
        <v>860000</v>
      </c>
    </row>
    <row r="17" spans="1:27" ht="13.5">
      <c r="A17" s="5" t="s">
        <v>43</v>
      </c>
      <c r="B17" s="3"/>
      <c r="C17" s="19">
        <v>20479775</v>
      </c>
      <c r="D17" s="19"/>
      <c r="E17" s="20">
        <v>3439000</v>
      </c>
      <c r="F17" s="21">
        <v>7309893</v>
      </c>
      <c r="G17" s="21"/>
      <c r="H17" s="21">
        <v>488983</v>
      </c>
      <c r="I17" s="21">
        <v>564633</v>
      </c>
      <c r="J17" s="21">
        <v>1053616</v>
      </c>
      <c r="K17" s="21">
        <v>1168588</v>
      </c>
      <c r="L17" s="21">
        <v>535416</v>
      </c>
      <c r="M17" s="21">
        <v>202068</v>
      </c>
      <c r="N17" s="21">
        <v>1906072</v>
      </c>
      <c r="O17" s="21">
        <v>3400</v>
      </c>
      <c r="P17" s="21">
        <v>510644</v>
      </c>
      <c r="Q17" s="21">
        <v>717379</v>
      </c>
      <c r="R17" s="21">
        <v>1231423</v>
      </c>
      <c r="S17" s="21">
        <v>32949</v>
      </c>
      <c r="T17" s="21">
        <v>135068</v>
      </c>
      <c r="U17" s="21">
        <v>2826325</v>
      </c>
      <c r="V17" s="21">
        <v>2994342</v>
      </c>
      <c r="W17" s="21">
        <v>7185453</v>
      </c>
      <c r="X17" s="21">
        <v>3438996</v>
      </c>
      <c r="Y17" s="21">
        <v>3746457</v>
      </c>
      <c r="Z17" s="6">
        <v>108.94</v>
      </c>
      <c r="AA17" s="28">
        <v>7309893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3969803</v>
      </c>
      <c r="D19" s="16">
        <f>SUM(D20:D23)</f>
        <v>0</v>
      </c>
      <c r="E19" s="17">
        <f t="shared" si="3"/>
        <v>7054000</v>
      </c>
      <c r="F19" s="18">
        <f t="shared" si="3"/>
        <v>4442500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2312656</v>
      </c>
      <c r="V19" s="18">
        <f t="shared" si="3"/>
        <v>2312656</v>
      </c>
      <c r="W19" s="18">
        <f t="shared" si="3"/>
        <v>2312656</v>
      </c>
      <c r="X19" s="18">
        <f t="shared" si="3"/>
        <v>7053996</v>
      </c>
      <c r="Y19" s="18">
        <f t="shared" si="3"/>
        <v>-4741340</v>
      </c>
      <c r="Z19" s="4">
        <f>+IF(X19&lt;&gt;0,+(Y19/X19)*100,0)</f>
        <v>-67.21495163875908</v>
      </c>
      <c r="AA19" s="30">
        <f>SUM(AA20:AA23)</f>
        <v>4442500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3969803</v>
      </c>
      <c r="D23" s="19"/>
      <c r="E23" s="20">
        <v>7054000</v>
      </c>
      <c r="F23" s="21">
        <v>4442500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2312656</v>
      </c>
      <c r="V23" s="21">
        <v>2312656</v>
      </c>
      <c r="W23" s="21">
        <v>2312656</v>
      </c>
      <c r="X23" s="21">
        <v>7053996</v>
      </c>
      <c r="Y23" s="21">
        <v>-4741340</v>
      </c>
      <c r="Z23" s="6">
        <v>-67.21</v>
      </c>
      <c r="AA23" s="28">
        <v>4442500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37101367</v>
      </c>
      <c r="D25" s="50">
        <f>+D5+D9+D15+D19+D24</f>
        <v>0</v>
      </c>
      <c r="E25" s="51">
        <f t="shared" si="4"/>
        <v>38222900</v>
      </c>
      <c r="F25" s="52">
        <f t="shared" si="4"/>
        <v>41070793</v>
      </c>
      <c r="G25" s="52">
        <f t="shared" si="4"/>
        <v>351195</v>
      </c>
      <c r="H25" s="52">
        <f t="shared" si="4"/>
        <v>681265</v>
      </c>
      <c r="I25" s="52">
        <f t="shared" si="4"/>
        <v>1201853</v>
      </c>
      <c r="J25" s="52">
        <f t="shared" si="4"/>
        <v>2234313</v>
      </c>
      <c r="K25" s="52">
        <f t="shared" si="4"/>
        <v>1712157</v>
      </c>
      <c r="L25" s="52">
        <f t="shared" si="4"/>
        <v>2154499</v>
      </c>
      <c r="M25" s="52">
        <f t="shared" si="4"/>
        <v>2869370</v>
      </c>
      <c r="N25" s="52">
        <f t="shared" si="4"/>
        <v>6736026</v>
      </c>
      <c r="O25" s="52">
        <f t="shared" si="4"/>
        <v>565066</v>
      </c>
      <c r="P25" s="52">
        <f t="shared" si="4"/>
        <v>3261213</v>
      </c>
      <c r="Q25" s="52">
        <f t="shared" si="4"/>
        <v>5214376</v>
      </c>
      <c r="R25" s="52">
        <f t="shared" si="4"/>
        <v>9040655</v>
      </c>
      <c r="S25" s="52">
        <f t="shared" si="4"/>
        <v>1838145</v>
      </c>
      <c r="T25" s="52">
        <f t="shared" si="4"/>
        <v>6966420</v>
      </c>
      <c r="U25" s="52">
        <f t="shared" si="4"/>
        <v>8409097</v>
      </c>
      <c r="V25" s="52">
        <f t="shared" si="4"/>
        <v>17213662</v>
      </c>
      <c r="W25" s="52">
        <f t="shared" si="4"/>
        <v>35224656</v>
      </c>
      <c r="X25" s="52">
        <f t="shared" si="4"/>
        <v>38222892</v>
      </c>
      <c r="Y25" s="52">
        <f t="shared" si="4"/>
        <v>-2998236</v>
      </c>
      <c r="Z25" s="53">
        <f>+IF(X25&lt;&gt;0,+(Y25/X25)*100,0)</f>
        <v>-7.8440846391214984</v>
      </c>
      <c r="AA25" s="54">
        <f>+AA5+AA9+AA15+AA19+AA24</f>
        <v>41070793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28198256</v>
      </c>
      <c r="D28" s="19"/>
      <c r="E28" s="20">
        <v>30970000</v>
      </c>
      <c r="F28" s="21">
        <v>30537293</v>
      </c>
      <c r="G28" s="21"/>
      <c r="H28" s="21">
        <v>721089</v>
      </c>
      <c r="I28" s="21">
        <v>628827</v>
      </c>
      <c r="J28" s="21">
        <v>1349916</v>
      </c>
      <c r="K28" s="21">
        <v>1613079</v>
      </c>
      <c r="L28" s="21">
        <v>2090863</v>
      </c>
      <c r="M28" s="21">
        <v>2445393</v>
      </c>
      <c r="N28" s="21">
        <v>6149335</v>
      </c>
      <c r="O28" s="21">
        <v>522989</v>
      </c>
      <c r="P28" s="21">
        <v>2877426</v>
      </c>
      <c r="Q28" s="21">
        <v>5058607</v>
      </c>
      <c r="R28" s="21">
        <v>8459022</v>
      </c>
      <c r="S28" s="21">
        <v>1669825</v>
      </c>
      <c r="T28" s="21">
        <v>2899568</v>
      </c>
      <c r="U28" s="21">
        <v>5448529</v>
      </c>
      <c r="V28" s="21">
        <v>10017922</v>
      </c>
      <c r="W28" s="21">
        <v>25976195</v>
      </c>
      <c r="X28" s="21"/>
      <c r="Y28" s="21">
        <v>25976195</v>
      </c>
      <c r="Z28" s="6"/>
      <c r="AA28" s="19">
        <v>30537293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>
        <v>58535</v>
      </c>
      <c r="Q29" s="21"/>
      <c r="R29" s="21">
        <v>58535</v>
      </c>
      <c r="S29" s="21"/>
      <c r="T29" s="21"/>
      <c r="U29" s="21">
        <v>198299</v>
      </c>
      <c r="V29" s="21">
        <v>198299</v>
      </c>
      <c r="W29" s="21">
        <v>256834</v>
      </c>
      <c r="X29" s="21"/>
      <c r="Y29" s="21">
        <v>256834</v>
      </c>
      <c r="Z29" s="6"/>
      <c r="AA29" s="28"/>
    </row>
    <row r="30" spans="1:27" ht="13.5">
      <c r="A30" s="56" t="s">
        <v>56</v>
      </c>
      <c r="B30" s="3"/>
      <c r="C30" s="22">
        <v>124000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28322256</v>
      </c>
      <c r="D32" s="25">
        <f>SUM(D28:D31)</f>
        <v>0</v>
      </c>
      <c r="E32" s="26">
        <f t="shared" si="5"/>
        <v>30970000</v>
      </c>
      <c r="F32" s="27">
        <f t="shared" si="5"/>
        <v>30537293</v>
      </c>
      <c r="G32" s="27">
        <f t="shared" si="5"/>
        <v>0</v>
      </c>
      <c r="H32" s="27">
        <f t="shared" si="5"/>
        <v>721089</v>
      </c>
      <c r="I32" s="27">
        <f t="shared" si="5"/>
        <v>628827</v>
      </c>
      <c r="J32" s="27">
        <f t="shared" si="5"/>
        <v>1349916</v>
      </c>
      <c r="K32" s="27">
        <f t="shared" si="5"/>
        <v>1613079</v>
      </c>
      <c r="L32" s="27">
        <f t="shared" si="5"/>
        <v>2090863</v>
      </c>
      <c r="M32" s="27">
        <f t="shared" si="5"/>
        <v>2445393</v>
      </c>
      <c r="N32" s="27">
        <f t="shared" si="5"/>
        <v>6149335</v>
      </c>
      <c r="O32" s="27">
        <f t="shared" si="5"/>
        <v>522989</v>
      </c>
      <c r="P32" s="27">
        <f t="shared" si="5"/>
        <v>2935961</v>
      </c>
      <c r="Q32" s="27">
        <f t="shared" si="5"/>
        <v>5058607</v>
      </c>
      <c r="R32" s="27">
        <f t="shared" si="5"/>
        <v>8517557</v>
      </c>
      <c r="S32" s="27">
        <f t="shared" si="5"/>
        <v>1669825</v>
      </c>
      <c r="T32" s="27">
        <f t="shared" si="5"/>
        <v>2899568</v>
      </c>
      <c r="U32" s="27">
        <f t="shared" si="5"/>
        <v>5646828</v>
      </c>
      <c r="V32" s="27">
        <f t="shared" si="5"/>
        <v>10216221</v>
      </c>
      <c r="W32" s="27">
        <f t="shared" si="5"/>
        <v>26233029</v>
      </c>
      <c r="X32" s="27">
        <f t="shared" si="5"/>
        <v>0</v>
      </c>
      <c r="Y32" s="27">
        <f t="shared" si="5"/>
        <v>26233029</v>
      </c>
      <c r="Z32" s="13">
        <f>+IF(X32&lt;&gt;0,+(Y32/X32)*100,0)</f>
        <v>0</v>
      </c>
      <c r="AA32" s="31">
        <f>SUM(AA28:AA31)</f>
        <v>30537293</v>
      </c>
    </row>
    <row r="33" spans="1:27" ht="13.5">
      <c r="A33" s="59" t="s">
        <v>59</v>
      </c>
      <c r="B33" s="3" t="s">
        <v>60</v>
      </c>
      <c r="C33" s="19">
        <v>1312150</v>
      </c>
      <c r="D33" s="19"/>
      <c r="E33" s="20"/>
      <c r="F33" s="21">
        <v>10533500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10533500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7466961</v>
      </c>
      <c r="D35" s="19"/>
      <c r="E35" s="20">
        <v>7252900</v>
      </c>
      <c r="F35" s="21"/>
      <c r="G35" s="21">
        <v>351195</v>
      </c>
      <c r="H35" s="21">
        <v>-39824</v>
      </c>
      <c r="I35" s="21">
        <v>573026</v>
      </c>
      <c r="J35" s="21">
        <v>884397</v>
      </c>
      <c r="K35" s="21">
        <v>99078</v>
      </c>
      <c r="L35" s="21">
        <v>63636</v>
      </c>
      <c r="M35" s="21">
        <v>423977</v>
      </c>
      <c r="N35" s="21">
        <v>586691</v>
      </c>
      <c r="O35" s="21">
        <v>42077</v>
      </c>
      <c r="P35" s="21">
        <v>325252</v>
      </c>
      <c r="Q35" s="21">
        <v>155769</v>
      </c>
      <c r="R35" s="21">
        <v>523098</v>
      </c>
      <c r="S35" s="21">
        <v>168320</v>
      </c>
      <c r="T35" s="21">
        <v>4066852</v>
      </c>
      <c r="U35" s="21">
        <v>2762269</v>
      </c>
      <c r="V35" s="21">
        <v>6997441</v>
      </c>
      <c r="W35" s="21">
        <v>8991627</v>
      </c>
      <c r="X35" s="21"/>
      <c r="Y35" s="21">
        <v>8991627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37101367</v>
      </c>
      <c r="D36" s="61">
        <f>SUM(D32:D35)</f>
        <v>0</v>
      </c>
      <c r="E36" s="62">
        <f t="shared" si="6"/>
        <v>38222900</v>
      </c>
      <c r="F36" s="63">
        <f t="shared" si="6"/>
        <v>41070793</v>
      </c>
      <c r="G36" s="63">
        <f t="shared" si="6"/>
        <v>351195</v>
      </c>
      <c r="H36" s="63">
        <f t="shared" si="6"/>
        <v>681265</v>
      </c>
      <c r="I36" s="63">
        <f t="shared" si="6"/>
        <v>1201853</v>
      </c>
      <c r="J36" s="63">
        <f t="shared" si="6"/>
        <v>2234313</v>
      </c>
      <c r="K36" s="63">
        <f t="shared" si="6"/>
        <v>1712157</v>
      </c>
      <c r="L36" s="63">
        <f t="shared" si="6"/>
        <v>2154499</v>
      </c>
      <c r="M36" s="63">
        <f t="shared" si="6"/>
        <v>2869370</v>
      </c>
      <c r="N36" s="63">
        <f t="shared" si="6"/>
        <v>6736026</v>
      </c>
      <c r="O36" s="63">
        <f t="shared" si="6"/>
        <v>565066</v>
      </c>
      <c r="P36" s="63">
        <f t="shared" si="6"/>
        <v>3261213</v>
      </c>
      <c r="Q36" s="63">
        <f t="shared" si="6"/>
        <v>5214376</v>
      </c>
      <c r="R36" s="63">
        <f t="shared" si="6"/>
        <v>9040655</v>
      </c>
      <c r="S36" s="63">
        <f t="shared" si="6"/>
        <v>1838145</v>
      </c>
      <c r="T36" s="63">
        <f t="shared" si="6"/>
        <v>6966420</v>
      </c>
      <c r="U36" s="63">
        <f t="shared" si="6"/>
        <v>8409097</v>
      </c>
      <c r="V36" s="63">
        <f t="shared" si="6"/>
        <v>17213662</v>
      </c>
      <c r="W36" s="63">
        <f t="shared" si="6"/>
        <v>35224656</v>
      </c>
      <c r="X36" s="63">
        <f t="shared" si="6"/>
        <v>0</v>
      </c>
      <c r="Y36" s="63">
        <f t="shared" si="6"/>
        <v>35224656</v>
      </c>
      <c r="Z36" s="64">
        <f>+IF(X36&lt;&gt;0,+(Y36/X36)*100,0)</f>
        <v>0</v>
      </c>
      <c r="AA36" s="65">
        <f>SUM(AA32:AA35)</f>
        <v>41070793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844013</v>
      </c>
      <c r="D5" s="16">
        <f>SUM(D6:D8)</f>
        <v>0</v>
      </c>
      <c r="E5" s="17">
        <f t="shared" si="0"/>
        <v>590000</v>
      </c>
      <c r="F5" s="18">
        <f t="shared" si="0"/>
        <v>590000</v>
      </c>
      <c r="G5" s="18">
        <f t="shared" si="0"/>
        <v>52362</v>
      </c>
      <c r="H5" s="18">
        <f t="shared" si="0"/>
        <v>109055</v>
      </c>
      <c r="I5" s="18">
        <f t="shared" si="0"/>
        <v>22395</v>
      </c>
      <c r="J5" s="18">
        <f t="shared" si="0"/>
        <v>183812</v>
      </c>
      <c r="K5" s="18">
        <f t="shared" si="0"/>
        <v>44298</v>
      </c>
      <c r="L5" s="18">
        <f t="shared" si="0"/>
        <v>158642</v>
      </c>
      <c r="M5" s="18">
        <f t="shared" si="0"/>
        <v>29900</v>
      </c>
      <c r="N5" s="18">
        <f t="shared" si="0"/>
        <v>232840</v>
      </c>
      <c r="O5" s="18">
        <f t="shared" si="0"/>
        <v>0</v>
      </c>
      <c r="P5" s="18">
        <f t="shared" si="0"/>
        <v>149505</v>
      </c>
      <c r="Q5" s="18">
        <f t="shared" si="0"/>
        <v>25924</v>
      </c>
      <c r="R5" s="18">
        <f t="shared" si="0"/>
        <v>175429</v>
      </c>
      <c r="S5" s="18">
        <f t="shared" si="0"/>
        <v>8800</v>
      </c>
      <c r="T5" s="18">
        <f t="shared" si="0"/>
        <v>41876</v>
      </c>
      <c r="U5" s="18">
        <f t="shared" si="0"/>
        <v>335876</v>
      </c>
      <c r="V5" s="18">
        <f t="shared" si="0"/>
        <v>386552</v>
      </c>
      <c r="W5" s="18">
        <f t="shared" si="0"/>
        <v>978633</v>
      </c>
      <c r="X5" s="18">
        <f t="shared" si="0"/>
        <v>590000</v>
      </c>
      <c r="Y5" s="18">
        <f t="shared" si="0"/>
        <v>388633</v>
      </c>
      <c r="Z5" s="4">
        <f>+IF(X5&lt;&gt;0,+(Y5/X5)*100,0)</f>
        <v>65.86999999999999</v>
      </c>
      <c r="AA5" s="16">
        <f>SUM(AA6:AA8)</f>
        <v>590000</v>
      </c>
    </row>
    <row r="6" spans="1:27" ht="13.5">
      <c r="A6" s="5" t="s">
        <v>32</v>
      </c>
      <c r="B6" s="3"/>
      <c r="C6" s="19"/>
      <c r="D6" s="19"/>
      <c r="E6" s="20">
        <v>350000</v>
      </c>
      <c r="F6" s="21">
        <v>350000</v>
      </c>
      <c r="G6" s="21"/>
      <c r="H6" s="21"/>
      <c r="I6" s="21">
        <v>20641</v>
      </c>
      <c r="J6" s="21">
        <v>20641</v>
      </c>
      <c r="K6" s="21">
        <v>6179</v>
      </c>
      <c r="L6" s="21"/>
      <c r="M6" s="21">
        <v>29900</v>
      </c>
      <c r="N6" s="21">
        <v>36079</v>
      </c>
      <c r="O6" s="21"/>
      <c r="P6" s="21"/>
      <c r="Q6" s="21">
        <v>23700</v>
      </c>
      <c r="R6" s="21">
        <v>23700</v>
      </c>
      <c r="S6" s="21"/>
      <c r="T6" s="21"/>
      <c r="U6" s="21">
        <v>37972</v>
      </c>
      <c r="V6" s="21">
        <v>37972</v>
      </c>
      <c r="W6" s="21">
        <v>118392</v>
      </c>
      <c r="X6" s="21">
        <v>350000</v>
      </c>
      <c r="Y6" s="21">
        <v>-231608</v>
      </c>
      <c r="Z6" s="6">
        <v>-66.17</v>
      </c>
      <c r="AA6" s="28">
        <v>350000</v>
      </c>
    </row>
    <row r="7" spans="1:27" ht="13.5">
      <c r="A7" s="5" t="s">
        <v>33</v>
      </c>
      <c r="B7" s="3"/>
      <c r="C7" s="22"/>
      <c r="D7" s="22"/>
      <c r="E7" s="23">
        <v>170000</v>
      </c>
      <c r="F7" s="24">
        <v>170000</v>
      </c>
      <c r="G7" s="24"/>
      <c r="H7" s="24">
        <v>35655</v>
      </c>
      <c r="I7" s="24"/>
      <c r="J7" s="24">
        <v>35655</v>
      </c>
      <c r="K7" s="24">
        <v>8902</v>
      </c>
      <c r="L7" s="24">
        <v>93537</v>
      </c>
      <c r="M7" s="24"/>
      <c r="N7" s="24">
        <v>102439</v>
      </c>
      <c r="O7" s="24"/>
      <c r="P7" s="24"/>
      <c r="Q7" s="24"/>
      <c r="R7" s="24"/>
      <c r="S7" s="24">
        <v>8800</v>
      </c>
      <c r="T7" s="24">
        <v>5180</v>
      </c>
      <c r="U7" s="24"/>
      <c r="V7" s="24">
        <v>13980</v>
      </c>
      <c r="W7" s="24">
        <v>152074</v>
      </c>
      <c r="X7" s="24">
        <v>170000</v>
      </c>
      <c r="Y7" s="24">
        <v>-17926</v>
      </c>
      <c r="Z7" s="7">
        <v>-10.54</v>
      </c>
      <c r="AA7" s="29">
        <v>170000</v>
      </c>
    </row>
    <row r="8" spans="1:27" ht="13.5">
      <c r="A8" s="5" t="s">
        <v>34</v>
      </c>
      <c r="B8" s="3"/>
      <c r="C8" s="19">
        <v>844013</v>
      </c>
      <c r="D8" s="19"/>
      <c r="E8" s="20">
        <v>70000</v>
      </c>
      <c r="F8" s="21">
        <v>70000</v>
      </c>
      <c r="G8" s="21">
        <v>52362</v>
      </c>
      <c r="H8" s="21">
        <v>73400</v>
      </c>
      <c r="I8" s="21">
        <v>1754</v>
      </c>
      <c r="J8" s="21">
        <v>127516</v>
      </c>
      <c r="K8" s="21">
        <v>29217</v>
      </c>
      <c r="L8" s="21">
        <v>65105</v>
      </c>
      <c r="M8" s="21"/>
      <c r="N8" s="21">
        <v>94322</v>
      </c>
      <c r="O8" s="21"/>
      <c r="P8" s="21">
        <v>149505</v>
      </c>
      <c r="Q8" s="21">
        <v>2224</v>
      </c>
      <c r="R8" s="21">
        <v>151729</v>
      </c>
      <c r="S8" s="21"/>
      <c r="T8" s="21">
        <v>36696</v>
      </c>
      <c r="U8" s="21">
        <v>297904</v>
      </c>
      <c r="V8" s="21">
        <v>334600</v>
      </c>
      <c r="W8" s="21">
        <v>708167</v>
      </c>
      <c r="X8" s="21">
        <v>70000</v>
      </c>
      <c r="Y8" s="21">
        <v>638167</v>
      </c>
      <c r="Z8" s="6">
        <v>911.67</v>
      </c>
      <c r="AA8" s="28">
        <v>70000</v>
      </c>
    </row>
    <row r="9" spans="1:27" ht="13.5">
      <c r="A9" s="2" t="s">
        <v>35</v>
      </c>
      <c r="B9" s="3"/>
      <c r="C9" s="16">
        <f aca="true" t="shared" si="1" ref="C9:Y9">SUM(C10:C14)</f>
        <v>389126</v>
      </c>
      <c r="D9" s="16">
        <f>SUM(D10:D14)</f>
        <v>0</v>
      </c>
      <c r="E9" s="17">
        <f t="shared" si="1"/>
        <v>1250000</v>
      </c>
      <c r="F9" s="18">
        <f t="shared" si="1"/>
        <v>1250000</v>
      </c>
      <c r="G9" s="18">
        <f t="shared" si="1"/>
        <v>0</v>
      </c>
      <c r="H9" s="18">
        <f t="shared" si="1"/>
        <v>0</v>
      </c>
      <c r="I9" s="18">
        <f t="shared" si="1"/>
        <v>9245</v>
      </c>
      <c r="J9" s="18">
        <f t="shared" si="1"/>
        <v>9245</v>
      </c>
      <c r="K9" s="18">
        <f t="shared" si="1"/>
        <v>29828</v>
      </c>
      <c r="L9" s="18">
        <f t="shared" si="1"/>
        <v>168171</v>
      </c>
      <c r="M9" s="18">
        <f t="shared" si="1"/>
        <v>1666</v>
      </c>
      <c r="N9" s="18">
        <f t="shared" si="1"/>
        <v>199665</v>
      </c>
      <c r="O9" s="18">
        <f t="shared" si="1"/>
        <v>426833</v>
      </c>
      <c r="P9" s="18">
        <f t="shared" si="1"/>
        <v>506833</v>
      </c>
      <c r="Q9" s="18">
        <f t="shared" si="1"/>
        <v>41765</v>
      </c>
      <c r="R9" s="18">
        <f t="shared" si="1"/>
        <v>975431</v>
      </c>
      <c r="S9" s="18">
        <f t="shared" si="1"/>
        <v>45799</v>
      </c>
      <c r="T9" s="18">
        <f t="shared" si="1"/>
        <v>223000</v>
      </c>
      <c r="U9" s="18">
        <f t="shared" si="1"/>
        <v>6417</v>
      </c>
      <c r="V9" s="18">
        <f t="shared" si="1"/>
        <v>275216</v>
      </c>
      <c r="W9" s="18">
        <f t="shared" si="1"/>
        <v>1459557</v>
      </c>
      <c r="X9" s="18">
        <f t="shared" si="1"/>
        <v>1250000</v>
      </c>
      <c r="Y9" s="18">
        <f t="shared" si="1"/>
        <v>209557</v>
      </c>
      <c r="Z9" s="4">
        <f>+IF(X9&lt;&gt;0,+(Y9/X9)*100,0)</f>
        <v>16.76456</v>
      </c>
      <c r="AA9" s="30">
        <f>SUM(AA10:AA14)</f>
        <v>1250000</v>
      </c>
    </row>
    <row r="10" spans="1:27" ht="13.5">
      <c r="A10" s="5" t="s">
        <v>36</v>
      </c>
      <c r="B10" s="3"/>
      <c r="C10" s="19">
        <v>389126</v>
      </c>
      <c r="D10" s="19"/>
      <c r="E10" s="20">
        <v>1250000</v>
      </c>
      <c r="F10" s="21">
        <v>1250000</v>
      </c>
      <c r="G10" s="21"/>
      <c r="H10" s="21"/>
      <c r="I10" s="21">
        <v>9245</v>
      </c>
      <c r="J10" s="21">
        <v>9245</v>
      </c>
      <c r="K10" s="21">
        <v>29828</v>
      </c>
      <c r="L10" s="21">
        <v>168171</v>
      </c>
      <c r="M10" s="21">
        <v>1666</v>
      </c>
      <c r="N10" s="21">
        <v>199665</v>
      </c>
      <c r="O10" s="21">
        <v>426833</v>
      </c>
      <c r="P10" s="21">
        <v>506833</v>
      </c>
      <c r="Q10" s="21">
        <v>41765</v>
      </c>
      <c r="R10" s="21">
        <v>975431</v>
      </c>
      <c r="S10" s="21">
        <v>45799</v>
      </c>
      <c r="T10" s="21">
        <v>223000</v>
      </c>
      <c r="U10" s="21">
        <v>6417</v>
      </c>
      <c r="V10" s="21">
        <v>275216</v>
      </c>
      <c r="W10" s="21">
        <v>1459557</v>
      </c>
      <c r="X10" s="21">
        <v>1250000</v>
      </c>
      <c r="Y10" s="21">
        <v>209557</v>
      </c>
      <c r="Z10" s="6">
        <v>16.76</v>
      </c>
      <c r="AA10" s="28">
        <v>1250000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36775555</v>
      </c>
      <c r="D15" s="16">
        <f>SUM(D16:D18)</f>
        <v>0</v>
      </c>
      <c r="E15" s="17">
        <f t="shared" si="2"/>
        <v>59783250</v>
      </c>
      <c r="F15" s="18">
        <f t="shared" si="2"/>
        <v>59783250</v>
      </c>
      <c r="G15" s="18">
        <f t="shared" si="2"/>
        <v>261180</v>
      </c>
      <c r="H15" s="18">
        <f t="shared" si="2"/>
        <v>130409</v>
      </c>
      <c r="I15" s="18">
        <f t="shared" si="2"/>
        <v>258637</v>
      </c>
      <c r="J15" s="18">
        <f t="shared" si="2"/>
        <v>650226</v>
      </c>
      <c r="K15" s="18">
        <f t="shared" si="2"/>
        <v>4809077</v>
      </c>
      <c r="L15" s="18">
        <f t="shared" si="2"/>
        <v>5759788</v>
      </c>
      <c r="M15" s="18">
        <f t="shared" si="2"/>
        <v>4719621</v>
      </c>
      <c r="N15" s="18">
        <f t="shared" si="2"/>
        <v>15288486</v>
      </c>
      <c r="O15" s="18">
        <f t="shared" si="2"/>
        <v>4712256</v>
      </c>
      <c r="P15" s="18">
        <f t="shared" si="2"/>
        <v>1875261</v>
      </c>
      <c r="Q15" s="18">
        <f t="shared" si="2"/>
        <v>5472709</v>
      </c>
      <c r="R15" s="18">
        <f t="shared" si="2"/>
        <v>12060226</v>
      </c>
      <c r="S15" s="18">
        <f t="shared" si="2"/>
        <v>3023061</v>
      </c>
      <c r="T15" s="18">
        <f t="shared" si="2"/>
        <v>4904584</v>
      </c>
      <c r="U15" s="18">
        <f t="shared" si="2"/>
        <v>7283330</v>
      </c>
      <c r="V15" s="18">
        <f t="shared" si="2"/>
        <v>15210975</v>
      </c>
      <c r="W15" s="18">
        <f t="shared" si="2"/>
        <v>43209913</v>
      </c>
      <c r="X15" s="18">
        <f t="shared" si="2"/>
        <v>59783250</v>
      </c>
      <c r="Y15" s="18">
        <f t="shared" si="2"/>
        <v>-16573337</v>
      </c>
      <c r="Z15" s="4">
        <f>+IF(X15&lt;&gt;0,+(Y15/X15)*100,0)</f>
        <v>-27.72237541451828</v>
      </c>
      <c r="AA15" s="30">
        <f>SUM(AA16:AA18)</f>
        <v>59783250</v>
      </c>
    </row>
    <row r="16" spans="1:27" ht="13.5">
      <c r="A16" s="5" t="s">
        <v>42</v>
      </c>
      <c r="B16" s="3"/>
      <c r="C16" s="19"/>
      <c r="D16" s="19"/>
      <c r="E16" s="20">
        <v>1650000</v>
      </c>
      <c r="F16" s="21">
        <v>1650000</v>
      </c>
      <c r="G16" s="21"/>
      <c r="H16" s="21"/>
      <c r="I16" s="21"/>
      <c r="J16" s="21"/>
      <c r="K16" s="21"/>
      <c r="L16" s="21">
        <v>9786</v>
      </c>
      <c r="M16" s="21"/>
      <c r="N16" s="21">
        <v>9786</v>
      </c>
      <c r="O16" s="21"/>
      <c r="P16" s="21"/>
      <c r="Q16" s="21"/>
      <c r="R16" s="21"/>
      <c r="S16" s="21"/>
      <c r="T16" s="21"/>
      <c r="U16" s="21"/>
      <c r="V16" s="21"/>
      <c r="W16" s="21">
        <v>9786</v>
      </c>
      <c r="X16" s="21">
        <v>1650000</v>
      </c>
      <c r="Y16" s="21">
        <v>-1640214</v>
      </c>
      <c r="Z16" s="6">
        <v>-99.41</v>
      </c>
      <c r="AA16" s="28">
        <v>1650000</v>
      </c>
    </row>
    <row r="17" spans="1:27" ht="13.5">
      <c r="A17" s="5" t="s">
        <v>43</v>
      </c>
      <c r="B17" s="3"/>
      <c r="C17" s="19">
        <v>36775555</v>
      </c>
      <c r="D17" s="19"/>
      <c r="E17" s="20">
        <v>58133250</v>
      </c>
      <c r="F17" s="21">
        <v>58133250</v>
      </c>
      <c r="G17" s="21">
        <v>261180</v>
      </c>
      <c r="H17" s="21">
        <v>130409</v>
      </c>
      <c r="I17" s="21">
        <v>258637</v>
      </c>
      <c r="J17" s="21">
        <v>650226</v>
      </c>
      <c r="K17" s="21">
        <v>4809077</v>
      </c>
      <c r="L17" s="21">
        <v>5750002</v>
      </c>
      <c r="M17" s="21">
        <v>4719621</v>
      </c>
      <c r="N17" s="21">
        <v>15278700</v>
      </c>
      <c r="O17" s="21">
        <v>4712256</v>
      </c>
      <c r="P17" s="21">
        <v>1875261</v>
      </c>
      <c r="Q17" s="21">
        <v>5472709</v>
      </c>
      <c r="R17" s="21">
        <v>12060226</v>
      </c>
      <c r="S17" s="21">
        <v>3023061</v>
      </c>
      <c r="T17" s="21">
        <v>4904584</v>
      </c>
      <c r="U17" s="21">
        <v>7283330</v>
      </c>
      <c r="V17" s="21">
        <v>15210975</v>
      </c>
      <c r="W17" s="21">
        <v>43200127</v>
      </c>
      <c r="X17" s="21">
        <v>58133250</v>
      </c>
      <c r="Y17" s="21">
        <v>-14933123</v>
      </c>
      <c r="Z17" s="6">
        <v>-25.69</v>
      </c>
      <c r="AA17" s="28">
        <v>58133250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6800000</v>
      </c>
      <c r="F19" s="18">
        <f t="shared" si="3"/>
        <v>6800000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5244420</v>
      </c>
      <c r="L19" s="18">
        <f t="shared" si="3"/>
        <v>181621</v>
      </c>
      <c r="M19" s="18">
        <f t="shared" si="3"/>
        <v>0</v>
      </c>
      <c r="N19" s="18">
        <f t="shared" si="3"/>
        <v>5426041</v>
      </c>
      <c r="O19" s="18">
        <f t="shared" si="3"/>
        <v>0</v>
      </c>
      <c r="P19" s="18">
        <f t="shared" si="3"/>
        <v>0</v>
      </c>
      <c r="Q19" s="18">
        <f t="shared" si="3"/>
        <v>2132139</v>
      </c>
      <c r="R19" s="18">
        <f t="shared" si="3"/>
        <v>2132139</v>
      </c>
      <c r="S19" s="18">
        <f t="shared" si="3"/>
        <v>580031</v>
      </c>
      <c r="T19" s="18">
        <f t="shared" si="3"/>
        <v>388112</v>
      </c>
      <c r="U19" s="18">
        <f t="shared" si="3"/>
        <v>0</v>
      </c>
      <c r="V19" s="18">
        <f t="shared" si="3"/>
        <v>968143</v>
      </c>
      <c r="W19" s="18">
        <f t="shared" si="3"/>
        <v>8526323</v>
      </c>
      <c r="X19" s="18">
        <f t="shared" si="3"/>
        <v>6800000</v>
      </c>
      <c r="Y19" s="18">
        <f t="shared" si="3"/>
        <v>1726323</v>
      </c>
      <c r="Z19" s="4">
        <f>+IF(X19&lt;&gt;0,+(Y19/X19)*100,0)</f>
        <v>25.38710294117647</v>
      </c>
      <c r="AA19" s="30">
        <f>SUM(AA20:AA23)</f>
        <v>6800000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>
        <v>5244420</v>
      </c>
      <c r="L20" s="21">
        <v>181621</v>
      </c>
      <c r="M20" s="21"/>
      <c r="N20" s="21">
        <v>5426041</v>
      </c>
      <c r="O20" s="21"/>
      <c r="P20" s="21"/>
      <c r="Q20" s="21">
        <v>2132139</v>
      </c>
      <c r="R20" s="21">
        <v>2132139</v>
      </c>
      <c r="S20" s="21">
        <v>580031</v>
      </c>
      <c r="T20" s="21">
        <v>388112</v>
      </c>
      <c r="U20" s="21"/>
      <c r="V20" s="21">
        <v>968143</v>
      </c>
      <c r="W20" s="21">
        <v>8526323</v>
      </c>
      <c r="X20" s="21"/>
      <c r="Y20" s="21">
        <v>8526323</v>
      </c>
      <c r="Z20" s="6"/>
      <c r="AA20" s="28"/>
    </row>
    <row r="21" spans="1:27" ht="13.5">
      <c r="A21" s="5" t="s">
        <v>47</v>
      </c>
      <c r="B21" s="3"/>
      <c r="C21" s="19"/>
      <c r="D21" s="19"/>
      <c r="E21" s="20">
        <v>6800000</v>
      </c>
      <c r="F21" s="21">
        <v>6800000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6800000</v>
      </c>
      <c r="Y21" s="21">
        <v>-6800000</v>
      </c>
      <c r="Z21" s="6">
        <v>-100</v>
      </c>
      <c r="AA21" s="28">
        <v>6800000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38008694</v>
      </c>
      <c r="D25" s="50">
        <f>+D5+D9+D15+D19+D24</f>
        <v>0</v>
      </c>
      <c r="E25" s="51">
        <f t="shared" si="4"/>
        <v>68423250</v>
      </c>
      <c r="F25" s="52">
        <f t="shared" si="4"/>
        <v>68423250</v>
      </c>
      <c r="G25" s="52">
        <f t="shared" si="4"/>
        <v>313542</v>
      </c>
      <c r="H25" s="52">
        <f t="shared" si="4"/>
        <v>239464</v>
      </c>
      <c r="I25" s="52">
        <f t="shared" si="4"/>
        <v>290277</v>
      </c>
      <c r="J25" s="52">
        <f t="shared" si="4"/>
        <v>843283</v>
      </c>
      <c r="K25" s="52">
        <f t="shared" si="4"/>
        <v>10127623</v>
      </c>
      <c r="L25" s="52">
        <f t="shared" si="4"/>
        <v>6268222</v>
      </c>
      <c r="M25" s="52">
        <f t="shared" si="4"/>
        <v>4751187</v>
      </c>
      <c r="N25" s="52">
        <f t="shared" si="4"/>
        <v>21147032</v>
      </c>
      <c r="O25" s="52">
        <f t="shared" si="4"/>
        <v>5139089</v>
      </c>
      <c r="P25" s="52">
        <f t="shared" si="4"/>
        <v>2531599</v>
      </c>
      <c r="Q25" s="52">
        <f t="shared" si="4"/>
        <v>7672537</v>
      </c>
      <c r="R25" s="52">
        <f t="shared" si="4"/>
        <v>15343225</v>
      </c>
      <c r="S25" s="52">
        <f t="shared" si="4"/>
        <v>3657691</v>
      </c>
      <c r="T25" s="52">
        <f t="shared" si="4"/>
        <v>5557572</v>
      </c>
      <c r="U25" s="52">
        <f t="shared" si="4"/>
        <v>7625623</v>
      </c>
      <c r="V25" s="52">
        <f t="shared" si="4"/>
        <v>16840886</v>
      </c>
      <c r="W25" s="52">
        <f t="shared" si="4"/>
        <v>54174426</v>
      </c>
      <c r="X25" s="52">
        <f t="shared" si="4"/>
        <v>68423250</v>
      </c>
      <c r="Y25" s="52">
        <f t="shared" si="4"/>
        <v>-14248824</v>
      </c>
      <c r="Z25" s="53">
        <f>+IF(X25&lt;&gt;0,+(Y25/X25)*100,0)</f>
        <v>-20.824535519724655</v>
      </c>
      <c r="AA25" s="54">
        <f>+AA5+AA9+AA15+AA19+AA24</f>
        <v>68423250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38008694</v>
      </c>
      <c r="D28" s="19"/>
      <c r="E28" s="20">
        <v>42908250</v>
      </c>
      <c r="F28" s="21">
        <v>42908250</v>
      </c>
      <c r="G28" s="21"/>
      <c r="H28" s="21"/>
      <c r="I28" s="21"/>
      <c r="J28" s="21"/>
      <c r="K28" s="21">
        <v>10053497</v>
      </c>
      <c r="L28" s="21">
        <v>5931623</v>
      </c>
      <c r="M28" s="21">
        <v>4683311</v>
      </c>
      <c r="N28" s="21">
        <v>20668431</v>
      </c>
      <c r="O28" s="21">
        <v>3628769</v>
      </c>
      <c r="P28" s="21">
        <v>1875261</v>
      </c>
      <c r="Q28" s="21">
        <v>6297898</v>
      </c>
      <c r="R28" s="21">
        <v>11801928</v>
      </c>
      <c r="S28" s="21">
        <v>3603092</v>
      </c>
      <c r="T28" s="21">
        <v>5292696</v>
      </c>
      <c r="U28" s="21">
        <v>1605797</v>
      </c>
      <c r="V28" s="21">
        <v>10501585</v>
      </c>
      <c r="W28" s="21">
        <v>42971944</v>
      </c>
      <c r="X28" s="21"/>
      <c r="Y28" s="21">
        <v>42971944</v>
      </c>
      <c r="Z28" s="6"/>
      <c r="AA28" s="19">
        <v>42908250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>
        <v>6800000</v>
      </c>
      <c r="F30" s="24">
        <v>6800000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6800000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38008694</v>
      </c>
      <c r="D32" s="25">
        <f>SUM(D28:D31)</f>
        <v>0</v>
      </c>
      <c r="E32" s="26">
        <f t="shared" si="5"/>
        <v>49708250</v>
      </c>
      <c r="F32" s="27">
        <f t="shared" si="5"/>
        <v>49708250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10053497</v>
      </c>
      <c r="L32" s="27">
        <f t="shared" si="5"/>
        <v>5931623</v>
      </c>
      <c r="M32" s="27">
        <f t="shared" si="5"/>
        <v>4683311</v>
      </c>
      <c r="N32" s="27">
        <f t="shared" si="5"/>
        <v>20668431</v>
      </c>
      <c r="O32" s="27">
        <f t="shared" si="5"/>
        <v>3628769</v>
      </c>
      <c r="P32" s="27">
        <f t="shared" si="5"/>
        <v>1875261</v>
      </c>
      <c r="Q32" s="27">
        <f t="shared" si="5"/>
        <v>6297898</v>
      </c>
      <c r="R32" s="27">
        <f t="shared" si="5"/>
        <v>11801928</v>
      </c>
      <c r="S32" s="27">
        <f t="shared" si="5"/>
        <v>3603092</v>
      </c>
      <c r="T32" s="27">
        <f t="shared" si="5"/>
        <v>5292696</v>
      </c>
      <c r="U32" s="27">
        <f t="shared" si="5"/>
        <v>1605797</v>
      </c>
      <c r="V32" s="27">
        <f t="shared" si="5"/>
        <v>10501585</v>
      </c>
      <c r="W32" s="27">
        <f t="shared" si="5"/>
        <v>42971944</v>
      </c>
      <c r="X32" s="27">
        <f t="shared" si="5"/>
        <v>0</v>
      </c>
      <c r="Y32" s="27">
        <f t="shared" si="5"/>
        <v>42971944</v>
      </c>
      <c r="Z32" s="13">
        <f>+IF(X32&lt;&gt;0,+(Y32/X32)*100,0)</f>
        <v>0</v>
      </c>
      <c r="AA32" s="31">
        <f>SUM(AA28:AA31)</f>
        <v>49708250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>
        <v>313542</v>
      </c>
      <c r="H33" s="21">
        <v>239464</v>
      </c>
      <c r="I33" s="21">
        <v>290277</v>
      </c>
      <c r="J33" s="21">
        <v>843283</v>
      </c>
      <c r="K33" s="21">
        <v>74126</v>
      </c>
      <c r="L33" s="21">
        <v>336599</v>
      </c>
      <c r="M33" s="21">
        <v>67876</v>
      </c>
      <c r="N33" s="21">
        <v>478601</v>
      </c>
      <c r="O33" s="21">
        <v>1510320</v>
      </c>
      <c r="P33" s="21">
        <v>656338</v>
      </c>
      <c r="Q33" s="21">
        <v>1374639</v>
      </c>
      <c r="R33" s="21">
        <v>3541297</v>
      </c>
      <c r="S33" s="21">
        <v>54599</v>
      </c>
      <c r="T33" s="21">
        <v>264876</v>
      </c>
      <c r="U33" s="21">
        <v>6019826</v>
      </c>
      <c r="V33" s="21">
        <v>6339301</v>
      </c>
      <c r="W33" s="21">
        <v>11202482</v>
      </c>
      <c r="X33" s="21"/>
      <c r="Y33" s="21">
        <v>11202482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18715000</v>
      </c>
      <c r="F35" s="21">
        <v>18715000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18715000</v>
      </c>
    </row>
    <row r="36" spans="1:27" ht="13.5">
      <c r="A36" s="60" t="s">
        <v>64</v>
      </c>
      <c r="B36" s="10"/>
      <c r="C36" s="61">
        <f aca="true" t="shared" si="6" ref="C36:Y36">SUM(C32:C35)</f>
        <v>38008694</v>
      </c>
      <c r="D36" s="61">
        <f>SUM(D32:D35)</f>
        <v>0</v>
      </c>
      <c r="E36" s="62">
        <f t="shared" si="6"/>
        <v>68423250</v>
      </c>
      <c r="F36" s="63">
        <f t="shared" si="6"/>
        <v>68423250</v>
      </c>
      <c r="G36" s="63">
        <f t="shared" si="6"/>
        <v>313542</v>
      </c>
      <c r="H36" s="63">
        <f t="shared" si="6"/>
        <v>239464</v>
      </c>
      <c r="I36" s="63">
        <f t="shared" si="6"/>
        <v>290277</v>
      </c>
      <c r="J36" s="63">
        <f t="shared" si="6"/>
        <v>843283</v>
      </c>
      <c r="K36" s="63">
        <f t="shared" si="6"/>
        <v>10127623</v>
      </c>
      <c r="L36" s="63">
        <f t="shared" si="6"/>
        <v>6268222</v>
      </c>
      <c r="M36" s="63">
        <f t="shared" si="6"/>
        <v>4751187</v>
      </c>
      <c r="N36" s="63">
        <f t="shared" si="6"/>
        <v>21147032</v>
      </c>
      <c r="O36" s="63">
        <f t="shared" si="6"/>
        <v>5139089</v>
      </c>
      <c r="P36" s="63">
        <f t="shared" si="6"/>
        <v>2531599</v>
      </c>
      <c r="Q36" s="63">
        <f t="shared" si="6"/>
        <v>7672537</v>
      </c>
      <c r="R36" s="63">
        <f t="shared" si="6"/>
        <v>15343225</v>
      </c>
      <c r="S36" s="63">
        <f t="shared" si="6"/>
        <v>3657691</v>
      </c>
      <c r="T36" s="63">
        <f t="shared" si="6"/>
        <v>5557572</v>
      </c>
      <c r="U36" s="63">
        <f t="shared" si="6"/>
        <v>7625623</v>
      </c>
      <c r="V36" s="63">
        <f t="shared" si="6"/>
        <v>16840886</v>
      </c>
      <c r="W36" s="63">
        <f t="shared" si="6"/>
        <v>54174426</v>
      </c>
      <c r="X36" s="63">
        <f t="shared" si="6"/>
        <v>0</v>
      </c>
      <c r="Y36" s="63">
        <f t="shared" si="6"/>
        <v>54174426</v>
      </c>
      <c r="Z36" s="64">
        <f>+IF(X36&lt;&gt;0,+(Y36/X36)*100,0)</f>
        <v>0</v>
      </c>
      <c r="AA36" s="65">
        <f>SUM(AA32:AA35)</f>
        <v>68423250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505380</v>
      </c>
      <c r="D5" s="16">
        <f>SUM(D6:D8)</f>
        <v>0</v>
      </c>
      <c r="E5" s="17">
        <f t="shared" si="0"/>
        <v>700000</v>
      </c>
      <c r="F5" s="18">
        <f t="shared" si="0"/>
        <v>700000</v>
      </c>
      <c r="G5" s="18">
        <f t="shared" si="0"/>
        <v>0</v>
      </c>
      <c r="H5" s="18">
        <f t="shared" si="0"/>
        <v>11571</v>
      </c>
      <c r="I5" s="18">
        <f t="shared" si="0"/>
        <v>29840</v>
      </c>
      <c r="J5" s="18">
        <f t="shared" si="0"/>
        <v>41411</v>
      </c>
      <c r="K5" s="18">
        <f t="shared" si="0"/>
        <v>24145</v>
      </c>
      <c r="L5" s="18">
        <f t="shared" si="0"/>
        <v>0</v>
      </c>
      <c r="M5" s="18">
        <f t="shared" si="0"/>
        <v>0</v>
      </c>
      <c r="N5" s="18">
        <f t="shared" si="0"/>
        <v>24145</v>
      </c>
      <c r="O5" s="18">
        <f t="shared" si="0"/>
        <v>0</v>
      </c>
      <c r="P5" s="18">
        <f t="shared" si="0"/>
        <v>11273</v>
      </c>
      <c r="Q5" s="18">
        <f t="shared" si="0"/>
        <v>0</v>
      </c>
      <c r="R5" s="18">
        <f t="shared" si="0"/>
        <v>11273</v>
      </c>
      <c r="S5" s="18">
        <f t="shared" si="0"/>
        <v>10250</v>
      </c>
      <c r="T5" s="18">
        <f t="shared" si="0"/>
        <v>73854</v>
      </c>
      <c r="U5" s="18">
        <f t="shared" si="0"/>
        <v>0</v>
      </c>
      <c r="V5" s="18">
        <f t="shared" si="0"/>
        <v>84104</v>
      </c>
      <c r="W5" s="18">
        <f t="shared" si="0"/>
        <v>160933</v>
      </c>
      <c r="X5" s="18">
        <f t="shared" si="0"/>
        <v>699996</v>
      </c>
      <c r="Y5" s="18">
        <f t="shared" si="0"/>
        <v>-539063</v>
      </c>
      <c r="Z5" s="4">
        <f>+IF(X5&lt;&gt;0,+(Y5/X5)*100,0)</f>
        <v>-77.00944005394317</v>
      </c>
      <c r="AA5" s="16">
        <f>SUM(AA6:AA8)</f>
        <v>700000</v>
      </c>
    </row>
    <row r="6" spans="1:27" ht="13.5">
      <c r="A6" s="5" t="s">
        <v>32</v>
      </c>
      <c r="B6" s="3"/>
      <c r="C6" s="19">
        <v>505380</v>
      </c>
      <c r="D6" s="19"/>
      <c r="E6" s="20">
        <v>600000</v>
      </c>
      <c r="F6" s="21">
        <v>600000</v>
      </c>
      <c r="G6" s="21"/>
      <c r="H6" s="21"/>
      <c r="I6" s="21">
        <v>29840</v>
      </c>
      <c r="J6" s="21">
        <v>29840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29840</v>
      </c>
      <c r="X6" s="21">
        <v>600000</v>
      </c>
      <c r="Y6" s="21">
        <v>-570160</v>
      </c>
      <c r="Z6" s="6">
        <v>-95.03</v>
      </c>
      <c r="AA6" s="28">
        <v>600000</v>
      </c>
    </row>
    <row r="7" spans="1:27" ht="13.5">
      <c r="A7" s="5" t="s">
        <v>33</v>
      </c>
      <c r="B7" s="3"/>
      <c r="C7" s="22"/>
      <c r="D7" s="22"/>
      <c r="E7" s="23">
        <v>100000</v>
      </c>
      <c r="F7" s="24">
        <v>100000</v>
      </c>
      <c r="G7" s="24"/>
      <c r="H7" s="24"/>
      <c r="I7" s="24"/>
      <c r="J7" s="24"/>
      <c r="K7" s="24">
        <v>24145</v>
      </c>
      <c r="L7" s="24"/>
      <c r="M7" s="24"/>
      <c r="N7" s="24">
        <v>24145</v>
      </c>
      <c r="O7" s="24"/>
      <c r="P7" s="24">
        <v>11273</v>
      </c>
      <c r="Q7" s="24"/>
      <c r="R7" s="24">
        <v>11273</v>
      </c>
      <c r="S7" s="24">
        <v>10250</v>
      </c>
      <c r="T7" s="24">
        <v>42504</v>
      </c>
      <c r="U7" s="24"/>
      <c r="V7" s="24">
        <v>52754</v>
      </c>
      <c r="W7" s="24">
        <v>88172</v>
      </c>
      <c r="X7" s="24">
        <v>99996</v>
      </c>
      <c r="Y7" s="24">
        <v>-11824</v>
      </c>
      <c r="Z7" s="7">
        <v>-11.82</v>
      </c>
      <c r="AA7" s="29">
        <v>100000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>
        <v>11571</v>
      </c>
      <c r="I8" s="21"/>
      <c r="J8" s="21">
        <v>11571</v>
      </c>
      <c r="K8" s="21"/>
      <c r="L8" s="21"/>
      <c r="M8" s="21"/>
      <c r="N8" s="21"/>
      <c r="O8" s="21"/>
      <c r="P8" s="21"/>
      <c r="Q8" s="21"/>
      <c r="R8" s="21"/>
      <c r="S8" s="21"/>
      <c r="T8" s="21">
        <v>31350</v>
      </c>
      <c r="U8" s="21"/>
      <c r="V8" s="21">
        <v>31350</v>
      </c>
      <c r="W8" s="21">
        <v>42921</v>
      </c>
      <c r="X8" s="21"/>
      <c r="Y8" s="21">
        <v>42921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5363893</v>
      </c>
      <c r="D9" s="16">
        <f>SUM(D10:D14)</f>
        <v>0</v>
      </c>
      <c r="E9" s="17">
        <f t="shared" si="1"/>
        <v>6300000</v>
      </c>
      <c r="F9" s="18">
        <f t="shared" si="1"/>
        <v>6300000</v>
      </c>
      <c r="G9" s="18">
        <f t="shared" si="1"/>
        <v>0</v>
      </c>
      <c r="H9" s="18">
        <f t="shared" si="1"/>
        <v>0</v>
      </c>
      <c r="I9" s="18">
        <f t="shared" si="1"/>
        <v>401643</v>
      </c>
      <c r="J9" s="18">
        <f t="shared" si="1"/>
        <v>401643</v>
      </c>
      <c r="K9" s="18">
        <f t="shared" si="1"/>
        <v>233266</v>
      </c>
      <c r="L9" s="18">
        <f t="shared" si="1"/>
        <v>332002</v>
      </c>
      <c r="M9" s="18">
        <f t="shared" si="1"/>
        <v>0</v>
      </c>
      <c r="N9" s="18">
        <f t="shared" si="1"/>
        <v>565268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143581</v>
      </c>
      <c r="T9" s="18">
        <f t="shared" si="1"/>
        <v>43918</v>
      </c>
      <c r="U9" s="18">
        <f t="shared" si="1"/>
        <v>0</v>
      </c>
      <c r="V9" s="18">
        <f t="shared" si="1"/>
        <v>187499</v>
      </c>
      <c r="W9" s="18">
        <f t="shared" si="1"/>
        <v>1154410</v>
      </c>
      <c r="X9" s="18">
        <f t="shared" si="1"/>
        <v>6300000</v>
      </c>
      <c r="Y9" s="18">
        <f t="shared" si="1"/>
        <v>-5145590</v>
      </c>
      <c r="Z9" s="4">
        <f>+IF(X9&lt;&gt;0,+(Y9/X9)*100,0)</f>
        <v>-81.67603174603174</v>
      </c>
      <c r="AA9" s="30">
        <f>SUM(AA10:AA14)</f>
        <v>6300000</v>
      </c>
    </row>
    <row r="10" spans="1:27" ht="13.5">
      <c r="A10" s="5" t="s">
        <v>36</v>
      </c>
      <c r="B10" s="3"/>
      <c r="C10" s="19">
        <v>5363893</v>
      </c>
      <c r="D10" s="19"/>
      <c r="E10" s="20">
        <v>6300000</v>
      </c>
      <c r="F10" s="21">
        <v>6300000</v>
      </c>
      <c r="G10" s="21"/>
      <c r="H10" s="21"/>
      <c r="I10" s="21">
        <v>401643</v>
      </c>
      <c r="J10" s="21">
        <v>401643</v>
      </c>
      <c r="K10" s="21">
        <v>233266</v>
      </c>
      <c r="L10" s="21">
        <v>332002</v>
      </c>
      <c r="M10" s="21"/>
      <c r="N10" s="21">
        <v>565268</v>
      </c>
      <c r="O10" s="21"/>
      <c r="P10" s="21"/>
      <c r="Q10" s="21"/>
      <c r="R10" s="21"/>
      <c r="S10" s="21">
        <v>143581</v>
      </c>
      <c r="T10" s="21">
        <v>43918</v>
      </c>
      <c r="U10" s="21"/>
      <c r="V10" s="21">
        <v>187499</v>
      </c>
      <c r="W10" s="21">
        <v>1154410</v>
      </c>
      <c r="X10" s="21">
        <v>6300000</v>
      </c>
      <c r="Y10" s="21">
        <v>-5145590</v>
      </c>
      <c r="Z10" s="6">
        <v>-81.68</v>
      </c>
      <c r="AA10" s="28">
        <v>6300000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6833349</v>
      </c>
      <c r="D15" s="16">
        <f>SUM(D16:D18)</f>
        <v>0</v>
      </c>
      <c r="E15" s="17">
        <f t="shared" si="2"/>
        <v>9317000</v>
      </c>
      <c r="F15" s="18">
        <f t="shared" si="2"/>
        <v>9317000</v>
      </c>
      <c r="G15" s="18">
        <f t="shared" si="2"/>
        <v>1187081</v>
      </c>
      <c r="H15" s="18">
        <f t="shared" si="2"/>
        <v>1873094</v>
      </c>
      <c r="I15" s="18">
        <f t="shared" si="2"/>
        <v>41477</v>
      </c>
      <c r="J15" s="18">
        <f t="shared" si="2"/>
        <v>3101652</v>
      </c>
      <c r="K15" s="18">
        <f t="shared" si="2"/>
        <v>1547649</v>
      </c>
      <c r="L15" s="18">
        <f t="shared" si="2"/>
        <v>259125</v>
      </c>
      <c r="M15" s="18">
        <f t="shared" si="2"/>
        <v>0</v>
      </c>
      <c r="N15" s="18">
        <f t="shared" si="2"/>
        <v>1806774</v>
      </c>
      <c r="O15" s="18">
        <f t="shared" si="2"/>
        <v>0</v>
      </c>
      <c r="P15" s="18">
        <f t="shared" si="2"/>
        <v>500072</v>
      </c>
      <c r="Q15" s="18">
        <f t="shared" si="2"/>
        <v>0</v>
      </c>
      <c r="R15" s="18">
        <f t="shared" si="2"/>
        <v>500072</v>
      </c>
      <c r="S15" s="18">
        <f t="shared" si="2"/>
        <v>0</v>
      </c>
      <c r="T15" s="18">
        <f t="shared" si="2"/>
        <v>341453</v>
      </c>
      <c r="U15" s="18">
        <f t="shared" si="2"/>
        <v>0</v>
      </c>
      <c r="V15" s="18">
        <f t="shared" si="2"/>
        <v>341453</v>
      </c>
      <c r="W15" s="18">
        <f t="shared" si="2"/>
        <v>5749951</v>
      </c>
      <c r="X15" s="18">
        <f t="shared" si="2"/>
        <v>9317304</v>
      </c>
      <c r="Y15" s="18">
        <f t="shared" si="2"/>
        <v>-3567353</v>
      </c>
      <c r="Z15" s="4">
        <f>+IF(X15&lt;&gt;0,+(Y15/X15)*100,0)</f>
        <v>-38.28739515207403</v>
      </c>
      <c r="AA15" s="30">
        <f>SUM(AA16:AA18)</f>
        <v>9317000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>
        <v>9793</v>
      </c>
      <c r="M16" s="21"/>
      <c r="N16" s="21">
        <v>9793</v>
      </c>
      <c r="O16" s="21"/>
      <c r="P16" s="21"/>
      <c r="Q16" s="21"/>
      <c r="R16" s="21"/>
      <c r="S16" s="21"/>
      <c r="T16" s="21"/>
      <c r="U16" s="21"/>
      <c r="V16" s="21"/>
      <c r="W16" s="21">
        <v>9793</v>
      </c>
      <c r="X16" s="21"/>
      <c r="Y16" s="21">
        <v>9793</v>
      </c>
      <c r="Z16" s="6"/>
      <c r="AA16" s="28"/>
    </row>
    <row r="17" spans="1:27" ht="13.5">
      <c r="A17" s="5" t="s">
        <v>43</v>
      </c>
      <c r="B17" s="3"/>
      <c r="C17" s="19">
        <v>6833349</v>
      </c>
      <c r="D17" s="19"/>
      <c r="E17" s="20">
        <v>9317000</v>
      </c>
      <c r="F17" s="21">
        <v>9317000</v>
      </c>
      <c r="G17" s="21">
        <v>1187081</v>
      </c>
      <c r="H17" s="21">
        <v>1873094</v>
      </c>
      <c r="I17" s="21">
        <v>41477</v>
      </c>
      <c r="J17" s="21">
        <v>3101652</v>
      </c>
      <c r="K17" s="21">
        <v>1547649</v>
      </c>
      <c r="L17" s="21">
        <v>249332</v>
      </c>
      <c r="M17" s="21"/>
      <c r="N17" s="21">
        <v>1796981</v>
      </c>
      <c r="O17" s="21"/>
      <c r="P17" s="21">
        <v>500072</v>
      </c>
      <c r="Q17" s="21"/>
      <c r="R17" s="21">
        <v>500072</v>
      </c>
      <c r="S17" s="21"/>
      <c r="T17" s="21">
        <v>341453</v>
      </c>
      <c r="U17" s="21"/>
      <c r="V17" s="21">
        <v>341453</v>
      </c>
      <c r="W17" s="21">
        <v>5740158</v>
      </c>
      <c r="X17" s="21">
        <v>9317304</v>
      </c>
      <c r="Y17" s="21">
        <v>-3577146</v>
      </c>
      <c r="Z17" s="6">
        <v>-38.39</v>
      </c>
      <c r="AA17" s="28">
        <v>9317000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4326424</v>
      </c>
      <c r="D19" s="16">
        <f>SUM(D20:D23)</f>
        <v>0</v>
      </c>
      <c r="E19" s="17">
        <f t="shared" si="3"/>
        <v>6957000</v>
      </c>
      <c r="F19" s="18">
        <f t="shared" si="3"/>
        <v>6957000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6956688</v>
      </c>
      <c r="Y19" s="18">
        <f t="shared" si="3"/>
        <v>-6956688</v>
      </c>
      <c r="Z19" s="4">
        <f>+IF(X19&lt;&gt;0,+(Y19/X19)*100,0)</f>
        <v>-100</v>
      </c>
      <c r="AA19" s="30">
        <f>SUM(AA20:AA23)</f>
        <v>6957000</v>
      </c>
    </row>
    <row r="20" spans="1:27" ht="13.5">
      <c r="A20" s="5" t="s">
        <v>46</v>
      </c>
      <c r="B20" s="3"/>
      <c r="C20" s="19">
        <v>934291</v>
      </c>
      <c r="D20" s="19"/>
      <c r="E20" s="20">
        <v>5050000</v>
      </c>
      <c r="F20" s="21">
        <v>5050000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5049996</v>
      </c>
      <c r="Y20" s="21">
        <v>-5049996</v>
      </c>
      <c r="Z20" s="6">
        <v>-100</v>
      </c>
      <c r="AA20" s="28">
        <v>5050000</v>
      </c>
    </row>
    <row r="21" spans="1:27" ht="13.5">
      <c r="A21" s="5" t="s">
        <v>47</v>
      </c>
      <c r="B21" s="3"/>
      <c r="C21" s="19">
        <v>231282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>
        <v>1907000</v>
      </c>
      <c r="F22" s="24">
        <v>1907000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1906692</v>
      </c>
      <c r="Y22" s="24">
        <v>-1906692</v>
      </c>
      <c r="Z22" s="7">
        <v>-100</v>
      </c>
      <c r="AA22" s="29">
        <v>1907000</v>
      </c>
    </row>
    <row r="23" spans="1:27" ht="13.5">
      <c r="A23" s="5" t="s">
        <v>49</v>
      </c>
      <c r="B23" s="3"/>
      <c r="C23" s="19">
        <v>3160851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17029046</v>
      </c>
      <c r="D25" s="50">
        <f>+D5+D9+D15+D19+D24</f>
        <v>0</v>
      </c>
      <c r="E25" s="51">
        <f t="shared" si="4"/>
        <v>23274000</v>
      </c>
      <c r="F25" s="52">
        <f t="shared" si="4"/>
        <v>23274000</v>
      </c>
      <c r="G25" s="52">
        <f t="shared" si="4"/>
        <v>1187081</v>
      </c>
      <c r="H25" s="52">
        <f t="shared" si="4"/>
        <v>1884665</v>
      </c>
      <c r="I25" s="52">
        <f t="shared" si="4"/>
        <v>472960</v>
      </c>
      <c r="J25" s="52">
        <f t="shared" si="4"/>
        <v>3544706</v>
      </c>
      <c r="K25" s="52">
        <f t="shared" si="4"/>
        <v>1805060</v>
      </c>
      <c r="L25" s="52">
        <f t="shared" si="4"/>
        <v>591127</v>
      </c>
      <c r="M25" s="52">
        <f t="shared" si="4"/>
        <v>0</v>
      </c>
      <c r="N25" s="52">
        <f t="shared" si="4"/>
        <v>2396187</v>
      </c>
      <c r="O25" s="52">
        <f t="shared" si="4"/>
        <v>0</v>
      </c>
      <c r="P25" s="52">
        <f t="shared" si="4"/>
        <v>511345</v>
      </c>
      <c r="Q25" s="52">
        <f t="shared" si="4"/>
        <v>0</v>
      </c>
      <c r="R25" s="52">
        <f t="shared" si="4"/>
        <v>511345</v>
      </c>
      <c r="S25" s="52">
        <f t="shared" si="4"/>
        <v>153831</v>
      </c>
      <c r="T25" s="52">
        <f t="shared" si="4"/>
        <v>459225</v>
      </c>
      <c r="U25" s="52">
        <f t="shared" si="4"/>
        <v>0</v>
      </c>
      <c r="V25" s="52">
        <f t="shared" si="4"/>
        <v>613056</v>
      </c>
      <c r="W25" s="52">
        <f t="shared" si="4"/>
        <v>7065294</v>
      </c>
      <c r="X25" s="52">
        <f t="shared" si="4"/>
        <v>23273988</v>
      </c>
      <c r="Y25" s="52">
        <f t="shared" si="4"/>
        <v>-16208694</v>
      </c>
      <c r="Z25" s="53">
        <f>+IF(X25&lt;&gt;0,+(Y25/X25)*100,0)</f>
        <v>-69.64295934156192</v>
      </c>
      <c r="AA25" s="54">
        <f>+AA5+AA9+AA15+AA19+AA24</f>
        <v>23274000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17029046</v>
      </c>
      <c r="D28" s="19"/>
      <c r="E28" s="20">
        <v>23274000</v>
      </c>
      <c r="F28" s="21">
        <v>23274000</v>
      </c>
      <c r="G28" s="21"/>
      <c r="H28" s="21"/>
      <c r="I28" s="21"/>
      <c r="J28" s="21"/>
      <c r="K28" s="21"/>
      <c r="L28" s="21">
        <v>249332</v>
      </c>
      <c r="M28" s="21"/>
      <c r="N28" s="21">
        <v>249332</v>
      </c>
      <c r="O28" s="21"/>
      <c r="P28" s="21">
        <v>500072</v>
      </c>
      <c r="Q28" s="21"/>
      <c r="R28" s="21">
        <v>500072</v>
      </c>
      <c r="S28" s="21"/>
      <c r="T28" s="21">
        <v>341453</v>
      </c>
      <c r="U28" s="21"/>
      <c r="V28" s="21">
        <v>341453</v>
      </c>
      <c r="W28" s="21">
        <v>1090857</v>
      </c>
      <c r="X28" s="21"/>
      <c r="Y28" s="21">
        <v>1090857</v>
      </c>
      <c r="Z28" s="6"/>
      <c r="AA28" s="19">
        <v>23274000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>
        <v>332002</v>
      </c>
      <c r="M30" s="24"/>
      <c r="N30" s="24">
        <v>332002</v>
      </c>
      <c r="O30" s="24"/>
      <c r="P30" s="24"/>
      <c r="Q30" s="24"/>
      <c r="R30" s="24"/>
      <c r="S30" s="24"/>
      <c r="T30" s="24"/>
      <c r="U30" s="24"/>
      <c r="V30" s="24"/>
      <c r="W30" s="24">
        <v>332002</v>
      </c>
      <c r="X30" s="24"/>
      <c r="Y30" s="24">
        <v>332002</v>
      </c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17029046</v>
      </c>
      <c r="D32" s="25">
        <f>SUM(D28:D31)</f>
        <v>0</v>
      </c>
      <c r="E32" s="26">
        <f t="shared" si="5"/>
        <v>23274000</v>
      </c>
      <c r="F32" s="27">
        <f t="shared" si="5"/>
        <v>23274000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581334</v>
      </c>
      <c r="M32" s="27">
        <f t="shared" si="5"/>
        <v>0</v>
      </c>
      <c r="N32" s="27">
        <f t="shared" si="5"/>
        <v>581334</v>
      </c>
      <c r="O32" s="27">
        <f t="shared" si="5"/>
        <v>0</v>
      </c>
      <c r="P32" s="27">
        <f t="shared" si="5"/>
        <v>500072</v>
      </c>
      <c r="Q32" s="27">
        <f t="shared" si="5"/>
        <v>0</v>
      </c>
      <c r="R32" s="27">
        <f t="shared" si="5"/>
        <v>500072</v>
      </c>
      <c r="S32" s="27">
        <f t="shared" si="5"/>
        <v>0</v>
      </c>
      <c r="T32" s="27">
        <f t="shared" si="5"/>
        <v>341453</v>
      </c>
      <c r="U32" s="27">
        <f t="shared" si="5"/>
        <v>0</v>
      </c>
      <c r="V32" s="27">
        <f t="shared" si="5"/>
        <v>341453</v>
      </c>
      <c r="W32" s="27">
        <f t="shared" si="5"/>
        <v>1422859</v>
      </c>
      <c r="X32" s="27">
        <f t="shared" si="5"/>
        <v>0</v>
      </c>
      <c r="Y32" s="27">
        <f t="shared" si="5"/>
        <v>1422859</v>
      </c>
      <c r="Z32" s="13">
        <f>+IF(X32&lt;&gt;0,+(Y32/X32)*100,0)</f>
        <v>0</v>
      </c>
      <c r="AA32" s="31">
        <f>SUM(AA28:AA31)</f>
        <v>23274000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>
        <v>1187081</v>
      </c>
      <c r="H35" s="21">
        <v>1884665</v>
      </c>
      <c r="I35" s="21">
        <v>472960</v>
      </c>
      <c r="J35" s="21">
        <v>3544706</v>
      </c>
      <c r="K35" s="21">
        <v>1805060</v>
      </c>
      <c r="L35" s="21">
        <v>9793</v>
      </c>
      <c r="M35" s="21"/>
      <c r="N35" s="21">
        <v>1814853</v>
      </c>
      <c r="O35" s="21"/>
      <c r="P35" s="21">
        <v>11273</v>
      </c>
      <c r="Q35" s="21"/>
      <c r="R35" s="21">
        <v>11273</v>
      </c>
      <c r="S35" s="21">
        <v>153831</v>
      </c>
      <c r="T35" s="21">
        <v>117772</v>
      </c>
      <c r="U35" s="21"/>
      <c r="V35" s="21">
        <v>271603</v>
      </c>
      <c r="W35" s="21">
        <v>5642435</v>
      </c>
      <c r="X35" s="21"/>
      <c r="Y35" s="21">
        <v>5642435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17029046</v>
      </c>
      <c r="D36" s="61">
        <f>SUM(D32:D35)</f>
        <v>0</v>
      </c>
      <c r="E36" s="62">
        <f t="shared" si="6"/>
        <v>23274000</v>
      </c>
      <c r="F36" s="63">
        <f t="shared" si="6"/>
        <v>23274000</v>
      </c>
      <c r="G36" s="63">
        <f t="shared" si="6"/>
        <v>1187081</v>
      </c>
      <c r="H36" s="63">
        <f t="shared" si="6"/>
        <v>1884665</v>
      </c>
      <c r="I36" s="63">
        <f t="shared" si="6"/>
        <v>472960</v>
      </c>
      <c r="J36" s="63">
        <f t="shared" si="6"/>
        <v>3544706</v>
      </c>
      <c r="K36" s="63">
        <f t="shared" si="6"/>
        <v>1805060</v>
      </c>
      <c r="L36" s="63">
        <f t="shared" si="6"/>
        <v>591127</v>
      </c>
      <c r="M36" s="63">
        <f t="shared" si="6"/>
        <v>0</v>
      </c>
      <c r="N36" s="63">
        <f t="shared" si="6"/>
        <v>2396187</v>
      </c>
      <c r="O36" s="63">
        <f t="shared" si="6"/>
        <v>0</v>
      </c>
      <c r="P36" s="63">
        <f t="shared" si="6"/>
        <v>511345</v>
      </c>
      <c r="Q36" s="63">
        <f t="shared" si="6"/>
        <v>0</v>
      </c>
      <c r="R36" s="63">
        <f t="shared" si="6"/>
        <v>511345</v>
      </c>
      <c r="S36" s="63">
        <f t="shared" si="6"/>
        <v>153831</v>
      </c>
      <c r="T36" s="63">
        <f t="shared" si="6"/>
        <v>459225</v>
      </c>
      <c r="U36" s="63">
        <f t="shared" si="6"/>
        <v>0</v>
      </c>
      <c r="V36" s="63">
        <f t="shared" si="6"/>
        <v>613056</v>
      </c>
      <c r="W36" s="63">
        <f t="shared" si="6"/>
        <v>7065294</v>
      </c>
      <c r="X36" s="63">
        <f t="shared" si="6"/>
        <v>0</v>
      </c>
      <c r="Y36" s="63">
        <f t="shared" si="6"/>
        <v>7065294</v>
      </c>
      <c r="Z36" s="64">
        <f>+IF(X36&lt;&gt;0,+(Y36/X36)*100,0)</f>
        <v>0</v>
      </c>
      <c r="AA36" s="65">
        <f>SUM(AA32:AA35)</f>
        <v>23274000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98699604</v>
      </c>
      <c r="D5" s="16">
        <f>SUM(D6:D8)</f>
        <v>0</v>
      </c>
      <c r="E5" s="17">
        <f t="shared" si="0"/>
        <v>71650000</v>
      </c>
      <c r="F5" s="18">
        <f t="shared" si="0"/>
        <v>98911700</v>
      </c>
      <c r="G5" s="18">
        <f t="shared" si="0"/>
        <v>0</v>
      </c>
      <c r="H5" s="18">
        <f t="shared" si="0"/>
        <v>344124</v>
      </c>
      <c r="I5" s="18">
        <f t="shared" si="0"/>
        <v>2007599</v>
      </c>
      <c r="J5" s="18">
        <f t="shared" si="0"/>
        <v>2351723</v>
      </c>
      <c r="K5" s="18">
        <f t="shared" si="0"/>
        <v>7260503</v>
      </c>
      <c r="L5" s="18">
        <f t="shared" si="0"/>
        <v>2754968</v>
      </c>
      <c r="M5" s="18">
        <f t="shared" si="0"/>
        <v>5290127</v>
      </c>
      <c r="N5" s="18">
        <f t="shared" si="0"/>
        <v>15305598</v>
      </c>
      <c r="O5" s="18">
        <f t="shared" si="0"/>
        <v>1098095</v>
      </c>
      <c r="P5" s="18">
        <f t="shared" si="0"/>
        <v>3964612</v>
      </c>
      <c r="Q5" s="18">
        <f t="shared" si="0"/>
        <v>5599249</v>
      </c>
      <c r="R5" s="18">
        <f t="shared" si="0"/>
        <v>10661956</v>
      </c>
      <c r="S5" s="18">
        <f t="shared" si="0"/>
        <v>10862270</v>
      </c>
      <c r="T5" s="18">
        <f t="shared" si="0"/>
        <v>28092057</v>
      </c>
      <c r="U5" s="18">
        <f t="shared" si="0"/>
        <v>22135077</v>
      </c>
      <c r="V5" s="18">
        <f t="shared" si="0"/>
        <v>61089404</v>
      </c>
      <c r="W5" s="18">
        <f t="shared" si="0"/>
        <v>89408681</v>
      </c>
      <c r="X5" s="18">
        <f t="shared" si="0"/>
        <v>71650004</v>
      </c>
      <c r="Y5" s="18">
        <f t="shared" si="0"/>
        <v>17758677</v>
      </c>
      <c r="Z5" s="4">
        <f>+IF(X5&lt;&gt;0,+(Y5/X5)*100,0)</f>
        <v>24.78531194499305</v>
      </c>
      <c r="AA5" s="16">
        <f>SUM(AA6:AA8)</f>
        <v>98911700</v>
      </c>
    </row>
    <row r="6" spans="1:27" ht="13.5">
      <c r="A6" s="5" t="s">
        <v>32</v>
      </c>
      <c r="B6" s="3"/>
      <c r="C6" s="19">
        <v>31677794</v>
      </c>
      <c r="D6" s="19"/>
      <c r="E6" s="20">
        <v>6550000</v>
      </c>
      <c r="F6" s="21">
        <v>25770000</v>
      </c>
      <c r="G6" s="21"/>
      <c r="H6" s="21">
        <v>339416</v>
      </c>
      <c r="I6" s="21">
        <v>339416</v>
      </c>
      <c r="J6" s="21">
        <v>678832</v>
      </c>
      <c r="K6" s="21">
        <v>339416</v>
      </c>
      <c r="L6" s="21"/>
      <c r="M6" s="21">
        <v>678832</v>
      </c>
      <c r="N6" s="21">
        <v>1018248</v>
      </c>
      <c r="O6" s="21">
        <v>339416</v>
      </c>
      <c r="P6" s="21"/>
      <c r="Q6" s="21">
        <v>339416</v>
      </c>
      <c r="R6" s="21">
        <v>678832</v>
      </c>
      <c r="S6" s="21"/>
      <c r="T6" s="21">
        <v>18945062</v>
      </c>
      <c r="U6" s="21">
        <v>1014797</v>
      </c>
      <c r="V6" s="21">
        <v>19959859</v>
      </c>
      <c r="W6" s="21">
        <v>22335771</v>
      </c>
      <c r="X6" s="21">
        <v>6550004</v>
      </c>
      <c r="Y6" s="21">
        <v>15785767</v>
      </c>
      <c r="Z6" s="6">
        <v>241</v>
      </c>
      <c r="AA6" s="28">
        <v>25770000</v>
      </c>
    </row>
    <row r="7" spans="1:27" ht="13.5">
      <c r="A7" s="5" t="s">
        <v>33</v>
      </c>
      <c r="B7" s="3"/>
      <c r="C7" s="22">
        <v>23542173</v>
      </c>
      <c r="D7" s="22"/>
      <c r="E7" s="23">
        <v>30450000</v>
      </c>
      <c r="F7" s="24">
        <v>32991700</v>
      </c>
      <c r="G7" s="24"/>
      <c r="H7" s="24"/>
      <c r="I7" s="24"/>
      <c r="J7" s="24"/>
      <c r="K7" s="24">
        <v>5099008</v>
      </c>
      <c r="L7" s="24">
        <v>263628</v>
      </c>
      <c r="M7" s="24">
        <v>478824</v>
      </c>
      <c r="N7" s="24">
        <v>5841460</v>
      </c>
      <c r="O7" s="24">
        <v>66850</v>
      </c>
      <c r="P7" s="24">
        <v>1673911</v>
      </c>
      <c r="Q7" s="24">
        <v>2868834</v>
      </c>
      <c r="R7" s="24">
        <v>4609595</v>
      </c>
      <c r="S7" s="24">
        <v>9301943</v>
      </c>
      <c r="T7" s="24">
        <v>7825164</v>
      </c>
      <c r="U7" s="24">
        <v>3726485</v>
      </c>
      <c r="V7" s="24">
        <v>20853592</v>
      </c>
      <c r="W7" s="24">
        <v>31304647</v>
      </c>
      <c r="X7" s="24">
        <v>30450000</v>
      </c>
      <c r="Y7" s="24">
        <v>854647</v>
      </c>
      <c r="Z7" s="7">
        <v>2.81</v>
      </c>
      <c r="AA7" s="29">
        <v>32991700</v>
      </c>
    </row>
    <row r="8" spans="1:27" ht="13.5">
      <c r="A8" s="5" t="s">
        <v>34</v>
      </c>
      <c r="B8" s="3"/>
      <c r="C8" s="19">
        <v>43479637</v>
      </c>
      <c r="D8" s="19"/>
      <c r="E8" s="20">
        <v>34650000</v>
      </c>
      <c r="F8" s="21">
        <v>40150000</v>
      </c>
      <c r="G8" s="21"/>
      <c r="H8" s="21">
        <v>4708</v>
      </c>
      <c r="I8" s="21">
        <v>1668183</v>
      </c>
      <c r="J8" s="21">
        <v>1672891</v>
      </c>
      <c r="K8" s="21">
        <v>1822079</v>
      </c>
      <c r="L8" s="21">
        <v>2491340</v>
      </c>
      <c r="M8" s="21">
        <v>4132471</v>
      </c>
      <c r="N8" s="21">
        <v>8445890</v>
      </c>
      <c r="O8" s="21">
        <v>691829</v>
      </c>
      <c r="P8" s="21">
        <v>2290701</v>
      </c>
      <c r="Q8" s="21">
        <v>2390999</v>
      </c>
      <c r="R8" s="21">
        <v>5373529</v>
      </c>
      <c r="S8" s="21">
        <v>1560327</v>
      </c>
      <c r="T8" s="21">
        <v>1321831</v>
      </c>
      <c r="U8" s="21">
        <v>17393795</v>
      </c>
      <c r="V8" s="21">
        <v>20275953</v>
      </c>
      <c r="W8" s="21">
        <v>35768263</v>
      </c>
      <c r="X8" s="21">
        <v>34650000</v>
      </c>
      <c r="Y8" s="21">
        <v>1118263</v>
      </c>
      <c r="Z8" s="6">
        <v>3.23</v>
      </c>
      <c r="AA8" s="28">
        <v>40150000</v>
      </c>
    </row>
    <row r="9" spans="1:27" ht="13.5">
      <c r="A9" s="2" t="s">
        <v>35</v>
      </c>
      <c r="B9" s="3"/>
      <c r="C9" s="16">
        <f aca="true" t="shared" si="1" ref="C9:Y9">SUM(C10:C14)</f>
        <v>194199667</v>
      </c>
      <c r="D9" s="16">
        <f>SUM(D10:D14)</f>
        <v>0</v>
      </c>
      <c r="E9" s="17">
        <f t="shared" si="1"/>
        <v>221460807</v>
      </c>
      <c r="F9" s="18">
        <f t="shared" si="1"/>
        <v>234632087</v>
      </c>
      <c r="G9" s="18">
        <f t="shared" si="1"/>
        <v>218265</v>
      </c>
      <c r="H9" s="18">
        <f t="shared" si="1"/>
        <v>8501933</v>
      </c>
      <c r="I9" s="18">
        <f t="shared" si="1"/>
        <v>13292632</v>
      </c>
      <c r="J9" s="18">
        <f t="shared" si="1"/>
        <v>22012830</v>
      </c>
      <c r="K9" s="18">
        <f t="shared" si="1"/>
        <v>25269104</v>
      </c>
      <c r="L9" s="18">
        <f t="shared" si="1"/>
        <v>13851188</v>
      </c>
      <c r="M9" s="18">
        <f t="shared" si="1"/>
        <v>27519804</v>
      </c>
      <c r="N9" s="18">
        <f t="shared" si="1"/>
        <v>66640096</v>
      </c>
      <c r="O9" s="18">
        <f t="shared" si="1"/>
        <v>4467377</v>
      </c>
      <c r="P9" s="18">
        <f t="shared" si="1"/>
        <v>18275827</v>
      </c>
      <c r="Q9" s="18">
        <f t="shared" si="1"/>
        <v>17429757</v>
      </c>
      <c r="R9" s="18">
        <f t="shared" si="1"/>
        <v>40172961</v>
      </c>
      <c r="S9" s="18">
        <f t="shared" si="1"/>
        <v>20706002</v>
      </c>
      <c r="T9" s="18">
        <f t="shared" si="1"/>
        <v>31352557</v>
      </c>
      <c r="U9" s="18">
        <f t="shared" si="1"/>
        <v>38482981</v>
      </c>
      <c r="V9" s="18">
        <f t="shared" si="1"/>
        <v>90541540</v>
      </c>
      <c r="W9" s="18">
        <f t="shared" si="1"/>
        <v>219367427</v>
      </c>
      <c r="X9" s="18">
        <f t="shared" si="1"/>
        <v>221460807</v>
      </c>
      <c r="Y9" s="18">
        <f t="shared" si="1"/>
        <v>-2093380</v>
      </c>
      <c r="Z9" s="4">
        <f>+IF(X9&lt;&gt;0,+(Y9/X9)*100,0)</f>
        <v>-0.9452598084319271</v>
      </c>
      <c r="AA9" s="30">
        <f>SUM(AA10:AA14)</f>
        <v>234632087</v>
      </c>
    </row>
    <row r="10" spans="1:27" ht="13.5">
      <c r="A10" s="5" t="s">
        <v>36</v>
      </c>
      <c r="B10" s="3"/>
      <c r="C10" s="19">
        <v>998713</v>
      </c>
      <c r="D10" s="19"/>
      <c r="E10" s="20">
        <v>13000000</v>
      </c>
      <c r="F10" s="21">
        <v>15001280</v>
      </c>
      <c r="G10" s="21"/>
      <c r="H10" s="21">
        <v>187906</v>
      </c>
      <c r="I10" s="21">
        <v>262610</v>
      </c>
      <c r="J10" s="21">
        <v>450516</v>
      </c>
      <c r="K10" s="21">
        <v>1184155</v>
      </c>
      <c r="L10" s="21"/>
      <c r="M10" s="21">
        <v>984500</v>
      </c>
      <c r="N10" s="21">
        <v>2168655</v>
      </c>
      <c r="O10" s="21">
        <v>606600</v>
      </c>
      <c r="P10" s="21">
        <v>102300</v>
      </c>
      <c r="Q10" s="21"/>
      <c r="R10" s="21">
        <v>708900</v>
      </c>
      <c r="S10" s="21"/>
      <c r="T10" s="21">
        <v>257234</v>
      </c>
      <c r="U10" s="21"/>
      <c r="V10" s="21">
        <v>257234</v>
      </c>
      <c r="W10" s="21">
        <v>3585305</v>
      </c>
      <c r="X10" s="21">
        <v>13000000</v>
      </c>
      <c r="Y10" s="21">
        <v>-9414695</v>
      </c>
      <c r="Z10" s="6">
        <v>-72.42</v>
      </c>
      <c r="AA10" s="28">
        <v>15001280</v>
      </c>
    </row>
    <row r="11" spans="1:27" ht="13.5">
      <c r="A11" s="5" t="s">
        <v>37</v>
      </c>
      <c r="B11" s="3"/>
      <c r="C11" s="19">
        <v>11002257</v>
      </c>
      <c r="D11" s="19"/>
      <c r="E11" s="20">
        <v>11000000</v>
      </c>
      <c r="F11" s="21">
        <v>14893000</v>
      </c>
      <c r="G11" s="21"/>
      <c r="H11" s="21"/>
      <c r="I11" s="21"/>
      <c r="J11" s="21"/>
      <c r="K11" s="21">
        <v>646136</v>
      </c>
      <c r="L11" s="21">
        <v>721810</v>
      </c>
      <c r="M11" s="21">
        <v>1373447</v>
      </c>
      <c r="N11" s="21">
        <v>2741393</v>
      </c>
      <c r="O11" s="21">
        <v>876437</v>
      </c>
      <c r="P11" s="21">
        <v>676559</v>
      </c>
      <c r="Q11" s="21">
        <v>971400</v>
      </c>
      <c r="R11" s="21">
        <v>2524396</v>
      </c>
      <c r="S11" s="21">
        <v>2151233</v>
      </c>
      <c r="T11" s="21">
        <v>1026387</v>
      </c>
      <c r="U11" s="21">
        <v>4197786</v>
      </c>
      <c r="V11" s="21">
        <v>7375406</v>
      </c>
      <c r="W11" s="21">
        <v>12641195</v>
      </c>
      <c r="X11" s="21">
        <v>11000000</v>
      </c>
      <c r="Y11" s="21">
        <v>1641195</v>
      </c>
      <c r="Z11" s="6">
        <v>14.92</v>
      </c>
      <c r="AA11" s="28">
        <v>14893000</v>
      </c>
    </row>
    <row r="12" spans="1:27" ht="13.5">
      <c r="A12" s="5" t="s">
        <v>38</v>
      </c>
      <c r="B12" s="3"/>
      <c r="C12" s="19">
        <v>5708579</v>
      </c>
      <c r="D12" s="19"/>
      <c r="E12" s="20">
        <v>13513000</v>
      </c>
      <c r="F12" s="21">
        <v>15590000</v>
      </c>
      <c r="G12" s="21"/>
      <c r="H12" s="21"/>
      <c r="I12" s="21">
        <v>101967</v>
      </c>
      <c r="J12" s="21">
        <v>101967</v>
      </c>
      <c r="K12" s="21">
        <v>219409</v>
      </c>
      <c r="L12" s="21">
        <v>455675</v>
      </c>
      <c r="M12" s="21">
        <v>431964</v>
      </c>
      <c r="N12" s="21">
        <v>1107048</v>
      </c>
      <c r="O12" s="21">
        <v>394672</v>
      </c>
      <c r="P12" s="21">
        <v>137115</v>
      </c>
      <c r="Q12" s="21">
        <v>2413187</v>
      </c>
      <c r="R12" s="21">
        <v>2944974</v>
      </c>
      <c r="S12" s="21">
        <v>281963</v>
      </c>
      <c r="T12" s="21">
        <v>6329</v>
      </c>
      <c r="U12" s="21">
        <v>6736020</v>
      </c>
      <c r="V12" s="21">
        <v>7024312</v>
      </c>
      <c r="W12" s="21">
        <v>11178301</v>
      </c>
      <c r="X12" s="21">
        <v>13513000</v>
      </c>
      <c r="Y12" s="21">
        <v>-2334699</v>
      </c>
      <c r="Z12" s="6">
        <v>-17.28</v>
      </c>
      <c r="AA12" s="28">
        <v>15590000</v>
      </c>
    </row>
    <row r="13" spans="1:27" ht="13.5">
      <c r="A13" s="5" t="s">
        <v>39</v>
      </c>
      <c r="B13" s="3"/>
      <c r="C13" s="19">
        <v>175634030</v>
      </c>
      <c r="D13" s="19"/>
      <c r="E13" s="20">
        <v>182272807</v>
      </c>
      <c r="F13" s="21">
        <v>187472807</v>
      </c>
      <c r="G13" s="21">
        <v>218265</v>
      </c>
      <c r="H13" s="21">
        <v>8314027</v>
      </c>
      <c r="I13" s="21">
        <v>13103555</v>
      </c>
      <c r="J13" s="21">
        <v>21635847</v>
      </c>
      <c r="K13" s="21">
        <v>23219404</v>
      </c>
      <c r="L13" s="21">
        <v>12673703</v>
      </c>
      <c r="M13" s="21">
        <v>24729893</v>
      </c>
      <c r="N13" s="21">
        <v>60623000</v>
      </c>
      <c r="O13" s="21">
        <v>2517316</v>
      </c>
      <c r="P13" s="21">
        <v>17340453</v>
      </c>
      <c r="Q13" s="21">
        <v>13935987</v>
      </c>
      <c r="R13" s="21">
        <v>33793756</v>
      </c>
      <c r="S13" s="21">
        <v>18145310</v>
      </c>
      <c r="T13" s="21">
        <v>29949123</v>
      </c>
      <c r="U13" s="21">
        <v>26894592</v>
      </c>
      <c r="V13" s="21">
        <v>74989025</v>
      </c>
      <c r="W13" s="21">
        <v>191041628</v>
      </c>
      <c r="X13" s="21">
        <v>182272807</v>
      </c>
      <c r="Y13" s="21">
        <v>8768821</v>
      </c>
      <c r="Z13" s="6">
        <v>4.81</v>
      </c>
      <c r="AA13" s="28">
        <v>187472807</v>
      </c>
    </row>
    <row r="14" spans="1:27" ht="13.5">
      <c r="A14" s="5" t="s">
        <v>40</v>
      </c>
      <c r="B14" s="3"/>
      <c r="C14" s="22">
        <v>856088</v>
      </c>
      <c r="D14" s="22"/>
      <c r="E14" s="23">
        <v>1675000</v>
      </c>
      <c r="F14" s="24">
        <v>1675000</v>
      </c>
      <c r="G14" s="24"/>
      <c r="H14" s="24"/>
      <c r="I14" s="24">
        <v>-175500</v>
      </c>
      <c r="J14" s="24">
        <v>-175500</v>
      </c>
      <c r="K14" s="24"/>
      <c r="L14" s="24"/>
      <c r="M14" s="24"/>
      <c r="N14" s="24"/>
      <c r="O14" s="24">
        <v>72352</v>
      </c>
      <c r="P14" s="24">
        <v>19400</v>
      </c>
      <c r="Q14" s="24">
        <v>109183</v>
      </c>
      <c r="R14" s="24">
        <v>200935</v>
      </c>
      <c r="S14" s="24">
        <v>127496</v>
      </c>
      <c r="T14" s="24">
        <v>113484</v>
      </c>
      <c r="U14" s="24">
        <v>654583</v>
      </c>
      <c r="V14" s="24">
        <v>895563</v>
      </c>
      <c r="W14" s="24">
        <v>920998</v>
      </c>
      <c r="X14" s="24">
        <v>1675000</v>
      </c>
      <c r="Y14" s="24">
        <v>-754002</v>
      </c>
      <c r="Z14" s="7">
        <v>-45.02</v>
      </c>
      <c r="AA14" s="29">
        <v>1675000</v>
      </c>
    </row>
    <row r="15" spans="1:27" ht="13.5">
      <c r="A15" s="2" t="s">
        <v>41</v>
      </c>
      <c r="B15" s="8"/>
      <c r="C15" s="16">
        <f aca="true" t="shared" si="2" ref="C15:Y15">SUM(C16:C18)</f>
        <v>652317752</v>
      </c>
      <c r="D15" s="16">
        <f>SUM(D16:D18)</f>
        <v>0</v>
      </c>
      <c r="E15" s="17">
        <f t="shared" si="2"/>
        <v>358386158</v>
      </c>
      <c r="F15" s="18">
        <f t="shared" si="2"/>
        <v>512534754</v>
      </c>
      <c r="G15" s="18">
        <f t="shared" si="2"/>
        <v>27256061</v>
      </c>
      <c r="H15" s="18">
        <f t="shared" si="2"/>
        <v>9238719</v>
      </c>
      <c r="I15" s="18">
        <f t="shared" si="2"/>
        <v>18973347</v>
      </c>
      <c r="J15" s="18">
        <f t="shared" si="2"/>
        <v>55468127</v>
      </c>
      <c r="K15" s="18">
        <f t="shared" si="2"/>
        <v>30470922</v>
      </c>
      <c r="L15" s="18">
        <f t="shared" si="2"/>
        <v>32571560</v>
      </c>
      <c r="M15" s="18">
        <f t="shared" si="2"/>
        <v>33269248</v>
      </c>
      <c r="N15" s="18">
        <f t="shared" si="2"/>
        <v>96311730</v>
      </c>
      <c r="O15" s="18">
        <f t="shared" si="2"/>
        <v>17786870</v>
      </c>
      <c r="P15" s="18">
        <f t="shared" si="2"/>
        <v>9015278</v>
      </c>
      <c r="Q15" s="18">
        <f t="shared" si="2"/>
        <v>47454844</v>
      </c>
      <c r="R15" s="18">
        <f t="shared" si="2"/>
        <v>74256992</v>
      </c>
      <c r="S15" s="18">
        <f t="shared" si="2"/>
        <v>21034319</v>
      </c>
      <c r="T15" s="18">
        <f t="shared" si="2"/>
        <v>38544966</v>
      </c>
      <c r="U15" s="18">
        <f t="shared" si="2"/>
        <v>54674508</v>
      </c>
      <c r="V15" s="18">
        <f t="shared" si="2"/>
        <v>114253793</v>
      </c>
      <c r="W15" s="18">
        <f t="shared" si="2"/>
        <v>340290642</v>
      </c>
      <c r="X15" s="18">
        <f t="shared" si="2"/>
        <v>358385668</v>
      </c>
      <c r="Y15" s="18">
        <f t="shared" si="2"/>
        <v>-18095026</v>
      </c>
      <c r="Z15" s="4">
        <f>+IF(X15&lt;&gt;0,+(Y15/X15)*100,0)</f>
        <v>-5.0490372846048075</v>
      </c>
      <c r="AA15" s="30">
        <f>SUM(AA16:AA18)</f>
        <v>512534754</v>
      </c>
    </row>
    <row r="16" spans="1:27" ht="13.5">
      <c r="A16" s="5" t="s">
        <v>42</v>
      </c>
      <c r="B16" s="3"/>
      <c r="C16" s="19">
        <v>11347075</v>
      </c>
      <c r="D16" s="19"/>
      <c r="E16" s="20">
        <v>72619061</v>
      </c>
      <c r="F16" s="21">
        <v>122670248</v>
      </c>
      <c r="G16" s="21">
        <v>1181370</v>
      </c>
      <c r="H16" s="21">
        <v>2494770</v>
      </c>
      <c r="I16" s="21">
        <v>1637901</v>
      </c>
      <c r="J16" s="21">
        <v>5314041</v>
      </c>
      <c r="K16" s="21">
        <v>2867571</v>
      </c>
      <c r="L16" s="21">
        <v>6761382</v>
      </c>
      <c r="M16" s="21">
        <v>5130109</v>
      </c>
      <c r="N16" s="21">
        <v>14759062</v>
      </c>
      <c r="O16" s="21">
        <v>5565941</v>
      </c>
      <c r="P16" s="21">
        <v>4783032</v>
      </c>
      <c r="Q16" s="21">
        <v>7295533</v>
      </c>
      <c r="R16" s="21">
        <v>17644506</v>
      </c>
      <c r="S16" s="21">
        <v>5034639</v>
      </c>
      <c r="T16" s="21">
        <v>7361074</v>
      </c>
      <c r="U16" s="21">
        <v>9017463</v>
      </c>
      <c r="V16" s="21">
        <v>21413176</v>
      </c>
      <c r="W16" s="21">
        <v>59130785</v>
      </c>
      <c r="X16" s="21">
        <v>72618571</v>
      </c>
      <c r="Y16" s="21">
        <v>-13487786</v>
      </c>
      <c r="Z16" s="6">
        <v>-18.57</v>
      </c>
      <c r="AA16" s="28">
        <v>122670248</v>
      </c>
    </row>
    <row r="17" spans="1:27" ht="13.5">
      <c r="A17" s="5" t="s">
        <v>43</v>
      </c>
      <c r="B17" s="3"/>
      <c r="C17" s="19">
        <v>608745387</v>
      </c>
      <c r="D17" s="19"/>
      <c r="E17" s="20">
        <v>256187097</v>
      </c>
      <c r="F17" s="21">
        <v>326980606</v>
      </c>
      <c r="G17" s="21">
        <v>25885674</v>
      </c>
      <c r="H17" s="21">
        <v>6044596</v>
      </c>
      <c r="I17" s="21">
        <v>14128572</v>
      </c>
      <c r="J17" s="21">
        <v>46058842</v>
      </c>
      <c r="K17" s="21">
        <v>23880797</v>
      </c>
      <c r="L17" s="21">
        <v>25008338</v>
      </c>
      <c r="M17" s="21">
        <v>19101354</v>
      </c>
      <c r="N17" s="21">
        <v>67990489</v>
      </c>
      <c r="O17" s="21">
        <v>8984540</v>
      </c>
      <c r="P17" s="21">
        <v>3926699</v>
      </c>
      <c r="Q17" s="21">
        <v>35652572</v>
      </c>
      <c r="R17" s="21">
        <v>48563811</v>
      </c>
      <c r="S17" s="21">
        <v>8117118</v>
      </c>
      <c r="T17" s="21">
        <v>27208277</v>
      </c>
      <c r="U17" s="21">
        <v>22688072</v>
      </c>
      <c r="V17" s="21">
        <v>58013467</v>
      </c>
      <c r="W17" s="21">
        <v>220626609</v>
      </c>
      <c r="X17" s="21">
        <v>256187097</v>
      </c>
      <c r="Y17" s="21">
        <v>-35560488</v>
      </c>
      <c r="Z17" s="6">
        <v>-13.88</v>
      </c>
      <c r="AA17" s="28">
        <v>326980606</v>
      </c>
    </row>
    <row r="18" spans="1:27" ht="13.5">
      <c r="A18" s="5" t="s">
        <v>44</v>
      </c>
      <c r="B18" s="3"/>
      <c r="C18" s="19">
        <v>32225290</v>
      </c>
      <c r="D18" s="19"/>
      <c r="E18" s="20">
        <v>29580000</v>
      </c>
      <c r="F18" s="21">
        <v>62883900</v>
      </c>
      <c r="G18" s="21">
        <v>189017</v>
      </c>
      <c r="H18" s="21">
        <v>699353</v>
      </c>
      <c r="I18" s="21">
        <v>3206874</v>
      </c>
      <c r="J18" s="21">
        <v>4095244</v>
      </c>
      <c r="K18" s="21">
        <v>3722554</v>
      </c>
      <c r="L18" s="21">
        <v>801840</v>
      </c>
      <c r="M18" s="21">
        <v>9037785</v>
      </c>
      <c r="N18" s="21">
        <v>13562179</v>
      </c>
      <c r="O18" s="21">
        <v>3236389</v>
      </c>
      <c r="P18" s="21">
        <v>305547</v>
      </c>
      <c r="Q18" s="21">
        <v>4506739</v>
      </c>
      <c r="R18" s="21">
        <v>8048675</v>
      </c>
      <c r="S18" s="21">
        <v>7882562</v>
      </c>
      <c r="T18" s="21">
        <v>3975615</v>
      </c>
      <c r="U18" s="21">
        <v>22968973</v>
      </c>
      <c r="V18" s="21">
        <v>34827150</v>
      </c>
      <c r="W18" s="21">
        <v>60533248</v>
      </c>
      <c r="X18" s="21">
        <v>29580000</v>
      </c>
      <c r="Y18" s="21">
        <v>30953248</v>
      </c>
      <c r="Z18" s="6">
        <v>104.64</v>
      </c>
      <c r="AA18" s="28">
        <v>62883900</v>
      </c>
    </row>
    <row r="19" spans="1:27" ht="13.5">
      <c r="A19" s="2" t="s">
        <v>45</v>
      </c>
      <c r="B19" s="8"/>
      <c r="C19" s="16">
        <f aca="true" t="shared" si="3" ref="C19:Y19">SUM(C20:C23)</f>
        <v>630362347</v>
      </c>
      <c r="D19" s="16">
        <f>SUM(D20:D23)</f>
        <v>0</v>
      </c>
      <c r="E19" s="17">
        <f t="shared" si="3"/>
        <v>740733474</v>
      </c>
      <c r="F19" s="18">
        <f t="shared" si="3"/>
        <v>714039474</v>
      </c>
      <c r="G19" s="18">
        <f t="shared" si="3"/>
        <v>6450450</v>
      </c>
      <c r="H19" s="18">
        <f t="shared" si="3"/>
        <v>36439250</v>
      </c>
      <c r="I19" s="18">
        <f t="shared" si="3"/>
        <v>41543355</v>
      </c>
      <c r="J19" s="18">
        <f t="shared" si="3"/>
        <v>84433055</v>
      </c>
      <c r="K19" s="18">
        <f t="shared" si="3"/>
        <v>49625531</v>
      </c>
      <c r="L19" s="18">
        <f t="shared" si="3"/>
        <v>45559094</v>
      </c>
      <c r="M19" s="18">
        <f t="shared" si="3"/>
        <v>61739671</v>
      </c>
      <c r="N19" s="18">
        <f t="shared" si="3"/>
        <v>156924296</v>
      </c>
      <c r="O19" s="18">
        <f t="shared" si="3"/>
        <v>38074162</v>
      </c>
      <c r="P19" s="18">
        <f t="shared" si="3"/>
        <v>41567404</v>
      </c>
      <c r="Q19" s="18">
        <f t="shared" si="3"/>
        <v>86205085</v>
      </c>
      <c r="R19" s="18">
        <f t="shared" si="3"/>
        <v>165846651</v>
      </c>
      <c r="S19" s="18">
        <f t="shared" si="3"/>
        <v>35783213</v>
      </c>
      <c r="T19" s="18">
        <f t="shared" si="3"/>
        <v>87537959</v>
      </c>
      <c r="U19" s="18">
        <f t="shared" si="3"/>
        <v>125764636</v>
      </c>
      <c r="V19" s="18">
        <f t="shared" si="3"/>
        <v>249085808</v>
      </c>
      <c r="W19" s="18">
        <f t="shared" si="3"/>
        <v>656289810</v>
      </c>
      <c r="X19" s="18">
        <f t="shared" si="3"/>
        <v>740733475</v>
      </c>
      <c r="Y19" s="18">
        <f t="shared" si="3"/>
        <v>-84443665</v>
      </c>
      <c r="Z19" s="4">
        <f>+IF(X19&lt;&gt;0,+(Y19/X19)*100,0)</f>
        <v>-11.400006594814686</v>
      </c>
      <c r="AA19" s="30">
        <f>SUM(AA20:AA23)</f>
        <v>714039474</v>
      </c>
    </row>
    <row r="20" spans="1:27" ht="13.5">
      <c r="A20" s="5" t="s">
        <v>46</v>
      </c>
      <c r="B20" s="3"/>
      <c r="C20" s="19">
        <v>201908282</v>
      </c>
      <c r="D20" s="19"/>
      <c r="E20" s="20">
        <v>207383474</v>
      </c>
      <c r="F20" s="21">
        <v>222383474</v>
      </c>
      <c r="G20" s="21">
        <v>4352643</v>
      </c>
      <c r="H20" s="21">
        <v>18135054</v>
      </c>
      <c r="I20" s="21">
        <v>13652078</v>
      </c>
      <c r="J20" s="21">
        <v>36139775</v>
      </c>
      <c r="K20" s="21">
        <v>21305108</v>
      </c>
      <c r="L20" s="21">
        <v>11719153</v>
      </c>
      <c r="M20" s="21">
        <v>17758086</v>
      </c>
      <c r="N20" s="21">
        <v>50782347</v>
      </c>
      <c r="O20" s="21">
        <v>12725750</v>
      </c>
      <c r="P20" s="21">
        <v>10603406</v>
      </c>
      <c r="Q20" s="21">
        <v>26274251</v>
      </c>
      <c r="R20" s="21">
        <v>49603407</v>
      </c>
      <c r="S20" s="21">
        <v>8088159</v>
      </c>
      <c r="T20" s="21">
        <v>37456827</v>
      </c>
      <c r="U20" s="21">
        <v>35157275</v>
      </c>
      <c r="V20" s="21">
        <v>80702261</v>
      </c>
      <c r="W20" s="21">
        <v>217227790</v>
      </c>
      <c r="X20" s="21">
        <v>207383475</v>
      </c>
      <c r="Y20" s="21">
        <v>9844315</v>
      </c>
      <c r="Z20" s="6">
        <v>4.75</v>
      </c>
      <c r="AA20" s="28">
        <v>222383474</v>
      </c>
    </row>
    <row r="21" spans="1:27" ht="13.5">
      <c r="A21" s="5" t="s">
        <v>47</v>
      </c>
      <c r="B21" s="3"/>
      <c r="C21" s="19">
        <v>184996166</v>
      </c>
      <c r="D21" s="19"/>
      <c r="E21" s="20">
        <v>201900000</v>
      </c>
      <c r="F21" s="21">
        <v>175900000</v>
      </c>
      <c r="G21" s="21">
        <v>2097807</v>
      </c>
      <c r="H21" s="21">
        <v>3307299</v>
      </c>
      <c r="I21" s="21">
        <v>5814183</v>
      </c>
      <c r="J21" s="21">
        <v>11219289</v>
      </c>
      <c r="K21" s="21">
        <v>16452705</v>
      </c>
      <c r="L21" s="21">
        <v>10181213</v>
      </c>
      <c r="M21" s="21">
        <v>12855948</v>
      </c>
      <c r="N21" s="21">
        <v>39489866</v>
      </c>
      <c r="O21" s="21">
        <v>10743804</v>
      </c>
      <c r="P21" s="21">
        <v>13420365</v>
      </c>
      <c r="Q21" s="21">
        <v>12302421</v>
      </c>
      <c r="R21" s="21">
        <v>36466590</v>
      </c>
      <c r="S21" s="21">
        <v>17150491</v>
      </c>
      <c r="T21" s="21">
        <v>18911988</v>
      </c>
      <c r="U21" s="21">
        <v>31335664</v>
      </c>
      <c r="V21" s="21">
        <v>67398143</v>
      </c>
      <c r="W21" s="21">
        <v>154573888</v>
      </c>
      <c r="X21" s="21">
        <v>201900000</v>
      </c>
      <c r="Y21" s="21">
        <v>-47326112</v>
      </c>
      <c r="Z21" s="6">
        <v>-23.44</v>
      </c>
      <c r="AA21" s="28">
        <v>175900000</v>
      </c>
    </row>
    <row r="22" spans="1:27" ht="13.5">
      <c r="A22" s="5" t="s">
        <v>48</v>
      </c>
      <c r="B22" s="3"/>
      <c r="C22" s="22">
        <v>228232683</v>
      </c>
      <c r="D22" s="22"/>
      <c r="E22" s="23">
        <v>311750000</v>
      </c>
      <c r="F22" s="24">
        <v>294386000</v>
      </c>
      <c r="G22" s="24"/>
      <c r="H22" s="24">
        <v>14996897</v>
      </c>
      <c r="I22" s="24">
        <v>21516900</v>
      </c>
      <c r="J22" s="24">
        <v>36513797</v>
      </c>
      <c r="K22" s="24">
        <v>11748619</v>
      </c>
      <c r="L22" s="24">
        <v>23207060</v>
      </c>
      <c r="M22" s="24">
        <v>30242654</v>
      </c>
      <c r="N22" s="24">
        <v>65198333</v>
      </c>
      <c r="O22" s="24">
        <v>13832922</v>
      </c>
      <c r="P22" s="24">
        <v>17289206</v>
      </c>
      <c r="Q22" s="24">
        <v>45592354</v>
      </c>
      <c r="R22" s="24">
        <v>76714482</v>
      </c>
      <c r="S22" s="24">
        <v>9510019</v>
      </c>
      <c r="T22" s="24">
        <v>31030060</v>
      </c>
      <c r="U22" s="24">
        <v>56974428</v>
      </c>
      <c r="V22" s="24">
        <v>97514507</v>
      </c>
      <c r="W22" s="24">
        <v>275941119</v>
      </c>
      <c r="X22" s="24">
        <v>311750000</v>
      </c>
      <c r="Y22" s="24">
        <v>-35808881</v>
      </c>
      <c r="Z22" s="7">
        <v>-11.49</v>
      </c>
      <c r="AA22" s="29">
        <v>294386000</v>
      </c>
    </row>
    <row r="23" spans="1:27" ht="13.5">
      <c r="A23" s="5" t="s">
        <v>49</v>
      </c>
      <c r="B23" s="3"/>
      <c r="C23" s="19">
        <v>15225216</v>
      </c>
      <c r="D23" s="19"/>
      <c r="E23" s="20">
        <v>19700000</v>
      </c>
      <c r="F23" s="21">
        <v>21370000</v>
      </c>
      <c r="G23" s="21"/>
      <c r="H23" s="21"/>
      <c r="I23" s="21">
        <v>560194</v>
      </c>
      <c r="J23" s="21">
        <v>560194</v>
      </c>
      <c r="K23" s="21">
        <v>119099</v>
      </c>
      <c r="L23" s="21">
        <v>451668</v>
      </c>
      <c r="M23" s="21">
        <v>882983</v>
      </c>
      <c r="N23" s="21">
        <v>1453750</v>
      </c>
      <c r="O23" s="21">
        <v>771686</v>
      </c>
      <c r="P23" s="21">
        <v>254427</v>
      </c>
      <c r="Q23" s="21">
        <v>2036059</v>
      </c>
      <c r="R23" s="21">
        <v>3062172</v>
      </c>
      <c r="S23" s="21">
        <v>1034544</v>
      </c>
      <c r="T23" s="21">
        <v>139084</v>
      </c>
      <c r="U23" s="21">
        <v>2297269</v>
      </c>
      <c r="V23" s="21">
        <v>3470897</v>
      </c>
      <c r="W23" s="21">
        <v>8547013</v>
      </c>
      <c r="X23" s="21">
        <v>19700000</v>
      </c>
      <c r="Y23" s="21">
        <v>-11152987</v>
      </c>
      <c r="Z23" s="6">
        <v>-56.61</v>
      </c>
      <c r="AA23" s="28">
        <v>21370000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1575579370</v>
      </c>
      <c r="D25" s="50">
        <f>+D5+D9+D15+D19+D24</f>
        <v>0</v>
      </c>
      <c r="E25" s="51">
        <f t="shared" si="4"/>
        <v>1392230439</v>
      </c>
      <c r="F25" s="52">
        <f t="shared" si="4"/>
        <v>1560118015</v>
      </c>
      <c r="G25" s="52">
        <f t="shared" si="4"/>
        <v>33924776</v>
      </c>
      <c r="H25" s="52">
        <f t="shared" si="4"/>
        <v>54524026</v>
      </c>
      <c r="I25" s="52">
        <f t="shared" si="4"/>
        <v>75816933</v>
      </c>
      <c r="J25" s="52">
        <f t="shared" si="4"/>
        <v>164265735</v>
      </c>
      <c r="K25" s="52">
        <f t="shared" si="4"/>
        <v>112626060</v>
      </c>
      <c r="L25" s="52">
        <f t="shared" si="4"/>
        <v>94736810</v>
      </c>
      <c r="M25" s="52">
        <f t="shared" si="4"/>
        <v>127818850</v>
      </c>
      <c r="N25" s="52">
        <f t="shared" si="4"/>
        <v>335181720</v>
      </c>
      <c r="O25" s="52">
        <f t="shared" si="4"/>
        <v>61426504</v>
      </c>
      <c r="P25" s="52">
        <f t="shared" si="4"/>
        <v>72823121</v>
      </c>
      <c r="Q25" s="52">
        <f t="shared" si="4"/>
        <v>156688935</v>
      </c>
      <c r="R25" s="52">
        <f t="shared" si="4"/>
        <v>290938560</v>
      </c>
      <c r="S25" s="52">
        <f t="shared" si="4"/>
        <v>88385804</v>
      </c>
      <c r="T25" s="52">
        <f t="shared" si="4"/>
        <v>185527539</v>
      </c>
      <c r="U25" s="52">
        <f t="shared" si="4"/>
        <v>241057202</v>
      </c>
      <c r="V25" s="52">
        <f t="shared" si="4"/>
        <v>514970545</v>
      </c>
      <c r="W25" s="52">
        <f t="shared" si="4"/>
        <v>1305356560</v>
      </c>
      <c r="X25" s="52">
        <f t="shared" si="4"/>
        <v>1392229954</v>
      </c>
      <c r="Y25" s="52">
        <f t="shared" si="4"/>
        <v>-86873394</v>
      </c>
      <c r="Z25" s="53">
        <f>+IF(X25&lt;&gt;0,+(Y25/X25)*100,0)</f>
        <v>-6.2398739339291645</v>
      </c>
      <c r="AA25" s="54">
        <f>+AA5+AA9+AA15+AA19+AA24</f>
        <v>1560118015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1012405161</v>
      </c>
      <c r="D28" s="19"/>
      <c r="E28" s="20">
        <v>846775439</v>
      </c>
      <c r="F28" s="21">
        <v>889179825</v>
      </c>
      <c r="G28" s="21">
        <v>28553960</v>
      </c>
      <c r="H28" s="21">
        <v>33197581</v>
      </c>
      <c r="I28" s="21">
        <v>51193670</v>
      </c>
      <c r="J28" s="21">
        <v>112945211</v>
      </c>
      <c r="K28" s="21">
        <v>72798157</v>
      </c>
      <c r="L28" s="21">
        <v>68370283</v>
      </c>
      <c r="M28" s="21">
        <v>77786368</v>
      </c>
      <c r="N28" s="21">
        <v>218954808</v>
      </c>
      <c r="O28" s="21">
        <v>33594330</v>
      </c>
      <c r="P28" s="21">
        <v>50480592</v>
      </c>
      <c r="Q28" s="21">
        <v>114170176</v>
      </c>
      <c r="R28" s="21">
        <v>198245098</v>
      </c>
      <c r="S28" s="21">
        <v>44248038</v>
      </c>
      <c r="T28" s="21">
        <v>90895632</v>
      </c>
      <c r="U28" s="21">
        <v>110776250</v>
      </c>
      <c r="V28" s="21">
        <v>245919920</v>
      </c>
      <c r="W28" s="21">
        <v>776065037</v>
      </c>
      <c r="X28" s="21"/>
      <c r="Y28" s="21">
        <v>776065037</v>
      </c>
      <c r="Z28" s="6"/>
      <c r="AA28" s="19">
        <v>889179825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14048369</v>
      </c>
      <c r="D31" s="19"/>
      <c r="E31" s="20">
        <v>5000000</v>
      </c>
      <c r="F31" s="21">
        <v>8651580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8651580</v>
      </c>
    </row>
    <row r="32" spans="1:27" ht="13.5">
      <c r="A32" s="58" t="s">
        <v>58</v>
      </c>
      <c r="B32" s="3"/>
      <c r="C32" s="25">
        <f aca="true" t="shared" si="5" ref="C32:Y32">SUM(C28:C31)</f>
        <v>1026453530</v>
      </c>
      <c r="D32" s="25">
        <f>SUM(D28:D31)</f>
        <v>0</v>
      </c>
      <c r="E32" s="26">
        <f t="shared" si="5"/>
        <v>851775439</v>
      </c>
      <c r="F32" s="27">
        <f t="shared" si="5"/>
        <v>897831405</v>
      </c>
      <c r="G32" s="27">
        <f t="shared" si="5"/>
        <v>28553960</v>
      </c>
      <c r="H32" s="27">
        <f t="shared" si="5"/>
        <v>33197581</v>
      </c>
      <c r="I32" s="27">
        <f t="shared" si="5"/>
        <v>51193670</v>
      </c>
      <c r="J32" s="27">
        <f t="shared" si="5"/>
        <v>112945211</v>
      </c>
      <c r="K32" s="27">
        <f t="shared" si="5"/>
        <v>72798157</v>
      </c>
      <c r="L32" s="27">
        <f t="shared" si="5"/>
        <v>68370283</v>
      </c>
      <c r="M32" s="27">
        <f t="shared" si="5"/>
        <v>77786368</v>
      </c>
      <c r="N32" s="27">
        <f t="shared" si="5"/>
        <v>218954808</v>
      </c>
      <c r="O32" s="27">
        <f t="shared" si="5"/>
        <v>33594330</v>
      </c>
      <c r="P32" s="27">
        <f t="shared" si="5"/>
        <v>50480592</v>
      </c>
      <c r="Q32" s="27">
        <f t="shared" si="5"/>
        <v>114170176</v>
      </c>
      <c r="R32" s="27">
        <f t="shared" si="5"/>
        <v>198245098</v>
      </c>
      <c r="S32" s="27">
        <f t="shared" si="5"/>
        <v>44248038</v>
      </c>
      <c r="T32" s="27">
        <f t="shared" si="5"/>
        <v>90895632</v>
      </c>
      <c r="U32" s="27">
        <f t="shared" si="5"/>
        <v>110776250</v>
      </c>
      <c r="V32" s="27">
        <f t="shared" si="5"/>
        <v>245919920</v>
      </c>
      <c r="W32" s="27">
        <f t="shared" si="5"/>
        <v>776065037</v>
      </c>
      <c r="X32" s="27">
        <f t="shared" si="5"/>
        <v>0</v>
      </c>
      <c r="Y32" s="27">
        <f t="shared" si="5"/>
        <v>776065037</v>
      </c>
      <c r="Z32" s="13">
        <f>+IF(X32&lt;&gt;0,+(Y32/X32)*100,0)</f>
        <v>0</v>
      </c>
      <c r="AA32" s="31">
        <f>SUM(AA28:AA31)</f>
        <v>897831405</v>
      </c>
    </row>
    <row r="33" spans="1:27" ht="13.5">
      <c r="A33" s="59" t="s">
        <v>59</v>
      </c>
      <c r="B33" s="3" t="s">
        <v>60</v>
      </c>
      <c r="C33" s="19">
        <v>31987300</v>
      </c>
      <c r="D33" s="19"/>
      <c r="E33" s="20">
        <v>53000000</v>
      </c>
      <c r="F33" s="21">
        <v>53000000</v>
      </c>
      <c r="G33" s="21">
        <v>2914787</v>
      </c>
      <c r="H33" s="21">
        <v>2872018</v>
      </c>
      <c r="I33" s="21">
        <v>2271147</v>
      </c>
      <c r="J33" s="21">
        <v>8057952</v>
      </c>
      <c r="K33" s="21">
        <v>3247621</v>
      </c>
      <c r="L33" s="21">
        <v>2858601</v>
      </c>
      <c r="M33" s="21">
        <v>1541288</v>
      </c>
      <c r="N33" s="21">
        <v>7647510</v>
      </c>
      <c r="O33" s="21">
        <v>970159</v>
      </c>
      <c r="P33" s="21">
        <v>1413195</v>
      </c>
      <c r="Q33" s="21">
        <v>2372235</v>
      </c>
      <c r="R33" s="21">
        <v>4755589</v>
      </c>
      <c r="S33" s="21">
        <v>6417023</v>
      </c>
      <c r="T33" s="21">
        <v>19091023</v>
      </c>
      <c r="U33" s="21">
        <v>11746087</v>
      </c>
      <c r="V33" s="21">
        <v>37254133</v>
      </c>
      <c r="W33" s="21">
        <v>57715184</v>
      </c>
      <c r="X33" s="21"/>
      <c r="Y33" s="21">
        <v>57715184</v>
      </c>
      <c r="Z33" s="6"/>
      <c r="AA33" s="28">
        <v>53000000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517138540</v>
      </c>
      <c r="D35" s="19"/>
      <c r="E35" s="20">
        <v>487455000</v>
      </c>
      <c r="F35" s="21">
        <v>609286610</v>
      </c>
      <c r="G35" s="21">
        <v>2456029</v>
      </c>
      <c r="H35" s="21">
        <v>18454427</v>
      </c>
      <c r="I35" s="21">
        <v>22352116</v>
      </c>
      <c r="J35" s="21">
        <v>43262572</v>
      </c>
      <c r="K35" s="21">
        <v>36580281</v>
      </c>
      <c r="L35" s="21">
        <v>23507926</v>
      </c>
      <c r="M35" s="21">
        <v>48491192</v>
      </c>
      <c r="N35" s="21">
        <v>108579399</v>
      </c>
      <c r="O35" s="21">
        <v>26862016</v>
      </c>
      <c r="P35" s="21">
        <v>20929332</v>
      </c>
      <c r="Q35" s="21">
        <v>40146525</v>
      </c>
      <c r="R35" s="21">
        <v>87937873</v>
      </c>
      <c r="S35" s="21">
        <v>37720742</v>
      </c>
      <c r="T35" s="21">
        <v>75540883</v>
      </c>
      <c r="U35" s="21">
        <v>118534865</v>
      </c>
      <c r="V35" s="21">
        <v>231796490</v>
      </c>
      <c r="W35" s="21">
        <v>471576334</v>
      </c>
      <c r="X35" s="21"/>
      <c r="Y35" s="21">
        <v>471576334</v>
      </c>
      <c r="Z35" s="6"/>
      <c r="AA35" s="28">
        <v>609286610</v>
      </c>
    </row>
    <row r="36" spans="1:27" ht="13.5">
      <c r="A36" s="60" t="s">
        <v>64</v>
      </c>
      <c r="B36" s="10"/>
      <c r="C36" s="61">
        <f aca="true" t="shared" si="6" ref="C36:Y36">SUM(C32:C35)</f>
        <v>1575579370</v>
      </c>
      <c r="D36" s="61">
        <f>SUM(D32:D35)</f>
        <v>0</v>
      </c>
      <c r="E36" s="62">
        <f t="shared" si="6"/>
        <v>1392230439</v>
      </c>
      <c r="F36" s="63">
        <f t="shared" si="6"/>
        <v>1560118015</v>
      </c>
      <c r="G36" s="63">
        <f t="shared" si="6"/>
        <v>33924776</v>
      </c>
      <c r="H36" s="63">
        <f t="shared" si="6"/>
        <v>54524026</v>
      </c>
      <c r="I36" s="63">
        <f t="shared" si="6"/>
        <v>75816933</v>
      </c>
      <c r="J36" s="63">
        <f t="shared" si="6"/>
        <v>164265735</v>
      </c>
      <c r="K36" s="63">
        <f t="shared" si="6"/>
        <v>112626059</v>
      </c>
      <c r="L36" s="63">
        <f t="shared" si="6"/>
        <v>94736810</v>
      </c>
      <c r="M36" s="63">
        <f t="shared" si="6"/>
        <v>127818848</v>
      </c>
      <c r="N36" s="63">
        <f t="shared" si="6"/>
        <v>335181717</v>
      </c>
      <c r="O36" s="63">
        <f t="shared" si="6"/>
        <v>61426505</v>
      </c>
      <c r="P36" s="63">
        <f t="shared" si="6"/>
        <v>72823119</v>
      </c>
      <c r="Q36" s="63">
        <f t="shared" si="6"/>
        <v>156688936</v>
      </c>
      <c r="R36" s="63">
        <f t="shared" si="6"/>
        <v>290938560</v>
      </c>
      <c r="S36" s="63">
        <f t="shared" si="6"/>
        <v>88385803</v>
      </c>
      <c r="T36" s="63">
        <f t="shared" si="6"/>
        <v>185527538</v>
      </c>
      <c r="U36" s="63">
        <f t="shared" si="6"/>
        <v>241057202</v>
      </c>
      <c r="V36" s="63">
        <f t="shared" si="6"/>
        <v>514970543</v>
      </c>
      <c r="W36" s="63">
        <f t="shared" si="6"/>
        <v>1305356555</v>
      </c>
      <c r="X36" s="63">
        <f t="shared" si="6"/>
        <v>0</v>
      </c>
      <c r="Y36" s="63">
        <f t="shared" si="6"/>
        <v>1305356555</v>
      </c>
      <c r="Z36" s="64">
        <f>+IF(X36&lt;&gt;0,+(Y36/X36)*100,0)</f>
        <v>0</v>
      </c>
      <c r="AA36" s="65">
        <f>SUM(AA32:AA35)</f>
        <v>1560118015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4525515</v>
      </c>
      <c r="D5" s="16">
        <f>SUM(D6:D8)</f>
        <v>0</v>
      </c>
      <c r="E5" s="17">
        <f t="shared" si="0"/>
        <v>7326033</v>
      </c>
      <c r="F5" s="18">
        <f t="shared" si="0"/>
        <v>7326033</v>
      </c>
      <c r="G5" s="18">
        <f t="shared" si="0"/>
        <v>0</v>
      </c>
      <c r="H5" s="18">
        <f t="shared" si="0"/>
        <v>56423</v>
      </c>
      <c r="I5" s="18">
        <f t="shared" si="0"/>
        <v>135413</v>
      </c>
      <c r="J5" s="18">
        <f t="shared" si="0"/>
        <v>191836</v>
      </c>
      <c r="K5" s="18">
        <f t="shared" si="0"/>
        <v>250007</v>
      </c>
      <c r="L5" s="18">
        <f t="shared" si="0"/>
        <v>70600</v>
      </c>
      <c r="M5" s="18">
        <f t="shared" si="0"/>
        <v>173800</v>
      </c>
      <c r="N5" s="18">
        <f t="shared" si="0"/>
        <v>494407</v>
      </c>
      <c r="O5" s="18">
        <f t="shared" si="0"/>
        <v>69623</v>
      </c>
      <c r="P5" s="18">
        <f t="shared" si="0"/>
        <v>0</v>
      </c>
      <c r="Q5" s="18">
        <f t="shared" si="0"/>
        <v>59798</v>
      </c>
      <c r="R5" s="18">
        <f t="shared" si="0"/>
        <v>129421</v>
      </c>
      <c r="S5" s="18">
        <f t="shared" si="0"/>
        <v>76090</v>
      </c>
      <c r="T5" s="18">
        <f t="shared" si="0"/>
        <v>0</v>
      </c>
      <c r="U5" s="18">
        <f t="shared" si="0"/>
        <v>705632</v>
      </c>
      <c r="V5" s="18">
        <f t="shared" si="0"/>
        <v>781722</v>
      </c>
      <c r="W5" s="18">
        <f t="shared" si="0"/>
        <v>1597386</v>
      </c>
      <c r="X5" s="18">
        <f t="shared" si="0"/>
        <v>7326036</v>
      </c>
      <c r="Y5" s="18">
        <f t="shared" si="0"/>
        <v>-5728650</v>
      </c>
      <c r="Z5" s="4">
        <f>+IF(X5&lt;&gt;0,+(Y5/X5)*100,0)</f>
        <v>-78.19576644177015</v>
      </c>
      <c r="AA5" s="16">
        <f>SUM(AA6:AA8)</f>
        <v>7326033</v>
      </c>
    </row>
    <row r="6" spans="1:27" ht="13.5">
      <c r="A6" s="5" t="s">
        <v>32</v>
      </c>
      <c r="B6" s="3"/>
      <c r="C6" s="19"/>
      <c r="D6" s="19"/>
      <c r="E6" s="20">
        <v>2194200</v>
      </c>
      <c r="F6" s="21">
        <v>2194200</v>
      </c>
      <c r="G6" s="21"/>
      <c r="H6" s="21">
        <v>28243</v>
      </c>
      <c r="I6" s="21">
        <v>1140</v>
      </c>
      <c r="J6" s="21">
        <v>29383</v>
      </c>
      <c r="K6" s="21"/>
      <c r="L6" s="21">
        <v>11935</v>
      </c>
      <c r="M6" s="21">
        <v>29263</v>
      </c>
      <c r="N6" s="21">
        <v>41198</v>
      </c>
      <c r="O6" s="21"/>
      <c r="P6" s="21"/>
      <c r="Q6" s="21">
        <v>1932</v>
      </c>
      <c r="R6" s="21">
        <v>1932</v>
      </c>
      <c r="S6" s="21">
        <v>3600</v>
      </c>
      <c r="T6" s="21"/>
      <c r="U6" s="21">
        <v>-8654</v>
      </c>
      <c r="V6" s="21">
        <v>-5054</v>
      </c>
      <c r="W6" s="21">
        <v>67459</v>
      </c>
      <c r="X6" s="21">
        <v>2194200</v>
      </c>
      <c r="Y6" s="21">
        <v>-2126741</v>
      </c>
      <c r="Z6" s="6">
        <v>-96.93</v>
      </c>
      <c r="AA6" s="28">
        <v>2194200</v>
      </c>
    </row>
    <row r="7" spans="1:27" ht="13.5">
      <c r="A7" s="5" t="s">
        <v>33</v>
      </c>
      <c r="B7" s="3"/>
      <c r="C7" s="22">
        <v>3325515</v>
      </c>
      <c r="D7" s="22"/>
      <c r="E7" s="23">
        <v>1156833</v>
      </c>
      <c r="F7" s="24">
        <v>1156833</v>
      </c>
      <c r="G7" s="24"/>
      <c r="H7" s="24">
        <v>19387</v>
      </c>
      <c r="I7" s="24">
        <v>66250</v>
      </c>
      <c r="J7" s="24">
        <v>85637</v>
      </c>
      <c r="K7" s="24">
        <v>218316</v>
      </c>
      <c r="L7" s="24">
        <v>43619</v>
      </c>
      <c r="M7" s="24">
        <v>166190</v>
      </c>
      <c r="N7" s="24">
        <v>428125</v>
      </c>
      <c r="O7" s="24">
        <v>54666</v>
      </c>
      <c r="P7" s="24"/>
      <c r="Q7" s="24"/>
      <c r="R7" s="24">
        <v>54666</v>
      </c>
      <c r="S7" s="24">
        <v>67581</v>
      </c>
      <c r="T7" s="24"/>
      <c r="U7" s="24">
        <v>705286</v>
      </c>
      <c r="V7" s="24">
        <v>772867</v>
      </c>
      <c r="W7" s="24">
        <v>1341295</v>
      </c>
      <c r="X7" s="24">
        <v>1156836</v>
      </c>
      <c r="Y7" s="24">
        <v>184459</v>
      </c>
      <c r="Z7" s="7">
        <v>15.95</v>
      </c>
      <c r="AA7" s="29">
        <v>1156833</v>
      </c>
    </row>
    <row r="8" spans="1:27" ht="13.5">
      <c r="A8" s="5" t="s">
        <v>34</v>
      </c>
      <c r="B8" s="3"/>
      <c r="C8" s="19">
        <v>1200000</v>
      </c>
      <c r="D8" s="19"/>
      <c r="E8" s="20">
        <v>3975000</v>
      </c>
      <c r="F8" s="21">
        <v>3975000</v>
      </c>
      <c r="G8" s="21"/>
      <c r="H8" s="21">
        <v>8793</v>
      </c>
      <c r="I8" s="21">
        <v>68023</v>
      </c>
      <c r="J8" s="21">
        <v>76816</v>
      </c>
      <c r="K8" s="21">
        <v>31691</v>
      </c>
      <c r="L8" s="21">
        <v>15046</v>
      </c>
      <c r="M8" s="21">
        <v>-21653</v>
      </c>
      <c r="N8" s="21">
        <v>25084</v>
      </c>
      <c r="O8" s="21">
        <v>14957</v>
      </c>
      <c r="P8" s="21"/>
      <c r="Q8" s="21">
        <v>57866</v>
      </c>
      <c r="R8" s="21">
        <v>72823</v>
      </c>
      <c r="S8" s="21">
        <v>4909</v>
      </c>
      <c r="T8" s="21"/>
      <c r="U8" s="21">
        <v>9000</v>
      </c>
      <c r="V8" s="21">
        <v>13909</v>
      </c>
      <c r="W8" s="21">
        <v>188632</v>
      </c>
      <c r="X8" s="21">
        <v>3975000</v>
      </c>
      <c r="Y8" s="21">
        <v>-3786368</v>
      </c>
      <c r="Z8" s="6">
        <v>-95.25</v>
      </c>
      <c r="AA8" s="28">
        <v>3975000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1727800</v>
      </c>
      <c r="F9" s="18">
        <f t="shared" si="1"/>
        <v>1727800</v>
      </c>
      <c r="G9" s="18">
        <f t="shared" si="1"/>
        <v>5634</v>
      </c>
      <c r="H9" s="18">
        <f t="shared" si="1"/>
        <v>0</v>
      </c>
      <c r="I9" s="18">
        <f t="shared" si="1"/>
        <v>25644</v>
      </c>
      <c r="J9" s="18">
        <f t="shared" si="1"/>
        <v>31278</v>
      </c>
      <c r="K9" s="18">
        <f t="shared" si="1"/>
        <v>55802</v>
      </c>
      <c r="L9" s="18">
        <f t="shared" si="1"/>
        <v>3800</v>
      </c>
      <c r="M9" s="18">
        <f t="shared" si="1"/>
        <v>0</v>
      </c>
      <c r="N9" s="18">
        <f t="shared" si="1"/>
        <v>59602</v>
      </c>
      <c r="O9" s="18">
        <f t="shared" si="1"/>
        <v>0</v>
      </c>
      <c r="P9" s="18">
        <f t="shared" si="1"/>
        <v>5349</v>
      </c>
      <c r="Q9" s="18">
        <f t="shared" si="1"/>
        <v>0</v>
      </c>
      <c r="R9" s="18">
        <f t="shared" si="1"/>
        <v>5349</v>
      </c>
      <c r="S9" s="18">
        <f t="shared" si="1"/>
        <v>43228</v>
      </c>
      <c r="T9" s="18">
        <f t="shared" si="1"/>
        <v>0</v>
      </c>
      <c r="U9" s="18">
        <f t="shared" si="1"/>
        <v>0</v>
      </c>
      <c r="V9" s="18">
        <f t="shared" si="1"/>
        <v>43228</v>
      </c>
      <c r="W9" s="18">
        <f t="shared" si="1"/>
        <v>139457</v>
      </c>
      <c r="X9" s="18">
        <f t="shared" si="1"/>
        <v>1727796</v>
      </c>
      <c r="Y9" s="18">
        <f t="shared" si="1"/>
        <v>-1588339</v>
      </c>
      <c r="Z9" s="4">
        <f>+IF(X9&lt;&gt;0,+(Y9/X9)*100,0)</f>
        <v>-91.92861888787796</v>
      </c>
      <c r="AA9" s="30">
        <f>SUM(AA10:AA14)</f>
        <v>1727800</v>
      </c>
    </row>
    <row r="10" spans="1:27" ht="13.5">
      <c r="A10" s="5" t="s">
        <v>36</v>
      </c>
      <c r="B10" s="3"/>
      <c r="C10" s="19"/>
      <c r="D10" s="19"/>
      <c r="E10" s="20">
        <v>1727800</v>
      </c>
      <c r="F10" s="21">
        <v>1727800</v>
      </c>
      <c r="G10" s="21">
        <v>5634</v>
      </c>
      <c r="H10" s="21"/>
      <c r="I10" s="21">
        <v>25644</v>
      </c>
      <c r="J10" s="21">
        <v>31278</v>
      </c>
      <c r="K10" s="21">
        <v>55802</v>
      </c>
      <c r="L10" s="21">
        <v>3800</v>
      </c>
      <c r="M10" s="21"/>
      <c r="N10" s="21">
        <v>59602</v>
      </c>
      <c r="O10" s="21"/>
      <c r="P10" s="21">
        <v>5349</v>
      </c>
      <c r="Q10" s="21"/>
      <c r="R10" s="21">
        <v>5349</v>
      </c>
      <c r="S10" s="21">
        <v>43228</v>
      </c>
      <c r="T10" s="21"/>
      <c r="U10" s="21"/>
      <c r="V10" s="21">
        <v>43228</v>
      </c>
      <c r="W10" s="21">
        <v>139457</v>
      </c>
      <c r="X10" s="21">
        <v>1727796</v>
      </c>
      <c r="Y10" s="21">
        <v>-1588339</v>
      </c>
      <c r="Z10" s="6">
        <v>-91.93</v>
      </c>
      <c r="AA10" s="28">
        <v>1727800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265000</v>
      </c>
      <c r="F15" s="18">
        <f t="shared" si="2"/>
        <v>265000</v>
      </c>
      <c r="G15" s="18">
        <f t="shared" si="2"/>
        <v>2900</v>
      </c>
      <c r="H15" s="18">
        <f t="shared" si="2"/>
        <v>66690</v>
      </c>
      <c r="I15" s="18">
        <f t="shared" si="2"/>
        <v>21438</v>
      </c>
      <c r="J15" s="18">
        <f t="shared" si="2"/>
        <v>91028</v>
      </c>
      <c r="K15" s="18">
        <f t="shared" si="2"/>
        <v>160870</v>
      </c>
      <c r="L15" s="18">
        <f t="shared" si="2"/>
        <v>2937</v>
      </c>
      <c r="M15" s="18">
        <f t="shared" si="2"/>
        <v>64242</v>
      </c>
      <c r="N15" s="18">
        <f t="shared" si="2"/>
        <v>228049</v>
      </c>
      <c r="O15" s="18">
        <f t="shared" si="2"/>
        <v>14957</v>
      </c>
      <c r="P15" s="18">
        <f t="shared" si="2"/>
        <v>78448</v>
      </c>
      <c r="Q15" s="18">
        <f t="shared" si="2"/>
        <v>0</v>
      </c>
      <c r="R15" s="18">
        <f t="shared" si="2"/>
        <v>93405</v>
      </c>
      <c r="S15" s="18">
        <f t="shared" si="2"/>
        <v>0</v>
      </c>
      <c r="T15" s="18">
        <f t="shared" si="2"/>
        <v>0</v>
      </c>
      <c r="U15" s="18">
        <f t="shared" si="2"/>
        <v>9000</v>
      </c>
      <c r="V15" s="18">
        <f t="shared" si="2"/>
        <v>9000</v>
      </c>
      <c r="W15" s="18">
        <f t="shared" si="2"/>
        <v>421482</v>
      </c>
      <c r="X15" s="18">
        <f t="shared" si="2"/>
        <v>264996</v>
      </c>
      <c r="Y15" s="18">
        <f t="shared" si="2"/>
        <v>156486</v>
      </c>
      <c r="Z15" s="4">
        <f>+IF(X15&lt;&gt;0,+(Y15/X15)*100,0)</f>
        <v>59.05221210886202</v>
      </c>
      <c r="AA15" s="30">
        <f>SUM(AA16:AA18)</f>
        <v>265000</v>
      </c>
    </row>
    <row r="16" spans="1:27" ht="13.5">
      <c r="A16" s="5" t="s">
        <v>42</v>
      </c>
      <c r="B16" s="3"/>
      <c r="C16" s="19"/>
      <c r="D16" s="19"/>
      <c r="E16" s="20">
        <v>265000</v>
      </c>
      <c r="F16" s="21">
        <v>265000</v>
      </c>
      <c r="G16" s="21"/>
      <c r="H16" s="21">
        <v>32918</v>
      </c>
      <c r="I16" s="21">
        <v>21438</v>
      </c>
      <c r="J16" s="21">
        <v>54356</v>
      </c>
      <c r="K16" s="21"/>
      <c r="L16" s="21">
        <v>2937</v>
      </c>
      <c r="M16" s="21"/>
      <c r="N16" s="21">
        <v>2937</v>
      </c>
      <c r="O16" s="21">
        <v>1404</v>
      </c>
      <c r="P16" s="21"/>
      <c r="Q16" s="21"/>
      <c r="R16" s="21">
        <v>1404</v>
      </c>
      <c r="S16" s="21"/>
      <c r="T16" s="21"/>
      <c r="U16" s="21"/>
      <c r="V16" s="21"/>
      <c r="W16" s="21">
        <v>58697</v>
      </c>
      <c r="X16" s="21">
        <v>264996</v>
      </c>
      <c r="Y16" s="21">
        <v>-206299</v>
      </c>
      <c r="Z16" s="6">
        <v>-77.85</v>
      </c>
      <c r="AA16" s="28">
        <v>265000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>
        <v>2900</v>
      </c>
      <c r="H18" s="21">
        <v>33772</v>
      </c>
      <c r="I18" s="21"/>
      <c r="J18" s="21">
        <v>36672</v>
      </c>
      <c r="K18" s="21">
        <v>160870</v>
      </c>
      <c r="L18" s="21"/>
      <c r="M18" s="21">
        <v>64242</v>
      </c>
      <c r="N18" s="21">
        <v>225112</v>
      </c>
      <c r="O18" s="21">
        <v>13553</v>
      </c>
      <c r="P18" s="21">
        <v>78448</v>
      </c>
      <c r="Q18" s="21"/>
      <c r="R18" s="21">
        <v>92001</v>
      </c>
      <c r="S18" s="21"/>
      <c r="T18" s="21"/>
      <c r="U18" s="21">
        <v>9000</v>
      </c>
      <c r="V18" s="21">
        <v>9000</v>
      </c>
      <c r="W18" s="21">
        <v>362785</v>
      </c>
      <c r="X18" s="21"/>
      <c r="Y18" s="21">
        <v>362785</v>
      </c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473391133</v>
      </c>
      <c r="D19" s="16">
        <f>SUM(D20:D23)</f>
        <v>0</v>
      </c>
      <c r="E19" s="17">
        <f t="shared" si="3"/>
        <v>599848513</v>
      </c>
      <c r="F19" s="18">
        <f t="shared" si="3"/>
        <v>599848513</v>
      </c>
      <c r="G19" s="18">
        <f t="shared" si="3"/>
        <v>561776</v>
      </c>
      <c r="H19" s="18">
        <f t="shared" si="3"/>
        <v>21528637</v>
      </c>
      <c r="I19" s="18">
        <f t="shared" si="3"/>
        <v>32066375</v>
      </c>
      <c r="J19" s="18">
        <f t="shared" si="3"/>
        <v>54156788</v>
      </c>
      <c r="K19" s="18">
        <f t="shared" si="3"/>
        <v>49552057</v>
      </c>
      <c r="L19" s="18">
        <f t="shared" si="3"/>
        <v>36211856</v>
      </c>
      <c r="M19" s="18">
        <f t="shared" si="3"/>
        <v>122955296</v>
      </c>
      <c r="N19" s="18">
        <f t="shared" si="3"/>
        <v>208719209</v>
      </c>
      <c r="O19" s="18">
        <f t="shared" si="3"/>
        <v>4710457</v>
      </c>
      <c r="P19" s="18">
        <f t="shared" si="3"/>
        <v>26617636</v>
      </c>
      <c r="Q19" s="18">
        <f t="shared" si="3"/>
        <v>86722201</v>
      </c>
      <c r="R19" s="18">
        <f t="shared" si="3"/>
        <v>118050294</v>
      </c>
      <c r="S19" s="18">
        <f t="shared" si="3"/>
        <v>32960984</v>
      </c>
      <c r="T19" s="18">
        <f t="shared" si="3"/>
        <v>0</v>
      </c>
      <c r="U19" s="18">
        <f t="shared" si="3"/>
        <v>96522127</v>
      </c>
      <c r="V19" s="18">
        <f t="shared" si="3"/>
        <v>129483111</v>
      </c>
      <c r="W19" s="18">
        <f t="shared" si="3"/>
        <v>510409402</v>
      </c>
      <c r="X19" s="18">
        <f t="shared" si="3"/>
        <v>599848509</v>
      </c>
      <c r="Y19" s="18">
        <f t="shared" si="3"/>
        <v>-89439107</v>
      </c>
      <c r="Z19" s="4">
        <f>+IF(X19&lt;&gt;0,+(Y19/X19)*100,0)</f>
        <v>-14.910282455999235</v>
      </c>
      <c r="AA19" s="30">
        <f>SUM(AA20:AA23)</f>
        <v>599848513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473391133</v>
      </c>
      <c r="D21" s="19"/>
      <c r="E21" s="20">
        <v>599848513</v>
      </c>
      <c r="F21" s="21">
        <v>599848513</v>
      </c>
      <c r="G21" s="21"/>
      <c r="H21" s="21"/>
      <c r="I21" s="21">
        <v>175208</v>
      </c>
      <c r="J21" s="21">
        <v>175208</v>
      </c>
      <c r="K21" s="21">
        <v>190206</v>
      </c>
      <c r="L21" s="21">
        <v>979006</v>
      </c>
      <c r="M21" s="21">
        <v>1397810</v>
      </c>
      <c r="N21" s="21">
        <v>2567022</v>
      </c>
      <c r="O21" s="21">
        <v>114296</v>
      </c>
      <c r="P21" s="21">
        <v>3361599</v>
      </c>
      <c r="Q21" s="21">
        <v>414474</v>
      </c>
      <c r="R21" s="21">
        <v>3890369</v>
      </c>
      <c r="S21" s="21">
        <v>21378729</v>
      </c>
      <c r="T21" s="21"/>
      <c r="U21" s="21">
        <v>96522127</v>
      </c>
      <c r="V21" s="21">
        <v>117900856</v>
      </c>
      <c r="W21" s="21">
        <v>124533455</v>
      </c>
      <c r="X21" s="21">
        <v>599848509</v>
      </c>
      <c r="Y21" s="21">
        <v>-475315054</v>
      </c>
      <c r="Z21" s="6">
        <v>-79.24</v>
      </c>
      <c r="AA21" s="28">
        <v>599848513</v>
      </c>
    </row>
    <row r="22" spans="1:27" ht="13.5">
      <c r="A22" s="5" t="s">
        <v>48</v>
      </c>
      <c r="B22" s="3"/>
      <c r="C22" s="22"/>
      <c r="D22" s="22"/>
      <c r="E22" s="23"/>
      <c r="F22" s="24"/>
      <c r="G22" s="24">
        <v>561776</v>
      </c>
      <c r="H22" s="24">
        <v>21528637</v>
      </c>
      <c r="I22" s="24">
        <v>31891167</v>
      </c>
      <c r="J22" s="24">
        <v>53981580</v>
      </c>
      <c r="K22" s="24">
        <v>49361851</v>
      </c>
      <c r="L22" s="24">
        <v>35232850</v>
      </c>
      <c r="M22" s="24">
        <v>121557486</v>
      </c>
      <c r="N22" s="24">
        <v>206152187</v>
      </c>
      <c r="O22" s="24">
        <v>4596161</v>
      </c>
      <c r="P22" s="24">
        <v>23256037</v>
      </c>
      <c r="Q22" s="24">
        <v>86307727</v>
      </c>
      <c r="R22" s="24">
        <v>114159925</v>
      </c>
      <c r="S22" s="24">
        <v>11582255</v>
      </c>
      <c r="T22" s="24"/>
      <c r="U22" s="24"/>
      <c r="V22" s="24">
        <v>11582255</v>
      </c>
      <c r="W22" s="24">
        <v>385875947</v>
      </c>
      <c r="X22" s="24"/>
      <c r="Y22" s="24">
        <v>385875947</v>
      </c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477916648</v>
      </c>
      <c r="D25" s="50">
        <f>+D5+D9+D15+D19+D24</f>
        <v>0</v>
      </c>
      <c r="E25" s="51">
        <f t="shared" si="4"/>
        <v>609167346</v>
      </c>
      <c r="F25" s="52">
        <f t="shared" si="4"/>
        <v>609167346</v>
      </c>
      <c r="G25" s="52">
        <f t="shared" si="4"/>
        <v>570310</v>
      </c>
      <c r="H25" s="52">
        <f t="shared" si="4"/>
        <v>21651750</v>
      </c>
      <c r="I25" s="52">
        <f t="shared" si="4"/>
        <v>32248870</v>
      </c>
      <c r="J25" s="52">
        <f t="shared" si="4"/>
        <v>54470930</v>
      </c>
      <c r="K25" s="52">
        <f t="shared" si="4"/>
        <v>50018736</v>
      </c>
      <c r="L25" s="52">
        <f t="shared" si="4"/>
        <v>36289193</v>
      </c>
      <c r="M25" s="52">
        <f t="shared" si="4"/>
        <v>123193338</v>
      </c>
      <c r="N25" s="52">
        <f t="shared" si="4"/>
        <v>209501267</v>
      </c>
      <c r="O25" s="52">
        <f t="shared" si="4"/>
        <v>4795037</v>
      </c>
      <c r="P25" s="52">
        <f t="shared" si="4"/>
        <v>26701433</v>
      </c>
      <c r="Q25" s="52">
        <f t="shared" si="4"/>
        <v>86781999</v>
      </c>
      <c r="R25" s="52">
        <f t="shared" si="4"/>
        <v>118278469</v>
      </c>
      <c r="S25" s="52">
        <f t="shared" si="4"/>
        <v>33080302</v>
      </c>
      <c r="T25" s="52">
        <f t="shared" si="4"/>
        <v>0</v>
      </c>
      <c r="U25" s="52">
        <f t="shared" si="4"/>
        <v>97236759</v>
      </c>
      <c r="V25" s="52">
        <f t="shared" si="4"/>
        <v>130317061</v>
      </c>
      <c r="W25" s="52">
        <f t="shared" si="4"/>
        <v>512567727</v>
      </c>
      <c r="X25" s="52">
        <f t="shared" si="4"/>
        <v>609167337</v>
      </c>
      <c r="Y25" s="52">
        <f t="shared" si="4"/>
        <v>-96599610</v>
      </c>
      <c r="Z25" s="53">
        <f>+IF(X25&lt;&gt;0,+(Y25/X25)*100,0)</f>
        <v>-15.857647666358709</v>
      </c>
      <c r="AA25" s="54">
        <f>+AA5+AA9+AA15+AA19+AA24</f>
        <v>609167346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474591133</v>
      </c>
      <c r="D28" s="19"/>
      <c r="E28" s="20">
        <v>599460669</v>
      </c>
      <c r="F28" s="21">
        <v>599460669</v>
      </c>
      <c r="G28" s="21">
        <v>570310</v>
      </c>
      <c r="H28" s="21">
        <v>21528637</v>
      </c>
      <c r="I28" s="21">
        <v>32248870</v>
      </c>
      <c r="J28" s="21">
        <v>54347817</v>
      </c>
      <c r="K28" s="21">
        <v>50018736</v>
      </c>
      <c r="L28" s="21">
        <v>36289193</v>
      </c>
      <c r="M28" s="21">
        <v>1635852</v>
      </c>
      <c r="N28" s="21">
        <v>87943781</v>
      </c>
      <c r="O28" s="21">
        <v>4795037</v>
      </c>
      <c r="P28" s="21">
        <v>26701433</v>
      </c>
      <c r="Q28" s="21">
        <v>86781999</v>
      </c>
      <c r="R28" s="21">
        <v>118278469</v>
      </c>
      <c r="S28" s="21">
        <v>33080302</v>
      </c>
      <c r="T28" s="21"/>
      <c r="U28" s="21">
        <v>96537474</v>
      </c>
      <c r="V28" s="21">
        <v>129617776</v>
      </c>
      <c r="W28" s="21">
        <v>390187843</v>
      </c>
      <c r="X28" s="21"/>
      <c r="Y28" s="21">
        <v>390187843</v>
      </c>
      <c r="Z28" s="6"/>
      <c r="AA28" s="19">
        <v>599460669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>
        <v>121557486</v>
      </c>
      <c r="N29" s="21">
        <v>121557486</v>
      </c>
      <c r="O29" s="21"/>
      <c r="P29" s="21"/>
      <c r="Q29" s="21"/>
      <c r="R29" s="21"/>
      <c r="S29" s="21"/>
      <c r="T29" s="21"/>
      <c r="U29" s="21"/>
      <c r="V29" s="21"/>
      <c r="W29" s="21">
        <v>121557486</v>
      </c>
      <c r="X29" s="21"/>
      <c r="Y29" s="21">
        <v>121557486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474591133</v>
      </c>
      <c r="D32" s="25">
        <f>SUM(D28:D31)</f>
        <v>0</v>
      </c>
      <c r="E32" s="26">
        <f t="shared" si="5"/>
        <v>599460669</v>
      </c>
      <c r="F32" s="27">
        <f t="shared" si="5"/>
        <v>599460669</v>
      </c>
      <c r="G32" s="27">
        <f t="shared" si="5"/>
        <v>570310</v>
      </c>
      <c r="H32" s="27">
        <f t="shared" si="5"/>
        <v>21528637</v>
      </c>
      <c r="I32" s="27">
        <f t="shared" si="5"/>
        <v>32248870</v>
      </c>
      <c r="J32" s="27">
        <f t="shared" si="5"/>
        <v>54347817</v>
      </c>
      <c r="K32" s="27">
        <f t="shared" si="5"/>
        <v>50018736</v>
      </c>
      <c r="L32" s="27">
        <f t="shared" si="5"/>
        <v>36289193</v>
      </c>
      <c r="M32" s="27">
        <f t="shared" si="5"/>
        <v>123193338</v>
      </c>
      <c r="N32" s="27">
        <f t="shared" si="5"/>
        <v>209501267</v>
      </c>
      <c r="O32" s="27">
        <f t="shared" si="5"/>
        <v>4795037</v>
      </c>
      <c r="P32" s="27">
        <f t="shared" si="5"/>
        <v>26701433</v>
      </c>
      <c r="Q32" s="27">
        <f t="shared" si="5"/>
        <v>86781999</v>
      </c>
      <c r="R32" s="27">
        <f t="shared" si="5"/>
        <v>118278469</v>
      </c>
      <c r="S32" s="27">
        <f t="shared" si="5"/>
        <v>33080302</v>
      </c>
      <c r="T32" s="27">
        <f t="shared" si="5"/>
        <v>0</v>
      </c>
      <c r="U32" s="27">
        <f t="shared" si="5"/>
        <v>96537474</v>
      </c>
      <c r="V32" s="27">
        <f t="shared" si="5"/>
        <v>129617776</v>
      </c>
      <c r="W32" s="27">
        <f t="shared" si="5"/>
        <v>511745329</v>
      </c>
      <c r="X32" s="27">
        <f t="shared" si="5"/>
        <v>0</v>
      </c>
      <c r="Y32" s="27">
        <f t="shared" si="5"/>
        <v>511745329</v>
      </c>
      <c r="Z32" s="13">
        <f>+IF(X32&lt;&gt;0,+(Y32/X32)*100,0)</f>
        <v>0</v>
      </c>
      <c r="AA32" s="31">
        <f>SUM(AA28:AA31)</f>
        <v>599460669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3325515</v>
      </c>
      <c r="D35" s="19"/>
      <c r="E35" s="20">
        <v>9706677</v>
      </c>
      <c r="F35" s="21">
        <v>9706677</v>
      </c>
      <c r="G35" s="21"/>
      <c r="H35" s="21">
        <v>123113</v>
      </c>
      <c r="I35" s="21"/>
      <c r="J35" s="21">
        <v>123113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699285</v>
      </c>
      <c r="V35" s="21">
        <v>699285</v>
      </c>
      <c r="W35" s="21">
        <v>822398</v>
      </c>
      <c r="X35" s="21"/>
      <c r="Y35" s="21">
        <v>822398</v>
      </c>
      <c r="Z35" s="6"/>
      <c r="AA35" s="28">
        <v>9706677</v>
      </c>
    </row>
    <row r="36" spans="1:27" ht="13.5">
      <c r="A36" s="60" t="s">
        <v>64</v>
      </c>
      <c r="B36" s="10"/>
      <c r="C36" s="61">
        <f aca="true" t="shared" si="6" ref="C36:Y36">SUM(C32:C35)</f>
        <v>477916648</v>
      </c>
      <c r="D36" s="61">
        <f>SUM(D32:D35)</f>
        <v>0</v>
      </c>
      <c r="E36" s="62">
        <f t="shared" si="6"/>
        <v>609167346</v>
      </c>
      <c r="F36" s="63">
        <f t="shared" si="6"/>
        <v>609167346</v>
      </c>
      <c r="G36" s="63">
        <f t="shared" si="6"/>
        <v>570310</v>
      </c>
      <c r="H36" s="63">
        <f t="shared" si="6"/>
        <v>21651750</v>
      </c>
      <c r="I36" s="63">
        <f t="shared" si="6"/>
        <v>32248870</v>
      </c>
      <c r="J36" s="63">
        <f t="shared" si="6"/>
        <v>54470930</v>
      </c>
      <c r="K36" s="63">
        <f t="shared" si="6"/>
        <v>50018736</v>
      </c>
      <c r="L36" s="63">
        <f t="shared" si="6"/>
        <v>36289193</v>
      </c>
      <c r="M36" s="63">
        <f t="shared" si="6"/>
        <v>123193338</v>
      </c>
      <c r="N36" s="63">
        <f t="shared" si="6"/>
        <v>209501267</v>
      </c>
      <c r="O36" s="63">
        <f t="shared" si="6"/>
        <v>4795037</v>
      </c>
      <c r="P36" s="63">
        <f t="shared" si="6"/>
        <v>26701433</v>
      </c>
      <c r="Q36" s="63">
        <f t="shared" si="6"/>
        <v>86781999</v>
      </c>
      <c r="R36" s="63">
        <f t="shared" si="6"/>
        <v>118278469</v>
      </c>
      <c r="S36" s="63">
        <f t="shared" si="6"/>
        <v>33080302</v>
      </c>
      <c r="T36" s="63">
        <f t="shared" si="6"/>
        <v>0</v>
      </c>
      <c r="U36" s="63">
        <f t="shared" si="6"/>
        <v>97236759</v>
      </c>
      <c r="V36" s="63">
        <f t="shared" si="6"/>
        <v>130317061</v>
      </c>
      <c r="W36" s="63">
        <f t="shared" si="6"/>
        <v>512567727</v>
      </c>
      <c r="X36" s="63">
        <f t="shared" si="6"/>
        <v>0</v>
      </c>
      <c r="Y36" s="63">
        <f t="shared" si="6"/>
        <v>512567727</v>
      </c>
      <c r="Z36" s="64">
        <f>+IF(X36&lt;&gt;0,+(Y36/X36)*100,0)</f>
        <v>0</v>
      </c>
      <c r="AA36" s="65">
        <f>SUM(AA32:AA35)</f>
        <v>609167346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2419961</v>
      </c>
      <c r="D5" s="16">
        <f>SUM(D6:D8)</f>
        <v>0</v>
      </c>
      <c r="E5" s="17">
        <f t="shared" si="0"/>
        <v>998000</v>
      </c>
      <c r="F5" s="18">
        <f t="shared" si="0"/>
        <v>2140000</v>
      </c>
      <c r="G5" s="18">
        <f t="shared" si="0"/>
        <v>0</v>
      </c>
      <c r="H5" s="18">
        <f t="shared" si="0"/>
        <v>20040</v>
      </c>
      <c r="I5" s="18">
        <f t="shared" si="0"/>
        <v>5041</v>
      </c>
      <c r="J5" s="18">
        <f t="shared" si="0"/>
        <v>25081</v>
      </c>
      <c r="K5" s="18">
        <f t="shared" si="0"/>
        <v>49054</v>
      </c>
      <c r="L5" s="18">
        <f t="shared" si="0"/>
        <v>23042</v>
      </c>
      <c r="M5" s="18">
        <f t="shared" si="0"/>
        <v>171</v>
      </c>
      <c r="N5" s="18">
        <f t="shared" si="0"/>
        <v>72267</v>
      </c>
      <c r="O5" s="18">
        <f t="shared" si="0"/>
        <v>71066</v>
      </c>
      <c r="P5" s="18">
        <f t="shared" si="0"/>
        <v>317695</v>
      </c>
      <c r="Q5" s="18">
        <f t="shared" si="0"/>
        <v>927992</v>
      </c>
      <c r="R5" s="18">
        <f t="shared" si="0"/>
        <v>1316753</v>
      </c>
      <c r="S5" s="18">
        <f t="shared" si="0"/>
        <v>311893</v>
      </c>
      <c r="T5" s="18">
        <f t="shared" si="0"/>
        <v>91287</v>
      </c>
      <c r="U5" s="18">
        <f t="shared" si="0"/>
        <v>-3974</v>
      </c>
      <c r="V5" s="18">
        <f t="shared" si="0"/>
        <v>399206</v>
      </c>
      <c r="W5" s="18">
        <f t="shared" si="0"/>
        <v>1813307</v>
      </c>
      <c r="X5" s="18">
        <f t="shared" si="0"/>
        <v>999996</v>
      </c>
      <c r="Y5" s="18">
        <f t="shared" si="0"/>
        <v>813311</v>
      </c>
      <c r="Z5" s="4">
        <f>+IF(X5&lt;&gt;0,+(Y5/X5)*100,0)</f>
        <v>81.3314253257013</v>
      </c>
      <c r="AA5" s="16">
        <f>SUM(AA6:AA8)</f>
        <v>2140000</v>
      </c>
    </row>
    <row r="6" spans="1:27" ht="13.5">
      <c r="A6" s="5" t="s">
        <v>32</v>
      </c>
      <c r="B6" s="3"/>
      <c r="C6" s="19">
        <v>831351</v>
      </c>
      <c r="D6" s="19"/>
      <c r="E6" s="20">
        <v>100000</v>
      </c>
      <c r="F6" s="21">
        <v>980000</v>
      </c>
      <c r="G6" s="21"/>
      <c r="H6" s="21"/>
      <c r="I6" s="21">
        <v>4732</v>
      </c>
      <c r="J6" s="21">
        <v>4732</v>
      </c>
      <c r="K6" s="21">
        <v>9608</v>
      </c>
      <c r="L6" s="21">
        <v>26673</v>
      </c>
      <c r="M6" s="21"/>
      <c r="N6" s="21">
        <v>36281</v>
      </c>
      <c r="O6" s="21">
        <v>-9608</v>
      </c>
      <c r="P6" s="21"/>
      <c r="Q6" s="21">
        <v>850000</v>
      </c>
      <c r="R6" s="21">
        <v>840392</v>
      </c>
      <c r="S6" s="21"/>
      <c r="T6" s="21">
        <v>53874</v>
      </c>
      <c r="U6" s="21">
        <v>2070</v>
      </c>
      <c r="V6" s="21">
        <v>55944</v>
      </c>
      <c r="W6" s="21">
        <v>937349</v>
      </c>
      <c r="X6" s="21">
        <v>99996</v>
      </c>
      <c r="Y6" s="21">
        <v>837353</v>
      </c>
      <c r="Z6" s="6">
        <v>837.39</v>
      </c>
      <c r="AA6" s="28">
        <v>980000</v>
      </c>
    </row>
    <row r="7" spans="1:27" ht="13.5">
      <c r="A7" s="5" t="s">
        <v>33</v>
      </c>
      <c r="B7" s="3"/>
      <c r="C7" s="22">
        <v>683547</v>
      </c>
      <c r="D7" s="22"/>
      <c r="E7" s="23">
        <v>498000</v>
      </c>
      <c r="F7" s="24">
        <v>570000</v>
      </c>
      <c r="G7" s="24"/>
      <c r="H7" s="24">
        <v>20040</v>
      </c>
      <c r="I7" s="24">
        <v>309</v>
      </c>
      <c r="J7" s="24">
        <v>20349</v>
      </c>
      <c r="K7" s="24">
        <v>30273</v>
      </c>
      <c r="L7" s="24">
        <v>16216</v>
      </c>
      <c r="M7" s="24">
        <v>171</v>
      </c>
      <c r="N7" s="24">
        <v>46660</v>
      </c>
      <c r="O7" s="24">
        <v>5418</v>
      </c>
      <c r="P7" s="24"/>
      <c r="Q7" s="24">
        <v>6210</v>
      </c>
      <c r="R7" s="24">
        <v>11628</v>
      </c>
      <c r="S7" s="24">
        <v>305176</v>
      </c>
      <c r="T7" s="24">
        <v>-950</v>
      </c>
      <c r="U7" s="24">
        <v>42637</v>
      </c>
      <c r="V7" s="24">
        <v>346863</v>
      </c>
      <c r="W7" s="24">
        <v>425500</v>
      </c>
      <c r="X7" s="24">
        <v>500004</v>
      </c>
      <c r="Y7" s="24">
        <v>-74504</v>
      </c>
      <c r="Z7" s="7">
        <v>-14.9</v>
      </c>
      <c r="AA7" s="29">
        <v>570000</v>
      </c>
    </row>
    <row r="8" spans="1:27" ht="13.5">
      <c r="A8" s="5" t="s">
        <v>34</v>
      </c>
      <c r="B8" s="3"/>
      <c r="C8" s="19">
        <v>905063</v>
      </c>
      <c r="D8" s="19"/>
      <c r="E8" s="20">
        <v>400000</v>
      </c>
      <c r="F8" s="21">
        <v>590000</v>
      </c>
      <c r="G8" s="21"/>
      <c r="H8" s="21"/>
      <c r="I8" s="21"/>
      <c r="J8" s="21"/>
      <c r="K8" s="21">
        <v>9173</v>
      </c>
      <c r="L8" s="21">
        <v>-19847</v>
      </c>
      <c r="M8" s="21"/>
      <c r="N8" s="21">
        <v>-10674</v>
      </c>
      <c r="O8" s="21">
        <v>75256</v>
      </c>
      <c r="P8" s="21">
        <v>317695</v>
      </c>
      <c r="Q8" s="21">
        <v>71782</v>
      </c>
      <c r="R8" s="21">
        <v>464733</v>
      </c>
      <c r="S8" s="21">
        <v>6717</v>
      </c>
      <c r="T8" s="21">
        <v>38363</v>
      </c>
      <c r="U8" s="21">
        <v>-48681</v>
      </c>
      <c r="V8" s="21">
        <v>-3601</v>
      </c>
      <c r="W8" s="21">
        <v>450458</v>
      </c>
      <c r="X8" s="21">
        <v>399996</v>
      </c>
      <c r="Y8" s="21">
        <v>50462</v>
      </c>
      <c r="Z8" s="6">
        <v>12.62</v>
      </c>
      <c r="AA8" s="28">
        <v>590000</v>
      </c>
    </row>
    <row r="9" spans="1:27" ht="13.5">
      <c r="A9" s="2" t="s">
        <v>35</v>
      </c>
      <c r="B9" s="3"/>
      <c r="C9" s="16">
        <f aca="true" t="shared" si="1" ref="C9:Y9">SUM(C10:C14)</f>
        <v>974176</v>
      </c>
      <c r="D9" s="16">
        <f>SUM(D10:D14)</f>
        <v>0</v>
      </c>
      <c r="E9" s="17">
        <f t="shared" si="1"/>
        <v>200000</v>
      </c>
      <c r="F9" s="18">
        <f t="shared" si="1"/>
        <v>220000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23430</v>
      </c>
      <c r="L9" s="18">
        <f t="shared" si="1"/>
        <v>0</v>
      </c>
      <c r="M9" s="18">
        <f t="shared" si="1"/>
        <v>0</v>
      </c>
      <c r="N9" s="18">
        <f t="shared" si="1"/>
        <v>23430</v>
      </c>
      <c r="O9" s="18">
        <f t="shared" si="1"/>
        <v>15583</v>
      </c>
      <c r="P9" s="18">
        <f t="shared" si="1"/>
        <v>0</v>
      </c>
      <c r="Q9" s="18">
        <f t="shared" si="1"/>
        <v>-39013</v>
      </c>
      <c r="R9" s="18">
        <f t="shared" si="1"/>
        <v>-23430</v>
      </c>
      <c r="S9" s="18">
        <f t="shared" si="1"/>
        <v>27750</v>
      </c>
      <c r="T9" s="18">
        <f t="shared" si="1"/>
        <v>-27750</v>
      </c>
      <c r="U9" s="18">
        <f t="shared" si="1"/>
        <v>3620</v>
      </c>
      <c r="V9" s="18">
        <f t="shared" si="1"/>
        <v>3620</v>
      </c>
      <c r="W9" s="18">
        <f t="shared" si="1"/>
        <v>3620</v>
      </c>
      <c r="X9" s="18">
        <f t="shared" si="1"/>
        <v>199992</v>
      </c>
      <c r="Y9" s="18">
        <f t="shared" si="1"/>
        <v>-196372</v>
      </c>
      <c r="Z9" s="4">
        <f>+IF(X9&lt;&gt;0,+(Y9/X9)*100,0)</f>
        <v>-98.18992759710389</v>
      </c>
      <c r="AA9" s="30">
        <f>SUM(AA10:AA14)</f>
        <v>220000</v>
      </c>
    </row>
    <row r="10" spans="1:27" ht="13.5">
      <c r="A10" s="5" t="s">
        <v>36</v>
      </c>
      <c r="B10" s="3"/>
      <c r="C10" s="19">
        <v>170481</v>
      </c>
      <c r="D10" s="19"/>
      <c r="E10" s="20">
        <v>100000</v>
      </c>
      <c r="F10" s="21">
        <v>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27750</v>
      </c>
      <c r="T10" s="21">
        <v>-27750</v>
      </c>
      <c r="U10" s="21"/>
      <c r="V10" s="21"/>
      <c r="W10" s="21"/>
      <c r="X10" s="21">
        <v>99996</v>
      </c>
      <c r="Y10" s="21">
        <v>-99996</v>
      </c>
      <c r="Z10" s="6">
        <v>-100</v>
      </c>
      <c r="AA10" s="28">
        <v>100000</v>
      </c>
    </row>
    <row r="11" spans="1:27" ht="13.5">
      <c r="A11" s="5" t="s">
        <v>37</v>
      </c>
      <c r="B11" s="3"/>
      <c r="C11" s="19">
        <v>142097</v>
      </c>
      <c r="D11" s="19"/>
      <c r="E11" s="20">
        <v>100000</v>
      </c>
      <c r="F11" s="21">
        <v>120000</v>
      </c>
      <c r="G11" s="21"/>
      <c r="H11" s="21"/>
      <c r="I11" s="21"/>
      <c r="J11" s="21"/>
      <c r="K11" s="21">
        <v>23430</v>
      </c>
      <c r="L11" s="21"/>
      <c r="M11" s="21"/>
      <c r="N11" s="21">
        <v>23430</v>
      </c>
      <c r="O11" s="21">
        <v>15583</v>
      </c>
      <c r="P11" s="21"/>
      <c r="Q11" s="21">
        <v>-39013</v>
      </c>
      <c r="R11" s="21">
        <v>-23430</v>
      </c>
      <c r="S11" s="21"/>
      <c r="T11" s="21"/>
      <c r="U11" s="21">
        <v>3620</v>
      </c>
      <c r="V11" s="21">
        <v>3620</v>
      </c>
      <c r="W11" s="21">
        <v>3620</v>
      </c>
      <c r="X11" s="21">
        <v>99996</v>
      </c>
      <c r="Y11" s="21">
        <v>-96376</v>
      </c>
      <c r="Z11" s="6">
        <v>-96.38</v>
      </c>
      <c r="AA11" s="28">
        <v>120000</v>
      </c>
    </row>
    <row r="12" spans="1:27" ht="13.5">
      <c r="A12" s="5" t="s">
        <v>38</v>
      </c>
      <c r="B12" s="3"/>
      <c r="C12" s="19">
        <v>591597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70001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29140558</v>
      </c>
      <c r="D15" s="16">
        <f>SUM(D16:D18)</f>
        <v>0</v>
      </c>
      <c r="E15" s="17">
        <f t="shared" si="2"/>
        <v>32315167</v>
      </c>
      <c r="F15" s="18">
        <f t="shared" si="2"/>
        <v>40883738</v>
      </c>
      <c r="G15" s="18">
        <f t="shared" si="2"/>
        <v>315524</v>
      </c>
      <c r="H15" s="18">
        <f t="shared" si="2"/>
        <v>1124526</v>
      </c>
      <c r="I15" s="18">
        <f t="shared" si="2"/>
        <v>2831530</v>
      </c>
      <c r="J15" s="18">
        <f t="shared" si="2"/>
        <v>4271580</v>
      </c>
      <c r="K15" s="18">
        <f t="shared" si="2"/>
        <v>2265197</v>
      </c>
      <c r="L15" s="18">
        <f t="shared" si="2"/>
        <v>2168823</v>
      </c>
      <c r="M15" s="18">
        <f t="shared" si="2"/>
        <v>2655868</v>
      </c>
      <c r="N15" s="18">
        <f t="shared" si="2"/>
        <v>7089888</v>
      </c>
      <c r="O15" s="18">
        <f t="shared" si="2"/>
        <v>2565883</v>
      </c>
      <c r="P15" s="18">
        <f t="shared" si="2"/>
        <v>4739356</v>
      </c>
      <c r="Q15" s="18">
        <f t="shared" si="2"/>
        <v>2116218</v>
      </c>
      <c r="R15" s="18">
        <f t="shared" si="2"/>
        <v>9421457</v>
      </c>
      <c r="S15" s="18">
        <f t="shared" si="2"/>
        <v>5612602</v>
      </c>
      <c r="T15" s="18">
        <f t="shared" si="2"/>
        <v>2965488</v>
      </c>
      <c r="U15" s="18">
        <f t="shared" si="2"/>
        <v>9356435</v>
      </c>
      <c r="V15" s="18">
        <f t="shared" si="2"/>
        <v>17934525</v>
      </c>
      <c r="W15" s="18">
        <f t="shared" si="2"/>
        <v>38717450</v>
      </c>
      <c r="X15" s="18">
        <f t="shared" si="2"/>
        <v>32313167</v>
      </c>
      <c r="Y15" s="18">
        <f t="shared" si="2"/>
        <v>6404283</v>
      </c>
      <c r="Z15" s="4">
        <f>+IF(X15&lt;&gt;0,+(Y15/X15)*100,0)</f>
        <v>19.819422218812534</v>
      </c>
      <c r="AA15" s="30">
        <f>SUM(AA16:AA18)</f>
        <v>40883738</v>
      </c>
    </row>
    <row r="16" spans="1:27" ht="13.5">
      <c r="A16" s="5" t="s">
        <v>42</v>
      </c>
      <c r="B16" s="3"/>
      <c r="C16" s="19">
        <v>3582590</v>
      </c>
      <c r="D16" s="19"/>
      <c r="E16" s="20">
        <v>1159000</v>
      </c>
      <c r="F16" s="21">
        <v>3228094</v>
      </c>
      <c r="G16" s="21">
        <v>6136</v>
      </c>
      <c r="H16" s="21"/>
      <c r="I16" s="21"/>
      <c r="J16" s="21">
        <v>6136</v>
      </c>
      <c r="K16" s="21"/>
      <c r="L16" s="21"/>
      <c r="M16" s="21"/>
      <c r="N16" s="21"/>
      <c r="O16" s="21">
        <v>252773</v>
      </c>
      <c r="P16" s="21">
        <v>753270</v>
      </c>
      <c r="Q16" s="21">
        <v>289396</v>
      </c>
      <c r="R16" s="21">
        <v>1295439</v>
      </c>
      <c r="S16" s="21">
        <v>238738</v>
      </c>
      <c r="T16" s="21">
        <v>716799</v>
      </c>
      <c r="U16" s="21">
        <v>517500</v>
      </c>
      <c r="V16" s="21">
        <v>1473037</v>
      </c>
      <c r="W16" s="21">
        <v>2774612</v>
      </c>
      <c r="X16" s="21">
        <v>1158996</v>
      </c>
      <c r="Y16" s="21">
        <v>1615616</v>
      </c>
      <c r="Z16" s="6">
        <v>139.4</v>
      </c>
      <c r="AA16" s="28">
        <v>3228094</v>
      </c>
    </row>
    <row r="17" spans="1:27" ht="13.5">
      <c r="A17" s="5" t="s">
        <v>43</v>
      </c>
      <c r="B17" s="3"/>
      <c r="C17" s="19">
        <v>25557968</v>
      </c>
      <c r="D17" s="19"/>
      <c r="E17" s="20">
        <v>31156167</v>
      </c>
      <c r="F17" s="21">
        <v>37655644</v>
      </c>
      <c r="G17" s="21">
        <v>309388</v>
      </c>
      <c r="H17" s="21">
        <v>1124526</v>
      </c>
      <c r="I17" s="21">
        <v>2831530</v>
      </c>
      <c r="J17" s="21">
        <v>4265444</v>
      </c>
      <c r="K17" s="21">
        <v>2265197</v>
      </c>
      <c r="L17" s="21">
        <v>2168823</v>
      </c>
      <c r="M17" s="21">
        <v>2655868</v>
      </c>
      <c r="N17" s="21">
        <v>7089888</v>
      </c>
      <c r="O17" s="21">
        <v>2313110</v>
      </c>
      <c r="P17" s="21">
        <v>3986086</v>
      </c>
      <c r="Q17" s="21">
        <v>1826822</v>
      </c>
      <c r="R17" s="21">
        <v>8126018</v>
      </c>
      <c r="S17" s="21">
        <v>5373864</v>
      </c>
      <c r="T17" s="21">
        <v>2248689</v>
      </c>
      <c r="U17" s="21">
        <v>8838935</v>
      </c>
      <c r="V17" s="21">
        <v>16461488</v>
      </c>
      <c r="W17" s="21">
        <v>35942838</v>
      </c>
      <c r="X17" s="21">
        <v>31154171</v>
      </c>
      <c r="Y17" s="21">
        <v>4788667</v>
      </c>
      <c r="Z17" s="6">
        <v>15.37</v>
      </c>
      <c r="AA17" s="28">
        <v>37655644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3902095</v>
      </c>
      <c r="D19" s="16">
        <f>SUM(D20:D23)</f>
        <v>0</v>
      </c>
      <c r="E19" s="17">
        <f t="shared" si="3"/>
        <v>5020551</v>
      </c>
      <c r="F19" s="18">
        <f t="shared" si="3"/>
        <v>8140551</v>
      </c>
      <c r="G19" s="18">
        <f t="shared" si="3"/>
        <v>147950</v>
      </c>
      <c r="H19" s="18">
        <f t="shared" si="3"/>
        <v>40290</v>
      </c>
      <c r="I19" s="18">
        <f t="shared" si="3"/>
        <v>329126</v>
      </c>
      <c r="J19" s="18">
        <f t="shared" si="3"/>
        <v>517366</v>
      </c>
      <c r="K19" s="18">
        <f t="shared" si="3"/>
        <v>29700</v>
      </c>
      <c r="L19" s="18">
        <f t="shared" si="3"/>
        <v>1114381</v>
      </c>
      <c r="M19" s="18">
        <f t="shared" si="3"/>
        <v>856410</v>
      </c>
      <c r="N19" s="18">
        <f t="shared" si="3"/>
        <v>2000491</v>
      </c>
      <c r="O19" s="18">
        <f t="shared" si="3"/>
        <v>91725</v>
      </c>
      <c r="P19" s="18">
        <f t="shared" si="3"/>
        <v>4750</v>
      </c>
      <c r="Q19" s="18">
        <f t="shared" si="3"/>
        <v>882881</v>
      </c>
      <c r="R19" s="18">
        <f t="shared" si="3"/>
        <v>979356</v>
      </c>
      <c r="S19" s="18">
        <f t="shared" si="3"/>
        <v>484953</v>
      </c>
      <c r="T19" s="18">
        <f t="shared" si="3"/>
        <v>1264163</v>
      </c>
      <c r="U19" s="18">
        <f t="shared" si="3"/>
        <v>2059889</v>
      </c>
      <c r="V19" s="18">
        <f t="shared" si="3"/>
        <v>3809005</v>
      </c>
      <c r="W19" s="18">
        <f t="shared" si="3"/>
        <v>7306218</v>
      </c>
      <c r="X19" s="18">
        <f t="shared" si="3"/>
        <v>5020555</v>
      </c>
      <c r="Y19" s="18">
        <f t="shared" si="3"/>
        <v>2285663</v>
      </c>
      <c r="Z19" s="4">
        <f>+IF(X19&lt;&gt;0,+(Y19/X19)*100,0)</f>
        <v>45.52610219388096</v>
      </c>
      <c r="AA19" s="30">
        <f>SUM(AA20:AA23)</f>
        <v>8140551</v>
      </c>
    </row>
    <row r="20" spans="1:27" ht="13.5">
      <c r="A20" s="5" t="s">
        <v>46</v>
      </c>
      <c r="B20" s="3"/>
      <c r="C20" s="19">
        <v>3271395</v>
      </c>
      <c r="D20" s="19"/>
      <c r="E20" s="20">
        <v>5020551</v>
      </c>
      <c r="F20" s="21">
        <v>8140551</v>
      </c>
      <c r="G20" s="21">
        <v>147950</v>
      </c>
      <c r="H20" s="21">
        <v>40290</v>
      </c>
      <c r="I20" s="21">
        <v>329126</v>
      </c>
      <c r="J20" s="21">
        <v>517366</v>
      </c>
      <c r="K20" s="21">
        <v>29700</v>
      </c>
      <c r="L20" s="21">
        <v>1114381</v>
      </c>
      <c r="M20" s="21"/>
      <c r="N20" s="21">
        <v>1144081</v>
      </c>
      <c r="O20" s="21">
        <v>91725</v>
      </c>
      <c r="P20" s="21">
        <v>4750</v>
      </c>
      <c r="Q20" s="21">
        <v>882881</v>
      </c>
      <c r="R20" s="21">
        <v>979356</v>
      </c>
      <c r="S20" s="21">
        <v>484953</v>
      </c>
      <c r="T20" s="21"/>
      <c r="U20" s="21">
        <v>2059889</v>
      </c>
      <c r="V20" s="21">
        <v>2544842</v>
      </c>
      <c r="W20" s="21">
        <v>5185645</v>
      </c>
      <c r="X20" s="21">
        <v>5020555</v>
      </c>
      <c r="Y20" s="21">
        <v>165090</v>
      </c>
      <c r="Z20" s="6">
        <v>3.29</v>
      </c>
      <c r="AA20" s="28">
        <v>8140551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>
        <v>856410</v>
      </c>
      <c r="N21" s="21">
        <v>856410</v>
      </c>
      <c r="O21" s="21"/>
      <c r="P21" s="21"/>
      <c r="Q21" s="21"/>
      <c r="R21" s="21"/>
      <c r="S21" s="21"/>
      <c r="T21" s="21">
        <v>1264163</v>
      </c>
      <c r="U21" s="21"/>
      <c r="V21" s="21">
        <v>1264163</v>
      </c>
      <c r="W21" s="21">
        <v>2120573</v>
      </c>
      <c r="X21" s="21"/>
      <c r="Y21" s="21">
        <v>2120573</v>
      </c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630700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>
        <v>696</v>
      </c>
      <c r="H24" s="18"/>
      <c r="I24" s="18"/>
      <c r="J24" s="18">
        <v>696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696</v>
      </c>
      <c r="X24" s="18"/>
      <c r="Y24" s="18">
        <v>696</v>
      </c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36436790</v>
      </c>
      <c r="D25" s="50">
        <f>+D5+D9+D15+D19+D24</f>
        <v>0</v>
      </c>
      <c r="E25" s="51">
        <f t="shared" si="4"/>
        <v>38533718</v>
      </c>
      <c r="F25" s="52">
        <f t="shared" si="4"/>
        <v>51384289</v>
      </c>
      <c r="G25" s="52">
        <f t="shared" si="4"/>
        <v>464170</v>
      </c>
      <c r="H25" s="52">
        <f t="shared" si="4"/>
        <v>1184856</v>
      </c>
      <c r="I25" s="52">
        <f t="shared" si="4"/>
        <v>3165697</v>
      </c>
      <c r="J25" s="52">
        <f t="shared" si="4"/>
        <v>4814723</v>
      </c>
      <c r="K25" s="52">
        <f t="shared" si="4"/>
        <v>2367381</v>
      </c>
      <c r="L25" s="52">
        <f t="shared" si="4"/>
        <v>3306246</v>
      </c>
      <c r="M25" s="52">
        <f t="shared" si="4"/>
        <v>3512449</v>
      </c>
      <c r="N25" s="52">
        <f t="shared" si="4"/>
        <v>9186076</v>
      </c>
      <c r="O25" s="52">
        <f t="shared" si="4"/>
        <v>2744257</v>
      </c>
      <c r="P25" s="52">
        <f t="shared" si="4"/>
        <v>5061801</v>
      </c>
      <c r="Q25" s="52">
        <f t="shared" si="4"/>
        <v>3888078</v>
      </c>
      <c r="R25" s="52">
        <f t="shared" si="4"/>
        <v>11694136</v>
      </c>
      <c r="S25" s="52">
        <f t="shared" si="4"/>
        <v>6437198</v>
      </c>
      <c r="T25" s="52">
        <f t="shared" si="4"/>
        <v>4293188</v>
      </c>
      <c r="U25" s="52">
        <f t="shared" si="4"/>
        <v>11415970</v>
      </c>
      <c r="V25" s="52">
        <f t="shared" si="4"/>
        <v>22146356</v>
      </c>
      <c r="W25" s="52">
        <f t="shared" si="4"/>
        <v>47841291</v>
      </c>
      <c r="X25" s="52">
        <f t="shared" si="4"/>
        <v>38533710</v>
      </c>
      <c r="Y25" s="52">
        <f t="shared" si="4"/>
        <v>9307581</v>
      </c>
      <c r="Z25" s="53">
        <f>+IF(X25&lt;&gt;0,+(Y25/X25)*100,0)</f>
        <v>24.154385861107066</v>
      </c>
      <c r="AA25" s="54">
        <f>+AA5+AA9+AA15+AA19+AA24</f>
        <v>51384289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32704167</v>
      </c>
      <c r="F28" s="21">
        <v>40587469</v>
      </c>
      <c r="G28" s="21">
        <v>457338</v>
      </c>
      <c r="H28" s="21">
        <v>1037131</v>
      </c>
      <c r="I28" s="21">
        <v>2831386</v>
      </c>
      <c r="J28" s="21">
        <v>4325855</v>
      </c>
      <c r="K28" s="21">
        <v>1742957</v>
      </c>
      <c r="L28" s="21">
        <v>3025130</v>
      </c>
      <c r="M28" s="21">
        <v>3328638</v>
      </c>
      <c r="N28" s="21">
        <v>8096725</v>
      </c>
      <c r="O28" s="21"/>
      <c r="P28" s="21">
        <v>4049365</v>
      </c>
      <c r="Q28" s="21">
        <v>2288283</v>
      </c>
      <c r="R28" s="21">
        <v>6337648</v>
      </c>
      <c r="S28" s="21">
        <v>5363763</v>
      </c>
      <c r="T28" s="21">
        <v>2498230</v>
      </c>
      <c r="U28" s="21">
        <v>8773282</v>
      </c>
      <c r="V28" s="21">
        <v>16635275</v>
      </c>
      <c r="W28" s="21">
        <v>35395503</v>
      </c>
      <c r="X28" s="21"/>
      <c r="Y28" s="21">
        <v>35395503</v>
      </c>
      <c r="Z28" s="6"/>
      <c r="AA28" s="19">
        <v>40587469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32704167</v>
      </c>
      <c r="F32" s="27">
        <f t="shared" si="5"/>
        <v>40587469</v>
      </c>
      <c r="G32" s="27">
        <f t="shared" si="5"/>
        <v>457338</v>
      </c>
      <c r="H32" s="27">
        <f t="shared" si="5"/>
        <v>1037131</v>
      </c>
      <c r="I32" s="27">
        <f t="shared" si="5"/>
        <v>2831386</v>
      </c>
      <c r="J32" s="27">
        <f t="shared" si="5"/>
        <v>4325855</v>
      </c>
      <c r="K32" s="27">
        <f t="shared" si="5"/>
        <v>1742957</v>
      </c>
      <c r="L32" s="27">
        <f t="shared" si="5"/>
        <v>3025130</v>
      </c>
      <c r="M32" s="27">
        <f t="shared" si="5"/>
        <v>3328638</v>
      </c>
      <c r="N32" s="27">
        <f t="shared" si="5"/>
        <v>8096725</v>
      </c>
      <c r="O32" s="27">
        <f t="shared" si="5"/>
        <v>0</v>
      </c>
      <c r="P32" s="27">
        <f t="shared" si="5"/>
        <v>4049365</v>
      </c>
      <c r="Q32" s="27">
        <f t="shared" si="5"/>
        <v>2288283</v>
      </c>
      <c r="R32" s="27">
        <f t="shared" si="5"/>
        <v>6337648</v>
      </c>
      <c r="S32" s="27">
        <f t="shared" si="5"/>
        <v>5363763</v>
      </c>
      <c r="T32" s="27">
        <f t="shared" si="5"/>
        <v>2498230</v>
      </c>
      <c r="U32" s="27">
        <f t="shared" si="5"/>
        <v>8773282</v>
      </c>
      <c r="V32" s="27">
        <f t="shared" si="5"/>
        <v>16635275</v>
      </c>
      <c r="W32" s="27">
        <f t="shared" si="5"/>
        <v>35395503</v>
      </c>
      <c r="X32" s="27">
        <f t="shared" si="5"/>
        <v>0</v>
      </c>
      <c r="Y32" s="27">
        <f t="shared" si="5"/>
        <v>35395503</v>
      </c>
      <c r="Z32" s="13">
        <f>+IF(X32&lt;&gt;0,+(Y32/X32)*100,0)</f>
        <v>0</v>
      </c>
      <c r="AA32" s="31">
        <f>SUM(AA28:AA31)</f>
        <v>40587469</v>
      </c>
    </row>
    <row r="33" spans="1:27" ht="13.5">
      <c r="A33" s="59" t="s">
        <v>59</v>
      </c>
      <c r="B33" s="3" t="s">
        <v>60</v>
      </c>
      <c r="C33" s="19">
        <v>36436790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5829551</v>
      </c>
      <c r="F35" s="21">
        <v>10796820</v>
      </c>
      <c r="G35" s="21">
        <v>6832</v>
      </c>
      <c r="H35" s="21">
        <v>147725</v>
      </c>
      <c r="I35" s="21">
        <v>334311</v>
      </c>
      <c r="J35" s="21">
        <v>488868</v>
      </c>
      <c r="K35" s="21">
        <v>624424</v>
      </c>
      <c r="L35" s="21">
        <v>281116</v>
      </c>
      <c r="M35" s="21">
        <v>183811</v>
      </c>
      <c r="N35" s="21">
        <v>1089351</v>
      </c>
      <c r="O35" s="21">
        <v>2744257</v>
      </c>
      <c r="P35" s="21">
        <v>1012436</v>
      </c>
      <c r="Q35" s="21">
        <v>1599795</v>
      </c>
      <c r="R35" s="21">
        <v>5356488</v>
      </c>
      <c r="S35" s="21">
        <v>1073435</v>
      </c>
      <c r="T35" s="21">
        <v>1794958</v>
      </c>
      <c r="U35" s="21">
        <v>2642688</v>
      </c>
      <c r="V35" s="21">
        <v>5511081</v>
      </c>
      <c r="W35" s="21">
        <v>12445788</v>
      </c>
      <c r="X35" s="21"/>
      <c r="Y35" s="21">
        <v>12445788</v>
      </c>
      <c r="Z35" s="6"/>
      <c r="AA35" s="28">
        <v>10796820</v>
      </c>
    </row>
    <row r="36" spans="1:27" ht="13.5">
      <c r="A36" s="60" t="s">
        <v>64</v>
      </c>
      <c r="B36" s="10"/>
      <c r="C36" s="61">
        <f aca="true" t="shared" si="6" ref="C36:Y36">SUM(C32:C35)</f>
        <v>36436790</v>
      </c>
      <c r="D36" s="61">
        <f>SUM(D32:D35)</f>
        <v>0</v>
      </c>
      <c r="E36" s="62">
        <f t="shared" si="6"/>
        <v>38533718</v>
      </c>
      <c r="F36" s="63">
        <f t="shared" si="6"/>
        <v>51384289</v>
      </c>
      <c r="G36" s="63">
        <f t="shared" si="6"/>
        <v>464170</v>
      </c>
      <c r="H36" s="63">
        <f t="shared" si="6"/>
        <v>1184856</v>
      </c>
      <c r="I36" s="63">
        <f t="shared" si="6"/>
        <v>3165697</v>
      </c>
      <c r="J36" s="63">
        <f t="shared" si="6"/>
        <v>4814723</v>
      </c>
      <c r="K36" s="63">
        <f t="shared" si="6"/>
        <v>2367381</v>
      </c>
      <c r="L36" s="63">
        <f t="shared" si="6"/>
        <v>3306246</v>
      </c>
      <c r="M36" s="63">
        <f t="shared" si="6"/>
        <v>3512449</v>
      </c>
      <c r="N36" s="63">
        <f t="shared" si="6"/>
        <v>9186076</v>
      </c>
      <c r="O36" s="63">
        <f t="shared" si="6"/>
        <v>2744257</v>
      </c>
      <c r="P36" s="63">
        <f t="shared" si="6"/>
        <v>5061801</v>
      </c>
      <c r="Q36" s="63">
        <f t="shared" si="6"/>
        <v>3888078</v>
      </c>
      <c r="R36" s="63">
        <f t="shared" si="6"/>
        <v>11694136</v>
      </c>
      <c r="S36" s="63">
        <f t="shared" si="6"/>
        <v>6437198</v>
      </c>
      <c r="T36" s="63">
        <f t="shared" si="6"/>
        <v>4293188</v>
      </c>
      <c r="U36" s="63">
        <f t="shared" si="6"/>
        <v>11415970</v>
      </c>
      <c r="V36" s="63">
        <f t="shared" si="6"/>
        <v>22146356</v>
      </c>
      <c r="W36" s="63">
        <f t="shared" si="6"/>
        <v>47841291</v>
      </c>
      <c r="X36" s="63">
        <f t="shared" si="6"/>
        <v>0</v>
      </c>
      <c r="Y36" s="63">
        <f t="shared" si="6"/>
        <v>47841291</v>
      </c>
      <c r="Z36" s="64">
        <f>+IF(X36&lt;&gt;0,+(Y36/X36)*100,0)</f>
        <v>0</v>
      </c>
      <c r="AA36" s="65">
        <f>SUM(AA32:AA35)</f>
        <v>51384289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5993292</v>
      </c>
      <c r="D5" s="16">
        <f>SUM(D6:D8)</f>
        <v>0</v>
      </c>
      <c r="E5" s="17">
        <f t="shared" si="0"/>
        <v>9520000</v>
      </c>
      <c r="F5" s="18">
        <f t="shared" si="0"/>
        <v>14390000</v>
      </c>
      <c r="G5" s="18">
        <f t="shared" si="0"/>
        <v>8238</v>
      </c>
      <c r="H5" s="18">
        <f t="shared" si="0"/>
        <v>1692985</v>
      </c>
      <c r="I5" s="18">
        <f t="shared" si="0"/>
        <v>462437</v>
      </c>
      <c r="J5" s="18">
        <f t="shared" si="0"/>
        <v>2163660</v>
      </c>
      <c r="K5" s="18">
        <f t="shared" si="0"/>
        <v>1334274</v>
      </c>
      <c r="L5" s="18">
        <f t="shared" si="0"/>
        <v>1012377</v>
      </c>
      <c r="M5" s="18">
        <f t="shared" si="0"/>
        <v>813063</v>
      </c>
      <c r="N5" s="18">
        <f t="shared" si="0"/>
        <v>3159714</v>
      </c>
      <c r="O5" s="18">
        <f t="shared" si="0"/>
        <v>1360923</v>
      </c>
      <c r="P5" s="18">
        <f t="shared" si="0"/>
        <v>1143233</v>
      </c>
      <c r="Q5" s="18">
        <f t="shared" si="0"/>
        <v>766548</v>
      </c>
      <c r="R5" s="18">
        <f t="shared" si="0"/>
        <v>3270704</v>
      </c>
      <c r="S5" s="18">
        <f t="shared" si="0"/>
        <v>220762</v>
      </c>
      <c r="T5" s="18">
        <f t="shared" si="0"/>
        <v>1246151</v>
      </c>
      <c r="U5" s="18">
        <f t="shared" si="0"/>
        <v>2076233</v>
      </c>
      <c r="V5" s="18">
        <f t="shared" si="0"/>
        <v>3543146</v>
      </c>
      <c r="W5" s="18">
        <f t="shared" si="0"/>
        <v>12137224</v>
      </c>
      <c r="X5" s="18">
        <f t="shared" si="0"/>
        <v>9520000</v>
      </c>
      <c r="Y5" s="18">
        <f t="shared" si="0"/>
        <v>2617224</v>
      </c>
      <c r="Z5" s="4">
        <f>+IF(X5&lt;&gt;0,+(Y5/X5)*100,0)</f>
        <v>27.4918487394958</v>
      </c>
      <c r="AA5" s="16">
        <f>SUM(AA6:AA8)</f>
        <v>14390000</v>
      </c>
    </row>
    <row r="6" spans="1:27" ht="13.5">
      <c r="A6" s="5" t="s">
        <v>32</v>
      </c>
      <c r="B6" s="3"/>
      <c r="C6" s="19">
        <v>301907</v>
      </c>
      <c r="D6" s="19"/>
      <c r="E6" s="20">
        <v>1770000</v>
      </c>
      <c r="F6" s="21">
        <v>1741000</v>
      </c>
      <c r="G6" s="21"/>
      <c r="H6" s="21"/>
      <c r="I6" s="21">
        <v>438423</v>
      </c>
      <c r="J6" s="21">
        <v>438423</v>
      </c>
      <c r="K6" s="21">
        <v>732531</v>
      </c>
      <c r="L6" s="21"/>
      <c r="M6" s="21"/>
      <c r="N6" s="21">
        <v>732531</v>
      </c>
      <c r="O6" s="21"/>
      <c r="P6" s="21">
        <v>24117</v>
      </c>
      <c r="Q6" s="21"/>
      <c r="R6" s="21">
        <v>24117</v>
      </c>
      <c r="S6" s="21">
        <v>83745</v>
      </c>
      <c r="T6" s="21">
        <v>162434</v>
      </c>
      <c r="U6" s="21"/>
      <c r="V6" s="21">
        <v>246179</v>
      </c>
      <c r="W6" s="21">
        <v>1441250</v>
      </c>
      <c r="X6" s="21">
        <v>1770000</v>
      </c>
      <c r="Y6" s="21">
        <v>-328750</v>
      </c>
      <c r="Z6" s="6">
        <v>-18.57</v>
      </c>
      <c r="AA6" s="28">
        <v>1741000</v>
      </c>
    </row>
    <row r="7" spans="1:27" ht="13.5">
      <c r="A7" s="5" t="s">
        <v>33</v>
      </c>
      <c r="B7" s="3"/>
      <c r="C7" s="22">
        <v>393320</v>
      </c>
      <c r="D7" s="22"/>
      <c r="E7" s="23">
        <v>800000</v>
      </c>
      <c r="F7" s="24">
        <v>3196000</v>
      </c>
      <c r="G7" s="24">
        <v>1490</v>
      </c>
      <c r="H7" s="24">
        <v>2381</v>
      </c>
      <c r="I7" s="24">
        <v>15975</v>
      </c>
      <c r="J7" s="24">
        <v>19846</v>
      </c>
      <c r="K7" s="24">
        <v>86752</v>
      </c>
      <c r="L7" s="24">
        <v>17578</v>
      </c>
      <c r="M7" s="24">
        <v>14823</v>
      </c>
      <c r="N7" s="24">
        <v>119153</v>
      </c>
      <c r="O7" s="24">
        <v>266475</v>
      </c>
      <c r="P7" s="24"/>
      <c r="Q7" s="24">
        <v>142653</v>
      </c>
      <c r="R7" s="24">
        <v>409128</v>
      </c>
      <c r="S7" s="24">
        <v>137017</v>
      </c>
      <c r="T7" s="24">
        <v>36046</v>
      </c>
      <c r="U7" s="24">
        <v>1339750</v>
      </c>
      <c r="V7" s="24">
        <v>1512813</v>
      </c>
      <c r="W7" s="24">
        <v>2060940</v>
      </c>
      <c r="X7" s="24">
        <v>800000</v>
      </c>
      <c r="Y7" s="24">
        <v>1260940</v>
      </c>
      <c r="Z7" s="7">
        <v>157.62</v>
      </c>
      <c r="AA7" s="29">
        <v>3196000</v>
      </c>
    </row>
    <row r="8" spans="1:27" ht="13.5">
      <c r="A8" s="5" t="s">
        <v>34</v>
      </c>
      <c r="B8" s="3"/>
      <c r="C8" s="19">
        <v>5298065</v>
      </c>
      <c r="D8" s="19"/>
      <c r="E8" s="20">
        <v>6950000</v>
      </c>
      <c r="F8" s="21">
        <v>9453000</v>
      </c>
      <c r="G8" s="21">
        <v>6748</v>
      </c>
      <c r="H8" s="21">
        <v>1690604</v>
      </c>
      <c r="I8" s="21">
        <v>8039</v>
      </c>
      <c r="J8" s="21">
        <v>1705391</v>
      </c>
      <c r="K8" s="21">
        <v>514991</v>
      </c>
      <c r="L8" s="21">
        <v>994799</v>
      </c>
      <c r="M8" s="21">
        <v>798240</v>
      </c>
      <c r="N8" s="21">
        <v>2308030</v>
      </c>
      <c r="O8" s="21">
        <v>1094448</v>
      </c>
      <c r="P8" s="21">
        <v>1119116</v>
      </c>
      <c r="Q8" s="21">
        <v>623895</v>
      </c>
      <c r="R8" s="21">
        <v>2837459</v>
      </c>
      <c r="S8" s="21"/>
      <c r="T8" s="21">
        <v>1047671</v>
      </c>
      <c r="U8" s="21">
        <v>736483</v>
      </c>
      <c r="V8" s="21">
        <v>1784154</v>
      </c>
      <c r="W8" s="21">
        <v>8635034</v>
      </c>
      <c r="X8" s="21">
        <v>6950000</v>
      </c>
      <c r="Y8" s="21">
        <v>1685034</v>
      </c>
      <c r="Z8" s="6">
        <v>24.25</v>
      </c>
      <c r="AA8" s="28">
        <v>9453000</v>
      </c>
    </row>
    <row r="9" spans="1:27" ht="13.5">
      <c r="A9" s="2" t="s">
        <v>35</v>
      </c>
      <c r="B9" s="3"/>
      <c r="C9" s="16">
        <f aca="true" t="shared" si="1" ref="C9:Y9">SUM(C10:C14)</f>
        <v>7154964</v>
      </c>
      <c r="D9" s="16">
        <f>SUM(D10:D14)</f>
        <v>0</v>
      </c>
      <c r="E9" s="17">
        <f t="shared" si="1"/>
        <v>17677856</v>
      </c>
      <c r="F9" s="18">
        <f t="shared" si="1"/>
        <v>21411371</v>
      </c>
      <c r="G9" s="18">
        <f t="shared" si="1"/>
        <v>688084</v>
      </c>
      <c r="H9" s="18">
        <f t="shared" si="1"/>
        <v>401386</v>
      </c>
      <c r="I9" s="18">
        <f t="shared" si="1"/>
        <v>3609042</v>
      </c>
      <c r="J9" s="18">
        <f t="shared" si="1"/>
        <v>4698512</v>
      </c>
      <c r="K9" s="18">
        <f t="shared" si="1"/>
        <v>730538</v>
      </c>
      <c r="L9" s="18">
        <f t="shared" si="1"/>
        <v>615448</v>
      </c>
      <c r="M9" s="18">
        <f t="shared" si="1"/>
        <v>1798070</v>
      </c>
      <c r="N9" s="18">
        <f t="shared" si="1"/>
        <v>3144056</v>
      </c>
      <c r="O9" s="18">
        <f t="shared" si="1"/>
        <v>111612</v>
      </c>
      <c r="P9" s="18">
        <f t="shared" si="1"/>
        <v>1038235</v>
      </c>
      <c r="Q9" s="18">
        <f t="shared" si="1"/>
        <v>1095924</v>
      </c>
      <c r="R9" s="18">
        <f t="shared" si="1"/>
        <v>2245771</v>
      </c>
      <c r="S9" s="18">
        <f t="shared" si="1"/>
        <v>2212129</v>
      </c>
      <c r="T9" s="18">
        <f t="shared" si="1"/>
        <v>885065</v>
      </c>
      <c r="U9" s="18">
        <f t="shared" si="1"/>
        <v>1392285</v>
      </c>
      <c r="V9" s="18">
        <f t="shared" si="1"/>
        <v>4489479</v>
      </c>
      <c r="W9" s="18">
        <f t="shared" si="1"/>
        <v>14577818</v>
      </c>
      <c r="X9" s="18">
        <f t="shared" si="1"/>
        <v>17677856</v>
      </c>
      <c r="Y9" s="18">
        <f t="shared" si="1"/>
        <v>-3100038</v>
      </c>
      <c r="Z9" s="4">
        <f>+IF(X9&lt;&gt;0,+(Y9/X9)*100,0)</f>
        <v>-17.53627815499798</v>
      </c>
      <c r="AA9" s="30">
        <f>SUM(AA10:AA14)</f>
        <v>21411371</v>
      </c>
    </row>
    <row r="10" spans="1:27" ht="13.5">
      <c r="A10" s="5" t="s">
        <v>36</v>
      </c>
      <c r="B10" s="3"/>
      <c r="C10" s="19">
        <v>4089959</v>
      </c>
      <c r="D10" s="19"/>
      <c r="E10" s="20">
        <v>8270000</v>
      </c>
      <c r="F10" s="21">
        <v>4398846</v>
      </c>
      <c r="G10" s="21">
        <v>389711</v>
      </c>
      <c r="H10" s="21">
        <v>58948</v>
      </c>
      <c r="I10" s="21">
        <v>2529</v>
      </c>
      <c r="J10" s="21">
        <v>451188</v>
      </c>
      <c r="K10" s="21">
        <v>132538</v>
      </c>
      <c r="L10" s="21">
        <v>88501</v>
      </c>
      <c r="M10" s="21">
        <v>120669</v>
      </c>
      <c r="N10" s="21">
        <v>341708</v>
      </c>
      <c r="O10" s="21">
        <v>93082</v>
      </c>
      <c r="P10" s="21">
        <v>86377</v>
      </c>
      <c r="Q10" s="21">
        <v>12904</v>
      </c>
      <c r="R10" s="21">
        <v>192363</v>
      </c>
      <c r="S10" s="21">
        <v>461667</v>
      </c>
      <c r="T10" s="21">
        <v>161363</v>
      </c>
      <c r="U10" s="21">
        <v>605757</v>
      </c>
      <c r="V10" s="21">
        <v>1228787</v>
      </c>
      <c r="W10" s="21">
        <v>2214046</v>
      </c>
      <c r="X10" s="21">
        <v>8270000</v>
      </c>
      <c r="Y10" s="21">
        <v>-6055954</v>
      </c>
      <c r="Z10" s="6">
        <v>-73.23</v>
      </c>
      <c r="AA10" s="28">
        <v>4398846</v>
      </c>
    </row>
    <row r="11" spans="1:27" ht="13.5">
      <c r="A11" s="5" t="s">
        <v>37</v>
      </c>
      <c r="B11" s="3"/>
      <c r="C11" s="19">
        <v>2350545</v>
      </c>
      <c r="D11" s="19"/>
      <c r="E11" s="20">
        <v>8817856</v>
      </c>
      <c r="F11" s="21">
        <v>15490025</v>
      </c>
      <c r="G11" s="21">
        <v>298373</v>
      </c>
      <c r="H11" s="21">
        <v>303940</v>
      </c>
      <c r="I11" s="21">
        <v>3606513</v>
      </c>
      <c r="J11" s="21">
        <v>4208826</v>
      </c>
      <c r="K11" s="21">
        <v>330000</v>
      </c>
      <c r="L11" s="21">
        <v>526947</v>
      </c>
      <c r="M11" s="21">
        <v>1677401</v>
      </c>
      <c r="N11" s="21">
        <v>2534348</v>
      </c>
      <c r="O11" s="21"/>
      <c r="P11" s="21">
        <v>951858</v>
      </c>
      <c r="Q11" s="21">
        <v>691470</v>
      </c>
      <c r="R11" s="21">
        <v>1643328</v>
      </c>
      <c r="S11" s="21">
        <v>1750462</v>
      </c>
      <c r="T11" s="21">
        <v>544425</v>
      </c>
      <c r="U11" s="21">
        <v>683584</v>
      </c>
      <c r="V11" s="21">
        <v>2978471</v>
      </c>
      <c r="W11" s="21">
        <v>11364973</v>
      </c>
      <c r="X11" s="21">
        <v>8817856</v>
      </c>
      <c r="Y11" s="21">
        <v>2547117</v>
      </c>
      <c r="Z11" s="6">
        <v>28.89</v>
      </c>
      <c r="AA11" s="28">
        <v>15490025</v>
      </c>
    </row>
    <row r="12" spans="1:27" ht="13.5">
      <c r="A12" s="5" t="s">
        <v>38</v>
      </c>
      <c r="B12" s="3"/>
      <c r="C12" s="19">
        <v>714460</v>
      </c>
      <c r="D12" s="19"/>
      <c r="E12" s="20">
        <v>100000</v>
      </c>
      <c r="F12" s="21">
        <v>1129500</v>
      </c>
      <c r="G12" s="21"/>
      <c r="H12" s="21">
        <v>38498</v>
      </c>
      <c r="I12" s="21"/>
      <c r="J12" s="21">
        <v>38498</v>
      </c>
      <c r="K12" s="21"/>
      <c r="L12" s="21"/>
      <c r="M12" s="21"/>
      <c r="N12" s="21"/>
      <c r="O12" s="21">
        <v>1191</v>
      </c>
      <c r="P12" s="21"/>
      <c r="Q12" s="21">
        <v>391550</v>
      </c>
      <c r="R12" s="21">
        <v>392741</v>
      </c>
      <c r="S12" s="21"/>
      <c r="T12" s="21">
        <v>69612</v>
      </c>
      <c r="U12" s="21">
        <v>102944</v>
      </c>
      <c r="V12" s="21">
        <v>172556</v>
      </c>
      <c r="W12" s="21">
        <v>603795</v>
      </c>
      <c r="X12" s="21">
        <v>100000</v>
      </c>
      <c r="Y12" s="21">
        <v>503795</v>
      </c>
      <c r="Z12" s="6">
        <v>503.8</v>
      </c>
      <c r="AA12" s="28">
        <v>1129500</v>
      </c>
    </row>
    <row r="13" spans="1:27" ht="13.5">
      <c r="A13" s="5" t="s">
        <v>39</v>
      </c>
      <c r="B13" s="3"/>
      <c r="C13" s="19"/>
      <c r="D13" s="19"/>
      <c r="E13" s="20">
        <v>490000</v>
      </c>
      <c r="F13" s="21">
        <v>393000</v>
      </c>
      <c r="G13" s="21"/>
      <c r="H13" s="21"/>
      <c r="I13" s="21"/>
      <c r="J13" s="21"/>
      <c r="K13" s="21">
        <v>268000</v>
      </c>
      <c r="L13" s="21"/>
      <c r="M13" s="21"/>
      <c r="N13" s="21">
        <v>268000</v>
      </c>
      <c r="O13" s="21">
        <v>17339</v>
      </c>
      <c r="P13" s="21"/>
      <c r="Q13" s="21"/>
      <c r="R13" s="21">
        <v>17339</v>
      </c>
      <c r="S13" s="21"/>
      <c r="T13" s="21">
        <v>109665</v>
      </c>
      <c r="U13" s="21"/>
      <c r="V13" s="21">
        <v>109665</v>
      </c>
      <c r="W13" s="21">
        <v>395004</v>
      </c>
      <c r="X13" s="21">
        <v>490000</v>
      </c>
      <c r="Y13" s="21">
        <v>-94996</v>
      </c>
      <c r="Z13" s="6">
        <v>-19.39</v>
      </c>
      <c r="AA13" s="28">
        <v>393000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35356412</v>
      </c>
      <c r="D15" s="16">
        <f>SUM(D16:D18)</f>
        <v>0</v>
      </c>
      <c r="E15" s="17">
        <f t="shared" si="2"/>
        <v>18005994</v>
      </c>
      <c r="F15" s="18">
        <f t="shared" si="2"/>
        <v>22871436</v>
      </c>
      <c r="G15" s="18">
        <f t="shared" si="2"/>
        <v>2717238</v>
      </c>
      <c r="H15" s="18">
        <f t="shared" si="2"/>
        <v>1815895</v>
      </c>
      <c r="I15" s="18">
        <f t="shared" si="2"/>
        <v>3507839</v>
      </c>
      <c r="J15" s="18">
        <f t="shared" si="2"/>
        <v>8040972</v>
      </c>
      <c r="K15" s="18">
        <f t="shared" si="2"/>
        <v>1345190</v>
      </c>
      <c r="L15" s="18">
        <f t="shared" si="2"/>
        <v>1666674</v>
      </c>
      <c r="M15" s="18">
        <f t="shared" si="2"/>
        <v>2078184</v>
      </c>
      <c r="N15" s="18">
        <f t="shared" si="2"/>
        <v>5090048</v>
      </c>
      <c r="O15" s="18">
        <f t="shared" si="2"/>
        <v>464318</v>
      </c>
      <c r="P15" s="18">
        <f t="shared" si="2"/>
        <v>861323</v>
      </c>
      <c r="Q15" s="18">
        <f t="shared" si="2"/>
        <v>169823</v>
      </c>
      <c r="R15" s="18">
        <f t="shared" si="2"/>
        <v>1495464</v>
      </c>
      <c r="S15" s="18">
        <f t="shared" si="2"/>
        <v>595571</v>
      </c>
      <c r="T15" s="18">
        <f t="shared" si="2"/>
        <v>1164457</v>
      </c>
      <c r="U15" s="18">
        <f t="shared" si="2"/>
        <v>1837752</v>
      </c>
      <c r="V15" s="18">
        <f t="shared" si="2"/>
        <v>3597780</v>
      </c>
      <c r="W15" s="18">
        <f t="shared" si="2"/>
        <v>18224264</v>
      </c>
      <c r="X15" s="18">
        <f t="shared" si="2"/>
        <v>18005993</v>
      </c>
      <c r="Y15" s="18">
        <f t="shared" si="2"/>
        <v>218271</v>
      </c>
      <c r="Z15" s="4">
        <f>+IF(X15&lt;&gt;0,+(Y15/X15)*100,0)</f>
        <v>1.212213067060506</v>
      </c>
      <c r="AA15" s="30">
        <f>SUM(AA16:AA18)</f>
        <v>22871436</v>
      </c>
    </row>
    <row r="16" spans="1:27" ht="13.5">
      <c r="A16" s="5" t="s">
        <v>42</v>
      </c>
      <c r="B16" s="3"/>
      <c r="C16" s="19">
        <v>49947</v>
      </c>
      <c r="D16" s="19"/>
      <c r="E16" s="20">
        <v>1190000</v>
      </c>
      <c r="F16" s="21">
        <v>1190000</v>
      </c>
      <c r="G16" s="21"/>
      <c r="H16" s="21"/>
      <c r="I16" s="21">
        <v>22852</v>
      </c>
      <c r="J16" s="21">
        <v>22852</v>
      </c>
      <c r="K16" s="21">
        <v>487922</v>
      </c>
      <c r="L16" s="21">
        <v>-261500</v>
      </c>
      <c r="M16" s="21">
        <v>207000</v>
      </c>
      <c r="N16" s="21">
        <v>433422</v>
      </c>
      <c r="O16" s="21"/>
      <c r="P16" s="21">
        <v>359118</v>
      </c>
      <c r="Q16" s="21">
        <v>1122</v>
      </c>
      <c r="R16" s="21">
        <v>360240</v>
      </c>
      <c r="S16" s="21"/>
      <c r="T16" s="21">
        <v>52195</v>
      </c>
      <c r="U16" s="21">
        <v>5034</v>
      </c>
      <c r="V16" s="21">
        <v>57229</v>
      </c>
      <c r="W16" s="21">
        <v>873743</v>
      </c>
      <c r="X16" s="21">
        <v>1190000</v>
      </c>
      <c r="Y16" s="21">
        <v>-316257</v>
      </c>
      <c r="Z16" s="6">
        <v>-26.58</v>
      </c>
      <c r="AA16" s="28">
        <v>1190000</v>
      </c>
    </row>
    <row r="17" spans="1:27" ht="13.5">
      <c r="A17" s="5" t="s">
        <v>43</v>
      </c>
      <c r="B17" s="3"/>
      <c r="C17" s="19">
        <v>35306465</v>
      </c>
      <c r="D17" s="19"/>
      <c r="E17" s="20">
        <v>16815994</v>
      </c>
      <c r="F17" s="21">
        <v>21681436</v>
      </c>
      <c r="G17" s="21">
        <v>2717238</v>
      </c>
      <c r="H17" s="21">
        <v>1815895</v>
      </c>
      <c r="I17" s="21">
        <v>3484987</v>
      </c>
      <c r="J17" s="21">
        <v>8018120</v>
      </c>
      <c r="K17" s="21">
        <v>857268</v>
      </c>
      <c r="L17" s="21">
        <v>1928174</v>
      </c>
      <c r="M17" s="21">
        <v>1871184</v>
      </c>
      <c r="N17" s="21">
        <v>4656626</v>
      </c>
      <c r="O17" s="21">
        <v>464318</v>
      </c>
      <c r="P17" s="21">
        <v>502205</v>
      </c>
      <c r="Q17" s="21">
        <v>168701</v>
      </c>
      <c r="R17" s="21">
        <v>1135224</v>
      </c>
      <c r="S17" s="21">
        <v>595571</v>
      </c>
      <c r="T17" s="21">
        <v>1112262</v>
      </c>
      <c r="U17" s="21">
        <v>1832718</v>
      </c>
      <c r="V17" s="21">
        <v>3540551</v>
      </c>
      <c r="W17" s="21">
        <v>17350521</v>
      </c>
      <c r="X17" s="21">
        <v>16815993</v>
      </c>
      <c r="Y17" s="21">
        <v>534528</v>
      </c>
      <c r="Z17" s="6">
        <v>3.18</v>
      </c>
      <c r="AA17" s="28">
        <v>21681436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4222712</v>
      </c>
      <c r="D19" s="16">
        <f>SUM(D20:D23)</f>
        <v>0</v>
      </c>
      <c r="E19" s="17">
        <f t="shared" si="3"/>
        <v>11002250</v>
      </c>
      <c r="F19" s="18">
        <f t="shared" si="3"/>
        <v>4877493</v>
      </c>
      <c r="G19" s="18">
        <f t="shared" si="3"/>
        <v>16110</v>
      </c>
      <c r="H19" s="18">
        <f t="shared" si="3"/>
        <v>221096</v>
      </c>
      <c r="I19" s="18">
        <f t="shared" si="3"/>
        <v>393448</v>
      </c>
      <c r="J19" s="18">
        <f t="shared" si="3"/>
        <v>630654</v>
      </c>
      <c r="K19" s="18">
        <f t="shared" si="3"/>
        <v>1179061</v>
      </c>
      <c r="L19" s="18">
        <f t="shared" si="3"/>
        <v>966680</v>
      </c>
      <c r="M19" s="18">
        <f t="shared" si="3"/>
        <v>687488</v>
      </c>
      <c r="N19" s="18">
        <f t="shared" si="3"/>
        <v>2833229</v>
      </c>
      <c r="O19" s="18">
        <f t="shared" si="3"/>
        <v>72052</v>
      </c>
      <c r="P19" s="18">
        <f t="shared" si="3"/>
        <v>481091</v>
      </c>
      <c r="Q19" s="18">
        <f t="shared" si="3"/>
        <v>228525</v>
      </c>
      <c r="R19" s="18">
        <f t="shared" si="3"/>
        <v>781668</v>
      </c>
      <c r="S19" s="18">
        <f t="shared" si="3"/>
        <v>53936</v>
      </c>
      <c r="T19" s="18">
        <f t="shared" si="3"/>
        <v>160974</v>
      </c>
      <c r="U19" s="18">
        <f t="shared" si="3"/>
        <v>371203</v>
      </c>
      <c r="V19" s="18">
        <f t="shared" si="3"/>
        <v>586113</v>
      </c>
      <c r="W19" s="18">
        <f t="shared" si="3"/>
        <v>4831664</v>
      </c>
      <c r="X19" s="18">
        <f t="shared" si="3"/>
        <v>11002252</v>
      </c>
      <c r="Y19" s="18">
        <f t="shared" si="3"/>
        <v>-6170588</v>
      </c>
      <c r="Z19" s="4">
        <f>+IF(X19&lt;&gt;0,+(Y19/X19)*100,0)</f>
        <v>-56.084772462946674</v>
      </c>
      <c r="AA19" s="30">
        <f>SUM(AA20:AA23)</f>
        <v>4877493</v>
      </c>
    </row>
    <row r="20" spans="1:27" ht="13.5">
      <c r="A20" s="5" t="s">
        <v>46</v>
      </c>
      <c r="B20" s="3"/>
      <c r="C20" s="19">
        <v>1275693</v>
      </c>
      <c r="D20" s="19"/>
      <c r="E20" s="20">
        <v>5130000</v>
      </c>
      <c r="F20" s="21">
        <v>3403493</v>
      </c>
      <c r="G20" s="21">
        <v>16110</v>
      </c>
      <c r="H20" s="21">
        <v>102851</v>
      </c>
      <c r="I20" s="21">
        <v>392361</v>
      </c>
      <c r="J20" s="21">
        <v>511322</v>
      </c>
      <c r="K20" s="21">
        <v>698752</v>
      </c>
      <c r="L20" s="21">
        <v>606741</v>
      </c>
      <c r="M20" s="21">
        <v>687488</v>
      </c>
      <c r="N20" s="21">
        <v>1992981</v>
      </c>
      <c r="O20" s="21">
        <v>42852</v>
      </c>
      <c r="P20" s="21">
        <v>232923</v>
      </c>
      <c r="Q20" s="21">
        <v>163525</v>
      </c>
      <c r="R20" s="21">
        <v>439300</v>
      </c>
      <c r="S20" s="21">
        <v>45954</v>
      </c>
      <c r="T20" s="21">
        <v>124138</v>
      </c>
      <c r="U20" s="21">
        <v>255426</v>
      </c>
      <c r="V20" s="21">
        <v>425518</v>
      </c>
      <c r="W20" s="21">
        <v>3369121</v>
      </c>
      <c r="X20" s="21">
        <v>5130000</v>
      </c>
      <c r="Y20" s="21">
        <v>-1760879</v>
      </c>
      <c r="Z20" s="6">
        <v>-34.33</v>
      </c>
      <c r="AA20" s="28">
        <v>3403493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2947019</v>
      </c>
      <c r="D23" s="19"/>
      <c r="E23" s="20">
        <v>5872250</v>
      </c>
      <c r="F23" s="21">
        <v>1474000</v>
      </c>
      <c r="G23" s="21"/>
      <c r="H23" s="21">
        <v>118245</v>
      </c>
      <c r="I23" s="21">
        <v>1087</v>
      </c>
      <c r="J23" s="21">
        <v>119332</v>
      </c>
      <c r="K23" s="21">
        <v>480309</v>
      </c>
      <c r="L23" s="21">
        <v>359939</v>
      </c>
      <c r="M23" s="21"/>
      <c r="N23" s="21">
        <v>840248</v>
      </c>
      <c r="O23" s="21">
        <v>29200</v>
      </c>
      <c r="P23" s="21">
        <v>248168</v>
      </c>
      <c r="Q23" s="21">
        <v>65000</v>
      </c>
      <c r="R23" s="21">
        <v>342368</v>
      </c>
      <c r="S23" s="21">
        <v>7982</v>
      </c>
      <c r="T23" s="21">
        <v>36836</v>
      </c>
      <c r="U23" s="21">
        <v>115777</v>
      </c>
      <c r="V23" s="21">
        <v>160595</v>
      </c>
      <c r="W23" s="21">
        <v>1462543</v>
      </c>
      <c r="X23" s="21">
        <v>5872252</v>
      </c>
      <c r="Y23" s="21">
        <v>-4409709</v>
      </c>
      <c r="Z23" s="6">
        <v>-75.09</v>
      </c>
      <c r="AA23" s="28">
        <v>1474000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52727380</v>
      </c>
      <c r="D25" s="50">
        <f>+D5+D9+D15+D19+D24</f>
        <v>0</v>
      </c>
      <c r="E25" s="51">
        <f t="shared" si="4"/>
        <v>56206100</v>
      </c>
      <c r="F25" s="52">
        <f t="shared" si="4"/>
        <v>63550300</v>
      </c>
      <c r="G25" s="52">
        <f t="shared" si="4"/>
        <v>3429670</v>
      </c>
      <c r="H25" s="52">
        <f t="shared" si="4"/>
        <v>4131362</v>
      </c>
      <c r="I25" s="52">
        <f t="shared" si="4"/>
        <v>7972766</v>
      </c>
      <c r="J25" s="52">
        <f t="shared" si="4"/>
        <v>15533798</v>
      </c>
      <c r="K25" s="52">
        <f t="shared" si="4"/>
        <v>4589063</v>
      </c>
      <c r="L25" s="52">
        <f t="shared" si="4"/>
        <v>4261179</v>
      </c>
      <c r="M25" s="52">
        <f t="shared" si="4"/>
        <v>5376805</v>
      </c>
      <c r="N25" s="52">
        <f t="shared" si="4"/>
        <v>14227047</v>
      </c>
      <c r="O25" s="52">
        <f t="shared" si="4"/>
        <v>2008905</v>
      </c>
      <c r="P25" s="52">
        <f t="shared" si="4"/>
        <v>3523882</v>
      </c>
      <c r="Q25" s="52">
        <f t="shared" si="4"/>
        <v>2260820</v>
      </c>
      <c r="R25" s="52">
        <f t="shared" si="4"/>
        <v>7793607</v>
      </c>
      <c r="S25" s="52">
        <f t="shared" si="4"/>
        <v>3082398</v>
      </c>
      <c r="T25" s="52">
        <f t="shared" si="4"/>
        <v>3456647</v>
      </c>
      <c r="U25" s="52">
        <f t="shared" si="4"/>
        <v>5677473</v>
      </c>
      <c r="V25" s="52">
        <f t="shared" si="4"/>
        <v>12216518</v>
      </c>
      <c r="W25" s="52">
        <f t="shared" si="4"/>
        <v>49770970</v>
      </c>
      <c r="X25" s="52">
        <f t="shared" si="4"/>
        <v>56206101</v>
      </c>
      <c r="Y25" s="52">
        <f t="shared" si="4"/>
        <v>-6435131</v>
      </c>
      <c r="Z25" s="53">
        <f>+IF(X25&lt;&gt;0,+(Y25/X25)*100,0)</f>
        <v>-11.449168125004793</v>
      </c>
      <c r="AA25" s="54">
        <f>+AA5+AA9+AA15+AA19+AA24</f>
        <v>63550300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35686172</v>
      </c>
      <c r="D28" s="19"/>
      <c r="E28" s="20">
        <v>44614393</v>
      </c>
      <c r="F28" s="21">
        <v>36513171</v>
      </c>
      <c r="G28" s="21">
        <v>2868964</v>
      </c>
      <c r="H28" s="21">
        <v>58948</v>
      </c>
      <c r="I28" s="21">
        <v>6976984</v>
      </c>
      <c r="J28" s="21">
        <v>9904896</v>
      </c>
      <c r="K28" s="21">
        <v>429593</v>
      </c>
      <c r="L28" s="21">
        <v>1161695</v>
      </c>
      <c r="M28" s="21">
        <v>3243527</v>
      </c>
      <c r="N28" s="21">
        <v>4834815</v>
      </c>
      <c r="O28" s="21">
        <v>6832</v>
      </c>
      <c r="P28" s="21">
        <v>1457236</v>
      </c>
      <c r="Q28" s="21">
        <v>847132</v>
      </c>
      <c r="R28" s="21">
        <v>2311200</v>
      </c>
      <c r="S28" s="21">
        <v>2807700</v>
      </c>
      <c r="T28" s="21">
        <v>1767630</v>
      </c>
      <c r="U28" s="21">
        <v>3267061</v>
      </c>
      <c r="V28" s="21">
        <v>7842391</v>
      </c>
      <c r="W28" s="21">
        <v>24893302</v>
      </c>
      <c r="X28" s="21"/>
      <c r="Y28" s="21">
        <v>24893302</v>
      </c>
      <c r="Z28" s="6"/>
      <c r="AA28" s="19">
        <v>36513171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35686172</v>
      </c>
      <c r="D32" s="25">
        <f>SUM(D28:D31)</f>
        <v>0</v>
      </c>
      <c r="E32" s="26">
        <f t="shared" si="5"/>
        <v>44614393</v>
      </c>
      <c r="F32" s="27">
        <f t="shared" si="5"/>
        <v>36513171</v>
      </c>
      <c r="G32" s="27">
        <f t="shared" si="5"/>
        <v>2868964</v>
      </c>
      <c r="H32" s="27">
        <f t="shared" si="5"/>
        <v>58948</v>
      </c>
      <c r="I32" s="27">
        <f t="shared" si="5"/>
        <v>6976984</v>
      </c>
      <c r="J32" s="27">
        <f t="shared" si="5"/>
        <v>9904896</v>
      </c>
      <c r="K32" s="27">
        <f t="shared" si="5"/>
        <v>429593</v>
      </c>
      <c r="L32" s="27">
        <f t="shared" si="5"/>
        <v>1161695</v>
      </c>
      <c r="M32" s="27">
        <f t="shared" si="5"/>
        <v>3243527</v>
      </c>
      <c r="N32" s="27">
        <f t="shared" si="5"/>
        <v>4834815</v>
      </c>
      <c r="O32" s="27">
        <f t="shared" si="5"/>
        <v>6832</v>
      </c>
      <c r="P32" s="27">
        <f t="shared" si="5"/>
        <v>1457236</v>
      </c>
      <c r="Q32" s="27">
        <f t="shared" si="5"/>
        <v>847132</v>
      </c>
      <c r="R32" s="27">
        <f t="shared" si="5"/>
        <v>2311200</v>
      </c>
      <c r="S32" s="27">
        <f t="shared" si="5"/>
        <v>2807700</v>
      </c>
      <c r="T32" s="27">
        <f t="shared" si="5"/>
        <v>1767630</v>
      </c>
      <c r="U32" s="27">
        <f t="shared" si="5"/>
        <v>3267061</v>
      </c>
      <c r="V32" s="27">
        <f t="shared" si="5"/>
        <v>7842391</v>
      </c>
      <c r="W32" s="27">
        <f t="shared" si="5"/>
        <v>24893302</v>
      </c>
      <c r="X32" s="27">
        <f t="shared" si="5"/>
        <v>0</v>
      </c>
      <c r="Y32" s="27">
        <f t="shared" si="5"/>
        <v>24893302</v>
      </c>
      <c r="Z32" s="13">
        <f>+IF(X32&lt;&gt;0,+(Y32/X32)*100,0)</f>
        <v>0</v>
      </c>
      <c r="AA32" s="31">
        <f>SUM(AA28:AA31)</f>
        <v>36513171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17041208</v>
      </c>
      <c r="D35" s="19"/>
      <c r="E35" s="20">
        <v>11591707</v>
      </c>
      <c r="F35" s="21">
        <v>27037129</v>
      </c>
      <c r="G35" s="21">
        <v>560706</v>
      </c>
      <c r="H35" s="21">
        <v>4072414</v>
      </c>
      <c r="I35" s="21">
        <v>995782</v>
      </c>
      <c r="J35" s="21">
        <v>5628902</v>
      </c>
      <c r="K35" s="21">
        <v>4159470</v>
      </c>
      <c r="L35" s="21">
        <v>3099484</v>
      </c>
      <c r="M35" s="21">
        <v>2133278</v>
      </c>
      <c r="N35" s="21">
        <v>9392232</v>
      </c>
      <c r="O35" s="21">
        <v>2002073</v>
      </c>
      <c r="P35" s="21">
        <v>2066646</v>
      </c>
      <c r="Q35" s="21">
        <v>1413688</v>
      </c>
      <c r="R35" s="21">
        <v>5482407</v>
      </c>
      <c r="S35" s="21">
        <v>274698</v>
      </c>
      <c r="T35" s="21">
        <v>1689017</v>
      </c>
      <c r="U35" s="21">
        <v>2410412</v>
      </c>
      <c r="V35" s="21">
        <v>4374127</v>
      </c>
      <c r="W35" s="21">
        <v>24877668</v>
      </c>
      <c r="X35" s="21"/>
      <c r="Y35" s="21">
        <v>24877668</v>
      </c>
      <c r="Z35" s="6"/>
      <c r="AA35" s="28">
        <v>27037129</v>
      </c>
    </row>
    <row r="36" spans="1:27" ht="13.5">
      <c r="A36" s="60" t="s">
        <v>64</v>
      </c>
      <c r="B36" s="10"/>
      <c r="C36" s="61">
        <f aca="true" t="shared" si="6" ref="C36:Y36">SUM(C32:C35)</f>
        <v>52727380</v>
      </c>
      <c r="D36" s="61">
        <f>SUM(D32:D35)</f>
        <v>0</v>
      </c>
      <c r="E36" s="62">
        <f t="shared" si="6"/>
        <v>56206100</v>
      </c>
      <c r="F36" s="63">
        <f t="shared" si="6"/>
        <v>63550300</v>
      </c>
      <c r="G36" s="63">
        <f t="shared" si="6"/>
        <v>3429670</v>
      </c>
      <c r="H36" s="63">
        <f t="shared" si="6"/>
        <v>4131362</v>
      </c>
      <c r="I36" s="63">
        <f t="shared" si="6"/>
        <v>7972766</v>
      </c>
      <c r="J36" s="63">
        <f t="shared" si="6"/>
        <v>15533798</v>
      </c>
      <c r="K36" s="63">
        <f t="shared" si="6"/>
        <v>4589063</v>
      </c>
      <c r="L36" s="63">
        <f t="shared" si="6"/>
        <v>4261179</v>
      </c>
      <c r="M36" s="63">
        <f t="shared" si="6"/>
        <v>5376805</v>
      </c>
      <c r="N36" s="63">
        <f t="shared" si="6"/>
        <v>14227047</v>
      </c>
      <c r="O36" s="63">
        <f t="shared" si="6"/>
        <v>2008905</v>
      </c>
      <c r="P36" s="63">
        <f t="shared" si="6"/>
        <v>3523882</v>
      </c>
      <c r="Q36" s="63">
        <f t="shared" si="6"/>
        <v>2260820</v>
      </c>
      <c r="R36" s="63">
        <f t="shared" si="6"/>
        <v>7793607</v>
      </c>
      <c r="S36" s="63">
        <f t="shared" si="6"/>
        <v>3082398</v>
      </c>
      <c r="T36" s="63">
        <f t="shared" si="6"/>
        <v>3456647</v>
      </c>
      <c r="U36" s="63">
        <f t="shared" si="6"/>
        <v>5677473</v>
      </c>
      <c r="V36" s="63">
        <f t="shared" si="6"/>
        <v>12216518</v>
      </c>
      <c r="W36" s="63">
        <f t="shared" si="6"/>
        <v>49770970</v>
      </c>
      <c r="X36" s="63">
        <f t="shared" si="6"/>
        <v>0</v>
      </c>
      <c r="Y36" s="63">
        <f t="shared" si="6"/>
        <v>49770970</v>
      </c>
      <c r="Z36" s="64">
        <f>+IF(X36&lt;&gt;0,+(Y36/X36)*100,0)</f>
        <v>0</v>
      </c>
      <c r="AA36" s="65">
        <f>SUM(AA32:AA35)</f>
        <v>63550300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471052</v>
      </c>
      <c r="D5" s="16">
        <f>SUM(D6:D8)</f>
        <v>0</v>
      </c>
      <c r="E5" s="17">
        <f t="shared" si="0"/>
        <v>445000</v>
      </c>
      <c r="F5" s="18">
        <f t="shared" si="0"/>
        <v>1055000</v>
      </c>
      <c r="G5" s="18">
        <f t="shared" si="0"/>
        <v>8833</v>
      </c>
      <c r="H5" s="18">
        <f t="shared" si="0"/>
        <v>1237</v>
      </c>
      <c r="I5" s="18">
        <f t="shared" si="0"/>
        <v>0</v>
      </c>
      <c r="J5" s="18">
        <f t="shared" si="0"/>
        <v>10070</v>
      </c>
      <c r="K5" s="18">
        <f t="shared" si="0"/>
        <v>9565</v>
      </c>
      <c r="L5" s="18">
        <f t="shared" si="0"/>
        <v>3463</v>
      </c>
      <c r="M5" s="18">
        <f t="shared" si="0"/>
        <v>8947</v>
      </c>
      <c r="N5" s="18">
        <f t="shared" si="0"/>
        <v>21975</v>
      </c>
      <c r="O5" s="18">
        <f t="shared" si="0"/>
        <v>19745</v>
      </c>
      <c r="P5" s="18">
        <f t="shared" si="0"/>
        <v>20786</v>
      </c>
      <c r="Q5" s="18">
        <f t="shared" si="0"/>
        <v>11815</v>
      </c>
      <c r="R5" s="18">
        <f t="shared" si="0"/>
        <v>52346</v>
      </c>
      <c r="S5" s="18">
        <f t="shared" si="0"/>
        <v>4176</v>
      </c>
      <c r="T5" s="18">
        <f t="shared" si="0"/>
        <v>67809</v>
      </c>
      <c r="U5" s="18">
        <f t="shared" si="0"/>
        <v>139521</v>
      </c>
      <c r="V5" s="18">
        <f t="shared" si="0"/>
        <v>211506</v>
      </c>
      <c r="W5" s="18">
        <f t="shared" si="0"/>
        <v>295897</v>
      </c>
      <c r="X5" s="18">
        <f t="shared" si="0"/>
        <v>445000</v>
      </c>
      <c r="Y5" s="18">
        <f t="shared" si="0"/>
        <v>-149103</v>
      </c>
      <c r="Z5" s="4">
        <f>+IF(X5&lt;&gt;0,+(Y5/X5)*100,0)</f>
        <v>-33.50629213483146</v>
      </c>
      <c r="AA5" s="16">
        <f>SUM(AA6:AA8)</f>
        <v>1055000</v>
      </c>
    </row>
    <row r="6" spans="1:27" ht="13.5">
      <c r="A6" s="5" t="s">
        <v>32</v>
      </c>
      <c r="B6" s="3"/>
      <c r="C6" s="19">
        <v>127355</v>
      </c>
      <c r="D6" s="19"/>
      <c r="E6" s="20">
        <v>35000</v>
      </c>
      <c r="F6" s="21">
        <v>435000</v>
      </c>
      <c r="G6" s="21"/>
      <c r="H6" s="21"/>
      <c r="I6" s="21"/>
      <c r="J6" s="21"/>
      <c r="K6" s="21">
        <v>8640</v>
      </c>
      <c r="L6" s="21"/>
      <c r="M6" s="21"/>
      <c r="N6" s="21">
        <v>8640</v>
      </c>
      <c r="O6" s="21"/>
      <c r="P6" s="21"/>
      <c r="Q6" s="21"/>
      <c r="R6" s="21"/>
      <c r="S6" s="21">
        <v>965</v>
      </c>
      <c r="T6" s="21">
        <v>2882</v>
      </c>
      <c r="U6" s="21"/>
      <c r="V6" s="21">
        <v>3847</v>
      </c>
      <c r="W6" s="21">
        <v>12487</v>
      </c>
      <c r="X6" s="21">
        <v>35000</v>
      </c>
      <c r="Y6" s="21">
        <v>-22513</v>
      </c>
      <c r="Z6" s="6">
        <v>-64.32</v>
      </c>
      <c r="AA6" s="28">
        <v>435000</v>
      </c>
    </row>
    <row r="7" spans="1:27" ht="13.5">
      <c r="A7" s="5" t="s">
        <v>33</v>
      </c>
      <c r="B7" s="3"/>
      <c r="C7" s="22">
        <v>248832</v>
      </c>
      <c r="D7" s="22"/>
      <c r="E7" s="23">
        <v>370000</v>
      </c>
      <c r="F7" s="24">
        <v>370000</v>
      </c>
      <c r="G7" s="24">
        <v>8833</v>
      </c>
      <c r="H7" s="24"/>
      <c r="I7" s="24"/>
      <c r="J7" s="24">
        <v>8833</v>
      </c>
      <c r="K7" s="24">
        <v>925</v>
      </c>
      <c r="L7" s="24">
        <v>1139</v>
      </c>
      <c r="M7" s="24">
        <v>8947</v>
      </c>
      <c r="N7" s="24">
        <v>11011</v>
      </c>
      <c r="O7" s="24">
        <v>10482</v>
      </c>
      <c r="P7" s="24">
        <v>20786</v>
      </c>
      <c r="Q7" s="24">
        <v>1666</v>
      </c>
      <c r="R7" s="24">
        <v>32934</v>
      </c>
      <c r="S7" s="24"/>
      <c r="T7" s="24">
        <v>35127</v>
      </c>
      <c r="U7" s="24">
        <v>138600</v>
      </c>
      <c r="V7" s="24">
        <v>173727</v>
      </c>
      <c r="W7" s="24">
        <v>226505</v>
      </c>
      <c r="X7" s="24">
        <v>370000</v>
      </c>
      <c r="Y7" s="24">
        <v>-143495</v>
      </c>
      <c r="Z7" s="7">
        <v>-38.78</v>
      </c>
      <c r="AA7" s="29">
        <v>370000</v>
      </c>
    </row>
    <row r="8" spans="1:27" ht="13.5">
      <c r="A8" s="5" t="s">
        <v>34</v>
      </c>
      <c r="B8" s="3"/>
      <c r="C8" s="19">
        <v>94865</v>
      </c>
      <c r="D8" s="19"/>
      <c r="E8" s="20">
        <v>40000</v>
      </c>
      <c r="F8" s="21">
        <v>250000</v>
      </c>
      <c r="G8" s="21"/>
      <c r="H8" s="21">
        <v>1237</v>
      </c>
      <c r="I8" s="21"/>
      <c r="J8" s="21">
        <v>1237</v>
      </c>
      <c r="K8" s="21"/>
      <c r="L8" s="21">
        <v>2324</v>
      </c>
      <c r="M8" s="21"/>
      <c r="N8" s="21">
        <v>2324</v>
      </c>
      <c r="O8" s="21">
        <v>9263</v>
      </c>
      <c r="P8" s="21"/>
      <c r="Q8" s="21">
        <v>10149</v>
      </c>
      <c r="R8" s="21">
        <v>19412</v>
      </c>
      <c r="S8" s="21">
        <v>3211</v>
      </c>
      <c r="T8" s="21">
        <v>29800</v>
      </c>
      <c r="U8" s="21">
        <v>921</v>
      </c>
      <c r="V8" s="21">
        <v>33932</v>
      </c>
      <c r="W8" s="21">
        <v>56905</v>
      </c>
      <c r="X8" s="21">
        <v>40000</v>
      </c>
      <c r="Y8" s="21">
        <v>16905</v>
      </c>
      <c r="Z8" s="6">
        <v>42.26</v>
      </c>
      <c r="AA8" s="28">
        <v>250000</v>
      </c>
    </row>
    <row r="9" spans="1:27" ht="13.5">
      <c r="A9" s="2" t="s">
        <v>35</v>
      </c>
      <c r="B9" s="3"/>
      <c r="C9" s="16">
        <f aca="true" t="shared" si="1" ref="C9:Y9">SUM(C10:C14)</f>
        <v>19640</v>
      </c>
      <c r="D9" s="16">
        <f>SUM(D10:D14)</f>
        <v>0</v>
      </c>
      <c r="E9" s="17">
        <f t="shared" si="1"/>
        <v>115000</v>
      </c>
      <c r="F9" s="18">
        <f t="shared" si="1"/>
        <v>9574290</v>
      </c>
      <c r="G9" s="18">
        <f t="shared" si="1"/>
        <v>17543</v>
      </c>
      <c r="H9" s="18">
        <f t="shared" si="1"/>
        <v>1921</v>
      </c>
      <c r="I9" s="18">
        <f t="shared" si="1"/>
        <v>1072</v>
      </c>
      <c r="J9" s="18">
        <f t="shared" si="1"/>
        <v>20536</v>
      </c>
      <c r="K9" s="18">
        <f t="shared" si="1"/>
        <v>0</v>
      </c>
      <c r="L9" s="18">
        <f t="shared" si="1"/>
        <v>1886</v>
      </c>
      <c r="M9" s="18">
        <f t="shared" si="1"/>
        <v>469028</v>
      </c>
      <c r="N9" s="18">
        <f t="shared" si="1"/>
        <v>470914</v>
      </c>
      <c r="O9" s="18">
        <f t="shared" si="1"/>
        <v>2049</v>
      </c>
      <c r="P9" s="18">
        <f t="shared" si="1"/>
        <v>17951</v>
      </c>
      <c r="Q9" s="18">
        <f t="shared" si="1"/>
        <v>224888</v>
      </c>
      <c r="R9" s="18">
        <f t="shared" si="1"/>
        <v>244888</v>
      </c>
      <c r="S9" s="18">
        <f t="shared" si="1"/>
        <v>760055</v>
      </c>
      <c r="T9" s="18">
        <f t="shared" si="1"/>
        <v>491118</v>
      </c>
      <c r="U9" s="18">
        <f t="shared" si="1"/>
        <v>315038</v>
      </c>
      <c r="V9" s="18">
        <f t="shared" si="1"/>
        <v>1566211</v>
      </c>
      <c r="W9" s="18">
        <f t="shared" si="1"/>
        <v>2302549</v>
      </c>
      <c r="X9" s="18">
        <f t="shared" si="1"/>
        <v>115000</v>
      </c>
      <c r="Y9" s="18">
        <f t="shared" si="1"/>
        <v>2187549</v>
      </c>
      <c r="Z9" s="4">
        <f>+IF(X9&lt;&gt;0,+(Y9/X9)*100,0)</f>
        <v>1902.2165217391305</v>
      </c>
      <c r="AA9" s="30">
        <f>SUM(AA10:AA14)</f>
        <v>9574290</v>
      </c>
    </row>
    <row r="10" spans="1:27" ht="13.5">
      <c r="A10" s="5" t="s">
        <v>36</v>
      </c>
      <c r="B10" s="3"/>
      <c r="C10" s="19">
        <v>10449</v>
      </c>
      <c r="D10" s="19"/>
      <c r="E10" s="20">
        <v>40000</v>
      </c>
      <c r="F10" s="21">
        <v>50000</v>
      </c>
      <c r="G10" s="21">
        <v>17543</v>
      </c>
      <c r="H10" s="21"/>
      <c r="I10" s="21"/>
      <c r="J10" s="21">
        <v>17543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17543</v>
      </c>
      <c r="X10" s="21">
        <v>40000</v>
      </c>
      <c r="Y10" s="21">
        <v>-22457</v>
      </c>
      <c r="Z10" s="6">
        <v>-56.14</v>
      </c>
      <c r="AA10" s="28">
        <v>50000</v>
      </c>
    </row>
    <row r="11" spans="1:27" ht="13.5">
      <c r="A11" s="5" t="s">
        <v>37</v>
      </c>
      <c r="B11" s="3"/>
      <c r="C11" s="19">
        <v>307</v>
      </c>
      <c r="D11" s="19"/>
      <c r="E11" s="20">
        <v>35000</v>
      </c>
      <c r="F11" s="21">
        <v>9084290</v>
      </c>
      <c r="G11" s="21"/>
      <c r="H11" s="21"/>
      <c r="I11" s="21">
        <v>1072</v>
      </c>
      <c r="J11" s="21">
        <v>1072</v>
      </c>
      <c r="K11" s="21"/>
      <c r="L11" s="21">
        <v>1886</v>
      </c>
      <c r="M11" s="21">
        <v>460350</v>
      </c>
      <c r="N11" s="21">
        <v>462236</v>
      </c>
      <c r="O11" s="21">
        <v>338</v>
      </c>
      <c r="P11" s="21">
        <v>16780</v>
      </c>
      <c r="Q11" s="21">
        <v>224888</v>
      </c>
      <c r="R11" s="21">
        <v>242006</v>
      </c>
      <c r="S11" s="21">
        <v>759777</v>
      </c>
      <c r="T11" s="21">
        <v>491118</v>
      </c>
      <c r="U11" s="21">
        <v>315038</v>
      </c>
      <c r="V11" s="21">
        <v>1565933</v>
      </c>
      <c r="W11" s="21">
        <v>2271247</v>
      </c>
      <c r="X11" s="21">
        <v>35000</v>
      </c>
      <c r="Y11" s="21">
        <v>2236247</v>
      </c>
      <c r="Z11" s="6">
        <v>6389.28</v>
      </c>
      <c r="AA11" s="28">
        <v>9084290</v>
      </c>
    </row>
    <row r="12" spans="1:27" ht="13.5">
      <c r="A12" s="5" t="s">
        <v>38</v>
      </c>
      <c r="B12" s="3"/>
      <c r="C12" s="19">
        <v>2307</v>
      </c>
      <c r="D12" s="19"/>
      <c r="E12" s="20">
        <v>20000</v>
      </c>
      <c r="F12" s="21">
        <v>420000</v>
      </c>
      <c r="G12" s="21"/>
      <c r="H12" s="21">
        <v>1921</v>
      </c>
      <c r="I12" s="21"/>
      <c r="J12" s="21">
        <v>1921</v>
      </c>
      <c r="K12" s="21"/>
      <c r="L12" s="21"/>
      <c r="M12" s="21">
        <v>8678</v>
      </c>
      <c r="N12" s="21">
        <v>8678</v>
      </c>
      <c r="O12" s="21">
        <v>1711</v>
      </c>
      <c r="P12" s="21">
        <v>1171</v>
      </c>
      <c r="Q12" s="21"/>
      <c r="R12" s="21">
        <v>2882</v>
      </c>
      <c r="S12" s="21">
        <v>278</v>
      </c>
      <c r="T12" s="21"/>
      <c r="U12" s="21"/>
      <c r="V12" s="21">
        <v>278</v>
      </c>
      <c r="W12" s="21">
        <v>13759</v>
      </c>
      <c r="X12" s="21">
        <v>20000</v>
      </c>
      <c r="Y12" s="21">
        <v>-6241</v>
      </c>
      <c r="Z12" s="6">
        <v>-31.2</v>
      </c>
      <c r="AA12" s="28">
        <v>420000</v>
      </c>
    </row>
    <row r="13" spans="1:27" ht="13.5">
      <c r="A13" s="5" t="s">
        <v>39</v>
      </c>
      <c r="B13" s="3"/>
      <c r="C13" s="19">
        <v>6577</v>
      </c>
      <c r="D13" s="19"/>
      <c r="E13" s="20">
        <v>20000</v>
      </c>
      <c r="F13" s="21">
        <v>20000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20000</v>
      </c>
      <c r="Y13" s="21">
        <v>-20000</v>
      </c>
      <c r="Z13" s="6">
        <v>-100</v>
      </c>
      <c r="AA13" s="28">
        <v>20000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7612230</v>
      </c>
      <c r="D15" s="16">
        <f>SUM(D16:D18)</f>
        <v>0</v>
      </c>
      <c r="E15" s="17">
        <f t="shared" si="2"/>
        <v>10069290</v>
      </c>
      <c r="F15" s="18">
        <f t="shared" si="2"/>
        <v>5220000</v>
      </c>
      <c r="G15" s="18">
        <f t="shared" si="2"/>
        <v>1910477</v>
      </c>
      <c r="H15" s="18">
        <f t="shared" si="2"/>
        <v>0</v>
      </c>
      <c r="I15" s="18">
        <f t="shared" si="2"/>
        <v>603120</v>
      </c>
      <c r="J15" s="18">
        <f t="shared" si="2"/>
        <v>2513597</v>
      </c>
      <c r="K15" s="18">
        <f t="shared" si="2"/>
        <v>0</v>
      </c>
      <c r="L15" s="18">
        <f t="shared" si="2"/>
        <v>1144503</v>
      </c>
      <c r="M15" s="18">
        <f t="shared" si="2"/>
        <v>618470</v>
      </c>
      <c r="N15" s="18">
        <f t="shared" si="2"/>
        <v>1762973</v>
      </c>
      <c r="O15" s="18">
        <f t="shared" si="2"/>
        <v>0</v>
      </c>
      <c r="P15" s="18">
        <f t="shared" si="2"/>
        <v>407734</v>
      </c>
      <c r="Q15" s="18">
        <f t="shared" si="2"/>
        <v>0</v>
      </c>
      <c r="R15" s="18">
        <f t="shared" si="2"/>
        <v>407734</v>
      </c>
      <c r="S15" s="18">
        <f t="shared" si="2"/>
        <v>80000</v>
      </c>
      <c r="T15" s="18">
        <f t="shared" si="2"/>
        <v>0</v>
      </c>
      <c r="U15" s="18">
        <f t="shared" si="2"/>
        <v>1429</v>
      </c>
      <c r="V15" s="18">
        <f t="shared" si="2"/>
        <v>81429</v>
      </c>
      <c r="W15" s="18">
        <f t="shared" si="2"/>
        <v>4765733</v>
      </c>
      <c r="X15" s="18">
        <f t="shared" si="2"/>
        <v>10069290</v>
      </c>
      <c r="Y15" s="18">
        <f t="shared" si="2"/>
        <v>-5303557</v>
      </c>
      <c r="Z15" s="4">
        <f>+IF(X15&lt;&gt;0,+(Y15/X15)*100,0)</f>
        <v>-52.67061530654098</v>
      </c>
      <c r="AA15" s="30">
        <f>SUM(AA16:AA18)</f>
        <v>5220000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>
        <v>5887</v>
      </c>
      <c r="Q16" s="21"/>
      <c r="R16" s="21">
        <v>5887</v>
      </c>
      <c r="S16" s="21"/>
      <c r="T16" s="21"/>
      <c r="U16" s="21"/>
      <c r="V16" s="21"/>
      <c r="W16" s="21">
        <v>5887</v>
      </c>
      <c r="X16" s="21"/>
      <c r="Y16" s="21">
        <v>5887</v>
      </c>
      <c r="Z16" s="6"/>
      <c r="AA16" s="28"/>
    </row>
    <row r="17" spans="1:27" ht="13.5">
      <c r="A17" s="5" t="s">
        <v>43</v>
      </c>
      <c r="B17" s="3"/>
      <c r="C17" s="19">
        <v>7612230</v>
      </c>
      <c r="D17" s="19"/>
      <c r="E17" s="20">
        <v>10069290</v>
      </c>
      <c r="F17" s="21">
        <v>5220000</v>
      </c>
      <c r="G17" s="21">
        <v>1910477</v>
      </c>
      <c r="H17" s="21"/>
      <c r="I17" s="21">
        <v>603120</v>
      </c>
      <c r="J17" s="21">
        <v>2513597</v>
      </c>
      <c r="K17" s="21"/>
      <c r="L17" s="21">
        <v>1144503</v>
      </c>
      <c r="M17" s="21">
        <v>618470</v>
      </c>
      <c r="N17" s="21">
        <v>1762973</v>
      </c>
      <c r="O17" s="21"/>
      <c r="P17" s="21">
        <v>401847</v>
      </c>
      <c r="Q17" s="21"/>
      <c r="R17" s="21">
        <v>401847</v>
      </c>
      <c r="S17" s="21">
        <v>80000</v>
      </c>
      <c r="T17" s="21"/>
      <c r="U17" s="21">
        <v>1429</v>
      </c>
      <c r="V17" s="21">
        <v>81429</v>
      </c>
      <c r="W17" s="21">
        <v>4759846</v>
      </c>
      <c r="X17" s="21">
        <v>10069290</v>
      </c>
      <c r="Y17" s="21">
        <v>-5309444</v>
      </c>
      <c r="Z17" s="6">
        <v>-52.73</v>
      </c>
      <c r="AA17" s="28">
        <v>5220000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3125195</v>
      </c>
      <c r="D19" s="16">
        <f>SUM(D20:D23)</f>
        <v>0</v>
      </c>
      <c r="E19" s="17">
        <f t="shared" si="3"/>
        <v>75000</v>
      </c>
      <c r="F19" s="18">
        <f t="shared" si="3"/>
        <v>1471680</v>
      </c>
      <c r="G19" s="18">
        <f t="shared" si="3"/>
        <v>0</v>
      </c>
      <c r="H19" s="18">
        <f t="shared" si="3"/>
        <v>1486</v>
      </c>
      <c r="I19" s="18">
        <f t="shared" si="3"/>
        <v>4130</v>
      </c>
      <c r="J19" s="18">
        <f t="shared" si="3"/>
        <v>5616</v>
      </c>
      <c r="K19" s="18">
        <f t="shared" si="3"/>
        <v>1289</v>
      </c>
      <c r="L19" s="18">
        <f t="shared" si="3"/>
        <v>6974</v>
      </c>
      <c r="M19" s="18">
        <f t="shared" si="3"/>
        <v>1423968</v>
      </c>
      <c r="N19" s="18">
        <f t="shared" si="3"/>
        <v>1432231</v>
      </c>
      <c r="O19" s="18">
        <f t="shared" si="3"/>
        <v>0</v>
      </c>
      <c r="P19" s="18">
        <f t="shared" si="3"/>
        <v>0</v>
      </c>
      <c r="Q19" s="18">
        <f t="shared" si="3"/>
        <v>284</v>
      </c>
      <c r="R19" s="18">
        <f t="shared" si="3"/>
        <v>284</v>
      </c>
      <c r="S19" s="18">
        <f t="shared" si="3"/>
        <v>41584</v>
      </c>
      <c r="T19" s="18">
        <f t="shared" si="3"/>
        <v>155188</v>
      </c>
      <c r="U19" s="18">
        <f t="shared" si="3"/>
        <v>47500</v>
      </c>
      <c r="V19" s="18">
        <f t="shared" si="3"/>
        <v>244272</v>
      </c>
      <c r="W19" s="18">
        <f t="shared" si="3"/>
        <v>1682403</v>
      </c>
      <c r="X19" s="18">
        <f t="shared" si="3"/>
        <v>75000</v>
      </c>
      <c r="Y19" s="18">
        <f t="shared" si="3"/>
        <v>1607403</v>
      </c>
      <c r="Z19" s="4">
        <f>+IF(X19&lt;&gt;0,+(Y19/X19)*100,0)</f>
        <v>2143.204</v>
      </c>
      <c r="AA19" s="30">
        <f>SUM(AA20:AA23)</f>
        <v>1471680</v>
      </c>
    </row>
    <row r="20" spans="1:27" ht="13.5">
      <c r="A20" s="5" t="s">
        <v>46</v>
      </c>
      <c r="B20" s="3"/>
      <c r="C20" s="19">
        <v>2091862</v>
      </c>
      <c r="D20" s="19"/>
      <c r="E20" s="20">
        <v>20000</v>
      </c>
      <c r="F20" s="21">
        <v>1416680</v>
      </c>
      <c r="G20" s="21"/>
      <c r="H20" s="21">
        <v>689</v>
      </c>
      <c r="I20" s="21"/>
      <c r="J20" s="21">
        <v>689</v>
      </c>
      <c r="K20" s="21"/>
      <c r="L20" s="21">
        <v>6974</v>
      </c>
      <c r="M20" s="21">
        <v>1423968</v>
      </c>
      <c r="N20" s="21">
        <v>1430942</v>
      </c>
      <c r="O20" s="21"/>
      <c r="P20" s="21"/>
      <c r="Q20" s="21"/>
      <c r="R20" s="21"/>
      <c r="S20" s="21">
        <v>38681</v>
      </c>
      <c r="T20" s="21">
        <v>155188</v>
      </c>
      <c r="U20" s="21">
        <v>47500</v>
      </c>
      <c r="V20" s="21">
        <v>241369</v>
      </c>
      <c r="W20" s="21">
        <v>1673000</v>
      </c>
      <c r="X20" s="21">
        <v>20000</v>
      </c>
      <c r="Y20" s="21">
        <v>1653000</v>
      </c>
      <c r="Z20" s="6">
        <v>8265</v>
      </c>
      <c r="AA20" s="28">
        <v>1416680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1033333</v>
      </c>
      <c r="D23" s="19"/>
      <c r="E23" s="20">
        <v>55000</v>
      </c>
      <c r="F23" s="21">
        <v>55000</v>
      </c>
      <c r="G23" s="21"/>
      <c r="H23" s="21">
        <v>797</v>
      </c>
      <c r="I23" s="21">
        <v>4130</v>
      </c>
      <c r="J23" s="21">
        <v>4927</v>
      </c>
      <c r="K23" s="21">
        <v>1289</v>
      </c>
      <c r="L23" s="21"/>
      <c r="M23" s="21"/>
      <c r="N23" s="21">
        <v>1289</v>
      </c>
      <c r="O23" s="21"/>
      <c r="P23" s="21"/>
      <c r="Q23" s="21">
        <v>284</v>
      </c>
      <c r="R23" s="21">
        <v>284</v>
      </c>
      <c r="S23" s="21">
        <v>2903</v>
      </c>
      <c r="T23" s="21"/>
      <c r="U23" s="21"/>
      <c r="V23" s="21">
        <v>2903</v>
      </c>
      <c r="W23" s="21">
        <v>9403</v>
      </c>
      <c r="X23" s="21">
        <v>55000</v>
      </c>
      <c r="Y23" s="21">
        <v>-45597</v>
      </c>
      <c r="Z23" s="6">
        <v>-82.9</v>
      </c>
      <c r="AA23" s="28">
        <v>55000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11228117</v>
      </c>
      <c r="D25" s="50">
        <f>+D5+D9+D15+D19+D24</f>
        <v>0</v>
      </c>
      <c r="E25" s="51">
        <f t="shared" si="4"/>
        <v>10704290</v>
      </c>
      <c r="F25" s="52">
        <f t="shared" si="4"/>
        <v>17320970</v>
      </c>
      <c r="G25" s="52">
        <f t="shared" si="4"/>
        <v>1936853</v>
      </c>
      <c r="H25" s="52">
        <f t="shared" si="4"/>
        <v>4644</v>
      </c>
      <c r="I25" s="52">
        <f t="shared" si="4"/>
        <v>608322</v>
      </c>
      <c r="J25" s="52">
        <f t="shared" si="4"/>
        <v>2549819</v>
      </c>
      <c r="K25" s="52">
        <f t="shared" si="4"/>
        <v>10854</v>
      </c>
      <c r="L25" s="52">
        <f t="shared" si="4"/>
        <v>1156826</v>
      </c>
      <c r="M25" s="52">
        <f t="shared" si="4"/>
        <v>2520413</v>
      </c>
      <c r="N25" s="52">
        <f t="shared" si="4"/>
        <v>3688093</v>
      </c>
      <c r="O25" s="52">
        <f t="shared" si="4"/>
        <v>21794</v>
      </c>
      <c r="P25" s="52">
        <f t="shared" si="4"/>
        <v>446471</v>
      </c>
      <c r="Q25" s="52">
        <f t="shared" si="4"/>
        <v>236987</v>
      </c>
      <c r="R25" s="52">
        <f t="shared" si="4"/>
        <v>705252</v>
      </c>
      <c r="S25" s="52">
        <f t="shared" si="4"/>
        <v>885815</v>
      </c>
      <c r="T25" s="52">
        <f t="shared" si="4"/>
        <v>714115</v>
      </c>
      <c r="U25" s="52">
        <f t="shared" si="4"/>
        <v>503488</v>
      </c>
      <c r="V25" s="52">
        <f t="shared" si="4"/>
        <v>2103418</v>
      </c>
      <c r="W25" s="52">
        <f t="shared" si="4"/>
        <v>9046582</v>
      </c>
      <c r="X25" s="52">
        <f t="shared" si="4"/>
        <v>10704290</v>
      </c>
      <c r="Y25" s="52">
        <f t="shared" si="4"/>
        <v>-1657708</v>
      </c>
      <c r="Z25" s="53">
        <f>+IF(X25&lt;&gt;0,+(Y25/X25)*100,0)</f>
        <v>-15.486389101939501</v>
      </c>
      <c r="AA25" s="54">
        <f>+AA5+AA9+AA15+AA19+AA24</f>
        <v>17320970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9742204</v>
      </c>
      <c r="D28" s="19"/>
      <c r="E28" s="20">
        <v>10399290</v>
      </c>
      <c r="F28" s="21">
        <v>15995970</v>
      </c>
      <c r="G28" s="21">
        <v>1910477</v>
      </c>
      <c r="H28" s="21"/>
      <c r="I28" s="21">
        <v>603120</v>
      </c>
      <c r="J28" s="21">
        <v>2513597</v>
      </c>
      <c r="K28" s="21"/>
      <c r="L28" s="21">
        <v>1144503</v>
      </c>
      <c r="M28" s="21">
        <v>2502788</v>
      </c>
      <c r="N28" s="21">
        <v>3647291</v>
      </c>
      <c r="O28" s="21"/>
      <c r="P28" s="21">
        <v>401847</v>
      </c>
      <c r="Q28" s="21">
        <v>215688</v>
      </c>
      <c r="R28" s="21">
        <v>617535</v>
      </c>
      <c r="S28" s="21">
        <v>839777</v>
      </c>
      <c r="T28" s="21">
        <v>646306</v>
      </c>
      <c r="U28" s="21">
        <v>453638</v>
      </c>
      <c r="V28" s="21">
        <v>1939721</v>
      </c>
      <c r="W28" s="21">
        <v>8718144</v>
      </c>
      <c r="X28" s="21"/>
      <c r="Y28" s="21">
        <v>8718144</v>
      </c>
      <c r="Z28" s="6"/>
      <c r="AA28" s="19">
        <v>15995970</v>
      </c>
    </row>
    <row r="29" spans="1:27" ht="13.5">
      <c r="A29" s="56" t="s">
        <v>55</v>
      </c>
      <c r="B29" s="3"/>
      <c r="C29" s="19">
        <v>994815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10737019</v>
      </c>
      <c r="D32" s="25">
        <f>SUM(D28:D31)</f>
        <v>0</v>
      </c>
      <c r="E32" s="26">
        <f t="shared" si="5"/>
        <v>10399290</v>
      </c>
      <c r="F32" s="27">
        <f t="shared" si="5"/>
        <v>15995970</v>
      </c>
      <c r="G32" s="27">
        <f t="shared" si="5"/>
        <v>1910477</v>
      </c>
      <c r="H32" s="27">
        <f t="shared" si="5"/>
        <v>0</v>
      </c>
      <c r="I32" s="27">
        <f t="shared" si="5"/>
        <v>603120</v>
      </c>
      <c r="J32" s="27">
        <f t="shared" si="5"/>
        <v>2513597</v>
      </c>
      <c r="K32" s="27">
        <f t="shared" si="5"/>
        <v>0</v>
      </c>
      <c r="L32" s="27">
        <f t="shared" si="5"/>
        <v>1144503</v>
      </c>
      <c r="M32" s="27">
        <f t="shared" si="5"/>
        <v>2502788</v>
      </c>
      <c r="N32" s="27">
        <f t="shared" si="5"/>
        <v>3647291</v>
      </c>
      <c r="O32" s="27">
        <f t="shared" si="5"/>
        <v>0</v>
      </c>
      <c r="P32" s="27">
        <f t="shared" si="5"/>
        <v>401847</v>
      </c>
      <c r="Q32" s="27">
        <f t="shared" si="5"/>
        <v>215688</v>
      </c>
      <c r="R32" s="27">
        <f t="shared" si="5"/>
        <v>617535</v>
      </c>
      <c r="S32" s="27">
        <f t="shared" si="5"/>
        <v>839777</v>
      </c>
      <c r="T32" s="27">
        <f t="shared" si="5"/>
        <v>646306</v>
      </c>
      <c r="U32" s="27">
        <f t="shared" si="5"/>
        <v>453638</v>
      </c>
      <c r="V32" s="27">
        <f t="shared" si="5"/>
        <v>1939721</v>
      </c>
      <c r="W32" s="27">
        <f t="shared" si="5"/>
        <v>8718144</v>
      </c>
      <c r="X32" s="27">
        <f t="shared" si="5"/>
        <v>0</v>
      </c>
      <c r="Y32" s="27">
        <f t="shared" si="5"/>
        <v>8718144</v>
      </c>
      <c r="Z32" s="13">
        <f>+IF(X32&lt;&gt;0,+(Y32/X32)*100,0)</f>
        <v>0</v>
      </c>
      <c r="AA32" s="31">
        <f>SUM(AA28:AA31)</f>
        <v>15995970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104431</v>
      </c>
      <c r="D34" s="19"/>
      <c r="E34" s="20"/>
      <c r="F34" s="21">
        <v>940000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940000</v>
      </c>
    </row>
    <row r="35" spans="1:27" ht="13.5">
      <c r="A35" s="59" t="s">
        <v>63</v>
      </c>
      <c r="B35" s="3"/>
      <c r="C35" s="19">
        <v>386668</v>
      </c>
      <c r="D35" s="19"/>
      <c r="E35" s="20">
        <v>305000</v>
      </c>
      <c r="F35" s="21">
        <v>385000</v>
      </c>
      <c r="G35" s="21">
        <v>26376</v>
      </c>
      <c r="H35" s="21">
        <v>4644</v>
      </c>
      <c r="I35" s="21">
        <v>5202</v>
      </c>
      <c r="J35" s="21">
        <v>36222</v>
      </c>
      <c r="K35" s="21">
        <v>10854</v>
      </c>
      <c r="L35" s="21">
        <v>12323</v>
      </c>
      <c r="M35" s="21">
        <v>17625</v>
      </c>
      <c r="N35" s="21">
        <v>40802</v>
      </c>
      <c r="O35" s="21">
        <v>21794</v>
      </c>
      <c r="P35" s="21">
        <v>44624</v>
      </c>
      <c r="Q35" s="21">
        <v>21299</v>
      </c>
      <c r="R35" s="21">
        <v>87717</v>
      </c>
      <c r="S35" s="21">
        <v>46038</v>
      </c>
      <c r="T35" s="21">
        <v>67809</v>
      </c>
      <c r="U35" s="21">
        <v>49850</v>
      </c>
      <c r="V35" s="21">
        <v>163697</v>
      </c>
      <c r="W35" s="21">
        <v>328438</v>
      </c>
      <c r="X35" s="21"/>
      <c r="Y35" s="21">
        <v>328438</v>
      </c>
      <c r="Z35" s="6"/>
      <c r="AA35" s="28">
        <v>385000</v>
      </c>
    </row>
    <row r="36" spans="1:27" ht="13.5">
      <c r="A36" s="60" t="s">
        <v>64</v>
      </c>
      <c r="B36" s="10"/>
      <c r="C36" s="61">
        <f aca="true" t="shared" si="6" ref="C36:Y36">SUM(C32:C35)</f>
        <v>11228118</v>
      </c>
      <c r="D36" s="61">
        <f>SUM(D32:D35)</f>
        <v>0</v>
      </c>
      <c r="E36" s="62">
        <f t="shared" si="6"/>
        <v>10704290</v>
      </c>
      <c r="F36" s="63">
        <f t="shared" si="6"/>
        <v>17320970</v>
      </c>
      <c r="G36" s="63">
        <f t="shared" si="6"/>
        <v>1936853</v>
      </c>
      <c r="H36" s="63">
        <f t="shared" si="6"/>
        <v>4644</v>
      </c>
      <c r="I36" s="63">
        <f t="shared" si="6"/>
        <v>608322</v>
      </c>
      <c r="J36" s="63">
        <f t="shared" si="6"/>
        <v>2549819</v>
      </c>
      <c r="K36" s="63">
        <f t="shared" si="6"/>
        <v>10854</v>
      </c>
      <c r="L36" s="63">
        <f t="shared" si="6"/>
        <v>1156826</v>
      </c>
      <c r="M36" s="63">
        <f t="shared" si="6"/>
        <v>2520413</v>
      </c>
      <c r="N36" s="63">
        <f t="shared" si="6"/>
        <v>3688093</v>
      </c>
      <c r="O36" s="63">
        <f t="shared" si="6"/>
        <v>21794</v>
      </c>
      <c r="P36" s="63">
        <f t="shared" si="6"/>
        <v>446471</v>
      </c>
      <c r="Q36" s="63">
        <f t="shared" si="6"/>
        <v>236987</v>
      </c>
      <c r="R36" s="63">
        <f t="shared" si="6"/>
        <v>705252</v>
      </c>
      <c r="S36" s="63">
        <f t="shared" si="6"/>
        <v>885815</v>
      </c>
      <c r="T36" s="63">
        <f t="shared" si="6"/>
        <v>714115</v>
      </c>
      <c r="U36" s="63">
        <f t="shared" si="6"/>
        <v>503488</v>
      </c>
      <c r="V36" s="63">
        <f t="shared" si="6"/>
        <v>2103418</v>
      </c>
      <c r="W36" s="63">
        <f t="shared" si="6"/>
        <v>9046582</v>
      </c>
      <c r="X36" s="63">
        <f t="shared" si="6"/>
        <v>0</v>
      </c>
      <c r="Y36" s="63">
        <f t="shared" si="6"/>
        <v>9046582</v>
      </c>
      <c r="Z36" s="64">
        <f>+IF(X36&lt;&gt;0,+(Y36/X36)*100,0)</f>
        <v>0</v>
      </c>
      <c r="AA36" s="65">
        <f>SUM(AA32:AA35)</f>
        <v>17320970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4238023</v>
      </c>
      <c r="D5" s="16">
        <f>SUM(D6:D8)</f>
        <v>0</v>
      </c>
      <c r="E5" s="17">
        <f t="shared" si="0"/>
        <v>600000</v>
      </c>
      <c r="F5" s="18">
        <f t="shared" si="0"/>
        <v>600000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600000</v>
      </c>
      <c r="Y5" s="18">
        <f t="shared" si="0"/>
        <v>-600000</v>
      </c>
      <c r="Z5" s="4">
        <f>+IF(X5&lt;&gt;0,+(Y5/X5)*100,0)</f>
        <v>-100</v>
      </c>
      <c r="AA5" s="16">
        <f>SUM(AA6:AA8)</f>
        <v>600000</v>
      </c>
    </row>
    <row r="6" spans="1:27" ht="13.5">
      <c r="A6" s="5" t="s">
        <v>32</v>
      </c>
      <c r="B6" s="3"/>
      <c r="C6" s="19">
        <v>4238023</v>
      </c>
      <c r="D6" s="19"/>
      <c r="E6" s="20">
        <v>600000</v>
      </c>
      <c r="F6" s="21">
        <v>600000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600000</v>
      </c>
      <c r="Y6" s="21">
        <v>-600000</v>
      </c>
      <c r="Z6" s="6">
        <v>-100</v>
      </c>
      <c r="AA6" s="28">
        <v>600000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1746629</v>
      </c>
      <c r="D9" s="16">
        <f>SUM(D10:D14)</f>
        <v>0</v>
      </c>
      <c r="E9" s="17">
        <f t="shared" si="1"/>
        <v>3128000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3128160</v>
      </c>
      <c r="Y9" s="18">
        <f t="shared" si="1"/>
        <v>-3128160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>
        <v>1746629</v>
      </c>
      <c r="D10" s="19"/>
      <c r="E10" s="20">
        <v>3128000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3128160</v>
      </c>
      <c r="Y10" s="21">
        <v>-3128160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6409989</v>
      </c>
      <c r="D15" s="16">
        <f>SUM(D16:D18)</f>
        <v>0</v>
      </c>
      <c r="E15" s="17">
        <f t="shared" si="2"/>
        <v>7299000</v>
      </c>
      <c r="F15" s="18">
        <f t="shared" si="2"/>
        <v>10427000</v>
      </c>
      <c r="G15" s="18">
        <f t="shared" si="2"/>
        <v>102670</v>
      </c>
      <c r="H15" s="18">
        <f t="shared" si="2"/>
        <v>976891</v>
      </c>
      <c r="I15" s="18">
        <f t="shared" si="2"/>
        <v>1297184</v>
      </c>
      <c r="J15" s="18">
        <f t="shared" si="2"/>
        <v>2376745</v>
      </c>
      <c r="K15" s="18">
        <f t="shared" si="2"/>
        <v>905127</v>
      </c>
      <c r="L15" s="18">
        <f t="shared" si="2"/>
        <v>172489</v>
      </c>
      <c r="M15" s="18">
        <f t="shared" si="2"/>
        <v>2746723</v>
      </c>
      <c r="N15" s="18">
        <f t="shared" si="2"/>
        <v>3824339</v>
      </c>
      <c r="O15" s="18">
        <f t="shared" si="2"/>
        <v>75531</v>
      </c>
      <c r="P15" s="18">
        <f t="shared" si="2"/>
        <v>1216825</v>
      </c>
      <c r="Q15" s="18">
        <f t="shared" si="2"/>
        <v>1910801</v>
      </c>
      <c r="R15" s="18">
        <f t="shared" si="2"/>
        <v>3203157</v>
      </c>
      <c r="S15" s="18">
        <f t="shared" si="2"/>
        <v>0</v>
      </c>
      <c r="T15" s="18">
        <f t="shared" si="2"/>
        <v>93251</v>
      </c>
      <c r="U15" s="18">
        <f t="shared" si="2"/>
        <v>608164</v>
      </c>
      <c r="V15" s="18">
        <f t="shared" si="2"/>
        <v>701415</v>
      </c>
      <c r="W15" s="18">
        <f t="shared" si="2"/>
        <v>10105656</v>
      </c>
      <c r="X15" s="18">
        <f t="shared" si="2"/>
        <v>7299040</v>
      </c>
      <c r="Y15" s="18">
        <f t="shared" si="2"/>
        <v>2806616</v>
      </c>
      <c r="Z15" s="4">
        <f>+IF(X15&lt;&gt;0,+(Y15/X15)*100,0)</f>
        <v>38.45185120234989</v>
      </c>
      <c r="AA15" s="30">
        <f>SUM(AA16:AA18)</f>
        <v>10427000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6409989</v>
      </c>
      <c r="D17" s="19"/>
      <c r="E17" s="20">
        <v>7299000</v>
      </c>
      <c r="F17" s="21">
        <v>10427000</v>
      </c>
      <c r="G17" s="21">
        <v>102670</v>
      </c>
      <c r="H17" s="21">
        <v>976891</v>
      </c>
      <c r="I17" s="21">
        <v>1297184</v>
      </c>
      <c r="J17" s="21">
        <v>2376745</v>
      </c>
      <c r="K17" s="21">
        <v>905127</v>
      </c>
      <c r="L17" s="21">
        <v>172489</v>
      </c>
      <c r="M17" s="21">
        <v>2746723</v>
      </c>
      <c r="N17" s="21">
        <v>3824339</v>
      </c>
      <c r="O17" s="21">
        <v>75531</v>
      </c>
      <c r="P17" s="21">
        <v>1216825</v>
      </c>
      <c r="Q17" s="21">
        <v>1910801</v>
      </c>
      <c r="R17" s="21">
        <v>3203157</v>
      </c>
      <c r="S17" s="21"/>
      <c r="T17" s="21">
        <v>93251</v>
      </c>
      <c r="U17" s="21">
        <v>608164</v>
      </c>
      <c r="V17" s="21">
        <v>701415</v>
      </c>
      <c r="W17" s="21">
        <v>10105656</v>
      </c>
      <c r="X17" s="21">
        <v>7299040</v>
      </c>
      <c r="Y17" s="21">
        <v>2806616</v>
      </c>
      <c r="Z17" s="6">
        <v>38.45</v>
      </c>
      <c r="AA17" s="28">
        <v>10427000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12394641</v>
      </c>
      <c r="D25" s="50">
        <f>+D5+D9+D15+D19+D24</f>
        <v>0</v>
      </c>
      <c r="E25" s="51">
        <f t="shared" si="4"/>
        <v>11027000</v>
      </c>
      <c r="F25" s="52">
        <f t="shared" si="4"/>
        <v>11027000</v>
      </c>
      <c r="G25" s="52">
        <f t="shared" si="4"/>
        <v>102670</v>
      </c>
      <c r="H25" s="52">
        <f t="shared" si="4"/>
        <v>976891</v>
      </c>
      <c r="I25" s="52">
        <f t="shared" si="4"/>
        <v>1297184</v>
      </c>
      <c r="J25" s="52">
        <f t="shared" si="4"/>
        <v>2376745</v>
      </c>
      <c r="K25" s="52">
        <f t="shared" si="4"/>
        <v>905127</v>
      </c>
      <c r="L25" s="52">
        <f t="shared" si="4"/>
        <v>172489</v>
      </c>
      <c r="M25" s="52">
        <f t="shared" si="4"/>
        <v>2746723</v>
      </c>
      <c r="N25" s="52">
        <f t="shared" si="4"/>
        <v>3824339</v>
      </c>
      <c r="O25" s="52">
        <f t="shared" si="4"/>
        <v>75531</v>
      </c>
      <c r="P25" s="52">
        <f t="shared" si="4"/>
        <v>1216825</v>
      </c>
      <c r="Q25" s="52">
        <f t="shared" si="4"/>
        <v>1910801</v>
      </c>
      <c r="R25" s="52">
        <f t="shared" si="4"/>
        <v>3203157</v>
      </c>
      <c r="S25" s="52">
        <f t="shared" si="4"/>
        <v>0</v>
      </c>
      <c r="T25" s="52">
        <f t="shared" si="4"/>
        <v>93251</v>
      </c>
      <c r="U25" s="52">
        <f t="shared" si="4"/>
        <v>608164</v>
      </c>
      <c r="V25" s="52">
        <f t="shared" si="4"/>
        <v>701415</v>
      </c>
      <c r="W25" s="52">
        <f t="shared" si="4"/>
        <v>10105656</v>
      </c>
      <c r="X25" s="52">
        <f t="shared" si="4"/>
        <v>11027200</v>
      </c>
      <c r="Y25" s="52">
        <f t="shared" si="4"/>
        <v>-921544</v>
      </c>
      <c r="Z25" s="53">
        <f>+IF(X25&lt;&gt;0,+(Y25/X25)*100,0)</f>
        <v>-8.35700812536274</v>
      </c>
      <c r="AA25" s="54">
        <f>+AA5+AA9+AA15+AA19+AA24</f>
        <v>11027000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12394641</v>
      </c>
      <c r="D28" s="19"/>
      <c r="E28" s="20">
        <v>10427000</v>
      </c>
      <c r="F28" s="21">
        <v>10427000</v>
      </c>
      <c r="G28" s="21">
        <v>102670</v>
      </c>
      <c r="H28" s="21">
        <v>976891</v>
      </c>
      <c r="I28" s="21">
        <v>1297184</v>
      </c>
      <c r="J28" s="21">
        <v>2376745</v>
      </c>
      <c r="K28" s="21">
        <v>905127</v>
      </c>
      <c r="L28" s="21">
        <v>172489</v>
      </c>
      <c r="M28" s="21">
        <v>2746723</v>
      </c>
      <c r="N28" s="21">
        <v>3824339</v>
      </c>
      <c r="O28" s="21">
        <v>75531</v>
      </c>
      <c r="P28" s="21">
        <v>1216825</v>
      </c>
      <c r="Q28" s="21">
        <v>1910801</v>
      </c>
      <c r="R28" s="21">
        <v>3203157</v>
      </c>
      <c r="S28" s="21"/>
      <c r="T28" s="21">
        <v>93251</v>
      </c>
      <c r="U28" s="21">
        <v>608164</v>
      </c>
      <c r="V28" s="21">
        <v>701415</v>
      </c>
      <c r="W28" s="21">
        <v>10105656</v>
      </c>
      <c r="X28" s="21"/>
      <c r="Y28" s="21">
        <v>10105656</v>
      </c>
      <c r="Z28" s="6"/>
      <c r="AA28" s="19">
        <v>10427000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12394641</v>
      </c>
      <c r="D32" s="25">
        <f>SUM(D28:D31)</f>
        <v>0</v>
      </c>
      <c r="E32" s="26">
        <f t="shared" si="5"/>
        <v>10427000</v>
      </c>
      <c r="F32" s="27">
        <f t="shared" si="5"/>
        <v>10427000</v>
      </c>
      <c r="G32" s="27">
        <f t="shared" si="5"/>
        <v>102670</v>
      </c>
      <c r="H32" s="27">
        <f t="shared" si="5"/>
        <v>976891</v>
      </c>
      <c r="I32" s="27">
        <f t="shared" si="5"/>
        <v>1297184</v>
      </c>
      <c r="J32" s="27">
        <f t="shared" si="5"/>
        <v>2376745</v>
      </c>
      <c r="K32" s="27">
        <f t="shared" si="5"/>
        <v>905127</v>
      </c>
      <c r="L32" s="27">
        <f t="shared" si="5"/>
        <v>172489</v>
      </c>
      <c r="M32" s="27">
        <f t="shared" si="5"/>
        <v>2746723</v>
      </c>
      <c r="N32" s="27">
        <f t="shared" si="5"/>
        <v>3824339</v>
      </c>
      <c r="O32" s="27">
        <f t="shared" si="5"/>
        <v>75531</v>
      </c>
      <c r="P32" s="27">
        <f t="shared" si="5"/>
        <v>1216825</v>
      </c>
      <c r="Q32" s="27">
        <f t="shared" si="5"/>
        <v>1910801</v>
      </c>
      <c r="R32" s="27">
        <f t="shared" si="5"/>
        <v>3203157</v>
      </c>
      <c r="S32" s="27">
        <f t="shared" si="5"/>
        <v>0</v>
      </c>
      <c r="T32" s="27">
        <f t="shared" si="5"/>
        <v>93251</v>
      </c>
      <c r="U32" s="27">
        <f t="shared" si="5"/>
        <v>608164</v>
      </c>
      <c r="V32" s="27">
        <f t="shared" si="5"/>
        <v>701415</v>
      </c>
      <c r="W32" s="27">
        <f t="shared" si="5"/>
        <v>10105656</v>
      </c>
      <c r="X32" s="27">
        <f t="shared" si="5"/>
        <v>0</v>
      </c>
      <c r="Y32" s="27">
        <f t="shared" si="5"/>
        <v>10105656</v>
      </c>
      <c r="Z32" s="13">
        <f>+IF(X32&lt;&gt;0,+(Y32/X32)*100,0)</f>
        <v>0</v>
      </c>
      <c r="AA32" s="31">
        <f>SUM(AA28:AA31)</f>
        <v>10427000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>
        <v>600000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600000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600000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12394641</v>
      </c>
      <c r="D36" s="61">
        <f>SUM(D32:D35)</f>
        <v>0</v>
      </c>
      <c r="E36" s="62">
        <f t="shared" si="6"/>
        <v>11027000</v>
      </c>
      <c r="F36" s="63">
        <f t="shared" si="6"/>
        <v>11027000</v>
      </c>
      <c r="G36" s="63">
        <f t="shared" si="6"/>
        <v>102670</v>
      </c>
      <c r="H36" s="63">
        <f t="shared" si="6"/>
        <v>976891</v>
      </c>
      <c r="I36" s="63">
        <f t="shared" si="6"/>
        <v>1297184</v>
      </c>
      <c r="J36" s="63">
        <f t="shared" si="6"/>
        <v>2376745</v>
      </c>
      <c r="K36" s="63">
        <f t="shared" si="6"/>
        <v>905127</v>
      </c>
      <c r="L36" s="63">
        <f t="shared" si="6"/>
        <v>172489</v>
      </c>
      <c r="M36" s="63">
        <f t="shared" si="6"/>
        <v>2746723</v>
      </c>
      <c r="N36" s="63">
        <f t="shared" si="6"/>
        <v>3824339</v>
      </c>
      <c r="O36" s="63">
        <f t="shared" si="6"/>
        <v>75531</v>
      </c>
      <c r="P36" s="63">
        <f t="shared" si="6"/>
        <v>1216825</v>
      </c>
      <c r="Q36" s="63">
        <f t="shared" si="6"/>
        <v>1910801</v>
      </c>
      <c r="R36" s="63">
        <f t="shared" si="6"/>
        <v>3203157</v>
      </c>
      <c r="S36" s="63">
        <f t="shared" si="6"/>
        <v>0</v>
      </c>
      <c r="T36" s="63">
        <f t="shared" si="6"/>
        <v>93251</v>
      </c>
      <c r="U36" s="63">
        <f t="shared" si="6"/>
        <v>608164</v>
      </c>
      <c r="V36" s="63">
        <f t="shared" si="6"/>
        <v>701415</v>
      </c>
      <c r="W36" s="63">
        <f t="shared" si="6"/>
        <v>10105656</v>
      </c>
      <c r="X36" s="63">
        <f t="shared" si="6"/>
        <v>0</v>
      </c>
      <c r="Y36" s="63">
        <f t="shared" si="6"/>
        <v>10105656</v>
      </c>
      <c r="Z36" s="64">
        <f>+IF(X36&lt;&gt;0,+(Y36/X36)*100,0)</f>
        <v>0</v>
      </c>
      <c r="AA36" s="65">
        <f>SUM(AA32:AA35)</f>
        <v>11027000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185892</v>
      </c>
      <c r="D5" s="16">
        <f>SUM(D6:D8)</f>
        <v>0</v>
      </c>
      <c r="E5" s="17">
        <f t="shared" si="0"/>
        <v>1835000</v>
      </c>
      <c r="F5" s="18">
        <f t="shared" si="0"/>
        <v>1150855</v>
      </c>
      <c r="G5" s="18">
        <f t="shared" si="0"/>
        <v>0</v>
      </c>
      <c r="H5" s="18">
        <f t="shared" si="0"/>
        <v>0</v>
      </c>
      <c r="I5" s="18">
        <f t="shared" si="0"/>
        <v>12249</v>
      </c>
      <c r="J5" s="18">
        <f t="shared" si="0"/>
        <v>12249</v>
      </c>
      <c r="K5" s="18">
        <f t="shared" si="0"/>
        <v>0</v>
      </c>
      <c r="L5" s="18">
        <f t="shared" si="0"/>
        <v>0</v>
      </c>
      <c r="M5" s="18">
        <f t="shared" si="0"/>
        <v>226842</v>
      </c>
      <c r="N5" s="18">
        <f t="shared" si="0"/>
        <v>226842</v>
      </c>
      <c r="O5" s="18">
        <f t="shared" si="0"/>
        <v>213253</v>
      </c>
      <c r="P5" s="18">
        <f t="shared" si="0"/>
        <v>108366</v>
      </c>
      <c r="Q5" s="18">
        <f t="shared" si="0"/>
        <v>0</v>
      </c>
      <c r="R5" s="18">
        <f t="shared" si="0"/>
        <v>321619</v>
      </c>
      <c r="S5" s="18">
        <f t="shared" si="0"/>
        <v>172467</v>
      </c>
      <c r="T5" s="18">
        <f t="shared" si="0"/>
        <v>0</v>
      </c>
      <c r="U5" s="18">
        <f t="shared" si="0"/>
        <v>0</v>
      </c>
      <c r="V5" s="18">
        <f t="shared" si="0"/>
        <v>172467</v>
      </c>
      <c r="W5" s="18">
        <f t="shared" si="0"/>
        <v>733177</v>
      </c>
      <c r="X5" s="18">
        <f t="shared" si="0"/>
        <v>1834580</v>
      </c>
      <c r="Y5" s="18">
        <f t="shared" si="0"/>
        <v>-1101403</v>
      </c>
      <c r="Z5" s="4">
        <f>+IF(X5&lt;&gt;0,+(Y5/X5)*100,0)</f>
        <v>-60.03570299469089</v>
      </c>
      <c r="AA5" s="16">
        <f>SUM(AA6:AA8)</f>
        <v>1150855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21751</v>
      </c>
      <c r="D7" s="22"/>
      <c r="E7" s="23">
        <v>250000</v>
      </c>
      <c r="F7" s="24">
        <v>250000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250000</v>
      </c>
      <c r="Y7" s="24">
        <v>-250000</v>
      </c>
      <c r="Z7" s="7">
        <v>-100</v>
      </c>
      <c r="AA7" s="29">
        <v>250000</v>
      </c>
    </row>
    <row r="8" spans="1:27" ht="13.5">
      <c r="A8" s="5" t="s">
        <v>34</v>
      </c>
      <c r="B8" s="3"/>
      <c r="C8" s="19">
        <v>164141</v>
      </c>
      <c r="D8" s="19"/>
      <c r="E8" s="20">
        <v>1585000</v>
      </c>
      <c r="F8" s="21">
        <v>900855</v>
      </c>
      <c r="G8" s="21"/>
      <c r="H8" s="21"/>
      <c r="I8" s="21">
        <v>12249</v>
      </c>
      <c r="J8" s="21">
        <v>12249</v>
      </c>
      <c r="K8" s="21"/>
      <c r="L8" s="21"/>
      <c r="M8" s="21">
        <v>226842</v>
      </c>
      <c r="N8" s="21">
        <v>226842</v>
      </c>
      <c r="O8" s="21">
        <v>213253</v>
      </c>
      <c r="P8" s="21">
        <v>108366</v>
      </c>
      <c r="Q8" s="21"/>
      <c r="R8" s="21">
        <v>321619</v>
      </c>
      <c r="S8" s="21">
        <v>172467</v>
      </c>
      <c r="T8" s="21"/>
      <c r="U8" s="21"/>
      <c r="V8" s="21">
        <v>172467</v>
      </c>
      <c r="W8" s="21">
        <v>733177</v>
      </c>
      <c r="X8" s="21">
        <v>1584580</v>
      </c>
      <c r="Y8" s="21">
        <v>-851403</v>
      </c>
      <c r="Z8" s="6">
        <v>-53.73</v>
      </c>
      <c r="AA8" s="28">
        <v>900855</v>
      </c>
    </row>
    <row r="9" spans="1:27" ht="13.5">
      <c r="A9" s="2" t="s">
        <v>35</v>
      </c>
      <c r="B9" s="3"/>
      <c r="C9" s="16">
        <f aca="true" t="shared" si="1" ref="C9:Y9">SUM(C10:C14)</f>
        <v>168557</v>
      </c>
      <c r="D9" s="16">
        <f>SUM(D10:D14)</f>
        <v>0</v>
      </c>
      <c r="E9" s="17">
        <f t="shared" si="1"/>
        <v>700000</v>
      </c>
      <c r="F9" s="18">
        <f t="shared" si="1"/>
        <v>780000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1166</v>
      </c>
      <c r="L9" s="18">
        <f t="shared" si="1"/>
        <v>0</v>
      </c>
      <c r="M9" s="18">
        <f t="shared" si="1"/>
        <v>0</v>
      </c>
      <c r="N9" s="18">
        <f t="shared" si="1"/>
        <v>1166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462403</v>
      </c>
      <c r="V9" s="18">
        <f t="shared" si="1"/>
        <v>462403</v>
      </c>
      <c r="W9" s="18">
        <f t="shared" si="1"/>
        <v>463569</v>
      </c>
      <c r="X9" s="18">
        <f t="shared" si="1"/>
        <v>700000</v>
      </c>
      <c r="Y9" s="18">
        <f t="shared" si="1"/>
        <v>-236431</v>
      </c>
      <c r="Z9" s="4">
        <f>+IF(X9&lt;&gt;0,+(Y9/X9)*100,0)</f>
        <v>-33.77585714285714</v>
      </c>
      <c r="AA9" s="30">
        <f>SUM(AA10:AA14)</f>
        <v>780000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168557</v>
      </c>
      <c r="D12" s="19"/>
      <c r="E12" s="20">
        <v>700000</v>
      </c>
      <c r="F12" s="21">
        <v>700000</v>
      </c>
      <c r="G12" s="21"/>
      <c r="H12" s="21"/>
      <c r="I12" s="21"/>
      <c r="J12" s="21"/>
      <c r="K12" s="21">
        <v>1166</v>
      </c>
      <c r="L12" s="21"/>
      <c r="M12" s="21"/>
      <c r="N12" s="21">
        <v>1166</v>
      </c>
      <c r="O12" s="21"/>
      <c r="P12" s="21"/>
      <c r="Q12" s="21"/>
      <c r="R12" s="21"/>
      <c r="S12" s="21"/>
      <c r="T12" s="21"/>
      <c r="U12" s="21">
        <v>462403</v>
      </c>
      <c r="V12" s="21">
        <v>462403</v>
      </c>
      <c r="W12" s="21">
        <v>463569</v>
      </c>
      <c r="X12" s="21">
        <v>700000</v>
      </c>
      <c r="Y12" s="21">
        <v>-236431</v>
      </c>
      <c r="Z12" s="6">
        <v>-33.78</v>
      </c>
      <c r="AA12" s="28">
        <v>700000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>
        <v>80000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80000</v>
      </c>
    </row>
    <row r="15" spans="1:27" ht="13.5">
      <c r="A15" s="2" t="s">
        <v>41</v>
      </c>
      <c r="B15" s="8"/>
      <c r="C15" s="16">
        <f aca="true" t="shared" si="2" ref="C15:Y15">SUM(C16:C18)</f>
        <v>35182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35182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99575127</v>
      </c>
      <c r="D19" s="16">
        <f>SUM(D20:D23)</f>
        <v>0</v>
      </c>
      <c r="E19" s="17">
        <f t="shared" si="3"/>
        <v>117801336</v>
      </c>
      <c r="F19" s="18">
        <f t="shared" si="3"/>
        <v>188324540</v>
      </c>
      <c r="G19" s="18">
        <f t="shared" si="3"/>
        <v>2738065</v>
      </c>
      <c r="H19" s="18">
        <f t="shared" si="3"/>
        <v>4047801</v>
      </c>
      <c r="I19" s="18">
        <f t="shared" si="3"/>
        <v>4651234</v>
      </c>
      <c r="J19" s="18">
        <f t="shared" si="3"/>
        <v>11437100</v>
      </c>
      <c r="K19" s="18">
        <f t="shared" si="3"/>
        <v>12078464</v>
      </c>
      <c r="L19" s="18">
        <f t="shared" si="3"/>
        <v>5160511</v>
      </c>
      <c r="M19" s="18">
        <f t="shared" si="3"/>
        <v>8613747</v>
      </c>
      <c r="N19" s="18">
        <f t="shared" si="3"/>
        <v>25852722</v>
      </c>
      <c r="O19" s="18">
        <f t="shared" si="3"/>
        <v>684407</v>
      </c>
      <c r="P19" s="18">
        <f t="shared" si="3"/>
        <v>8935637</v>
      </c>
      <c r="Q19" s="18">
        <f t="shared" si="3"/>
        <v>9286337</v>
      </c>
      <c r="R19" s="18">
        <f t="shared" si="3"/>
        <v>18906381</v>
      </c>
      <c r="S19" s="18">
        <f t="shared" si="3"/>
        <v>12832916</v>
      </c>
      <c r="T19" s="18">
        <f t="shared" si="3"/>
        <v>13287055</v>
      </c>
      <c r="U19" s="18">
        <f t="shared" si="3"/>
        <v>3528243</v>
      </c>
      <c r="V19" s="18">
        <f t="shared" si="3"/>
        <v>29648214</v>
      </c>
      <c r="W19" s="18">
        <f t="shared" si="3"/>
        <v>85844417</v>
      </c>
      <c r="X19" s="18">
        <f t="shared" si="3"/>
        <v>117801756</v>
      </c>
      <c r="Y19" s="18">
        <f t="shared" si="3"/>
        <v>-31957339</v>
      </c>
      <c r="Z19" s="4">
        <f>+IF(X19&lt;&gt;0,+(Y19/X19)*100,0)</f>
        <v>-27.128066749701084</v>
      </c>
      <c r="AA19" s="30">
        <f>SUM(AA20:AA23)</f>
        <v>188324540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75025121</v>
      </c>
      <c r="D21" s="19"/>
      <c r="E21" s="20">
        <v>74819299</v>
      </c>
      <c r="F21" s="21">
        <v>163286083</v>
      </c>
      <c r="G21" s="21">
        <v>2492263</v>
      </c>
      <c r="H21" s="21">
        <v>2637501</v>
      </c>
      <c r="I21" s="21">
        <v>4651234</v>
      </c>
      <c r="J21" s="21">
        <v>9780998</v>
      </c>
      <c r="K21" s="21">
        <v>10225439</v>
      </c>
      <c r="L21" s="21">
        <v>6103765</v>
      </c>
      <c r="M21" s="21">
        <v>7605952</v>
      </c>
      <c r="N21" s="21">
        <v>23935156</v>
      </c>
      <c r="O21" s="21">
        <v>399704</v>
      </c>
      <c r="P21" s="21">
        <v>8705259</v>
      </c>
      <c r="Q21" s="21">
        <v>8522030</v>
      </c>
      <c r="R21" s="21">
        <v>17626993</v>
      </c>
      <c r="S21" s="21">
        <v>12832916</v>
      </c>
      <c r="T21" s="21">
        <v>12607039</v>
      </c>
      <c r="U21" s="21">
        <v>2970198</v>
      </c>
      <c r="V21" s="21">
        <v>28410153</v>
      </c>
      <c r="W21" s="21">
        <v>79753300</v>
      </c>
      <c r="X21" s="21">
        <v>74819299</v>
      </c>
      <c r="Y21" s="21">
        <v>4934001</v>
      </c>
      <c r="Z21" s="6">
        <v>6.59</v>
      </c>
      <c r="AA21" s="28">
        <v>163286083</v>
      </c>
    </row>
    <row r="22" spans="1:27" ht="13.5">
      <c r="A22" s="5" t="s">
        <v>48</v>
      </c>
      <c r="B22" s="3"/>
      <c r="C22" s="22"/>
      <c r="D22" s="22"/>
      <c r="E22" s="23">
        <v>42982037</v>
      </c>
      <c r="F22" s="24">
        <v>25038457</v>
      </c>
      <c r="G22" s="24">
        <v>245802</v>
      </c>
      <c r="H22" s="24">
        <v>1410300</v>
      </c>
      <c r="I22" s="24"/>
      <c r="J22" s="24">
        <v>1656102</v>
      </c>
      <c r="K22" s="24">
        <v>1853025</v>
      </c>
      <c r="L22" s="24">
        <v>-943254</v>
      </c>
      <c r="M22" s="24">
        <v>1007795</v>
      </c>
      <c r="N22" s="24">
        <v>1917566</v>
      </c>
      <c r="O22" s="24">
        <v>284703</v>
      </c>
      <c r="P22" s="24">
        <v>230378</v>
      </c>
      <c r="Q22" s="24">
        <v>764307</v>
      </c>
      <c r="R22" s="24">
        <v>1279388</v>
      </c>
      <c r="S22" s="24"/>
      <c r="T22" s="24">
        <v>680016</v>
      </c>
      <c r="U22" s="24">
        <v>558045</v>
      </c>
      <c r="V22" s="24">
        <v>1238061</v>
      </c>
      <c r="W22" s="24">
        <v>6091117</v>
      </c>
      <c r="X22" s="24">
        <v>42982457</v>
      </c>
      <c r="Y22" s="24">
        <v>-36891340</v>
      </c>
      <c r="Z22" s="7">
        <v>-85.83</v>
      </c>
      <c r="AA22" s="29">
        <v>25038457</v>
      </c>
    </row>
    <row r="23" spans="1:27" ht="13.5">
      <c r="A23" s="5" t="s">
        <v>49</v>
      </c>
      <c r="B23" s="3"/>
      <c r="C23" s="19">
        <v>24550006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99964758</v>
      </c>
      <c r="D25" s="50">
        <f>+D5+D9+D15+D19+D24</f>
        <v>0</v>
      </c>
      <c r="E25" s="51">
        <f t="shared" si="4"/>
        <v>120336336</v>
      </c>
      <c r="F25" s="52">
        <f t="shared" si="4"/>
        <v>190255395</v>
      </c>
      <c r="G25" s="52">
        <f t="shared" si="4"/>
        <v>2738065</v>
      </c>
      <c r="H25" s="52">
        <f t="shared" si="4"/>
        <v>4047801</v>
      </c>
      <c r="I25" s="52">
        <f t="shared" si="4"/>
        <v>4663483</v>
      </c>
      <c r="J25" s="52">
        <f t="shared" si="4"/>
        <v>11449349</v>
      </c>
      <c r="K25" s="52">
        <f t="shared" si="4"/>
        <v>12079630</v>
      </c>
      <c r="L25" s="52">
        <f t="shared" si="4"/>
        <v>5160511</v>
      </c>
      <c r="M25" s="52">
        <f t="shared" si="4"/>
        <v>8840589</v>
      </c>
      <c r="N25" s="52">
        <f t="shared" si="4"/>
        <v>26080730</v>
      </c>
      <c r="O25" s="52">
        <f t="shared" si="4"/>
        <v>897660</v>
      </c>
      <c r="P25" s="52">
        <f t="shared" si="4"/>
        <v>9044003</v>
      </c>
      <c r="Q25" s="52">
        <f t="shared" si="4"/>
        <v>9286337</v>
      </c>
      <c r="R25" s="52">
        <f t="shared" si="4"/>
        <v>19228000</v>
      </c>
      <c r="S25" s="52">
        <f t="shared" si="4"/>
        <v>13005383</v>
      </c>
      <c r="T25" s="52">
        <f t="shared" si="4"/>
        <v>13287055</v>
      </c>
      <c r="U25" s="52">
        <f t="shared" si="4"/>
        <v>3990646</v>
      </c>
      <c r="V25" s="52">
        <f t="shared" si="4"/>
        <v>30283084</v>
      </c>
      <c r="W25" s="52">
        <f t="shared" si="4"/>
        <v>87041163</v>
      </c>
      <c r="X25" s="52">
        <f t="shared" si="4"/>
        <v>120336336</v>
      </c>
      <c r="Y25" s="52">
        <f t="shared" si="4"/>
        <v>-33295173</v>
      </c>
      <c r="Z25" s="53">
        <f>+IF(X25&lt;&gt;0,+(Y25/X25)*100,0)</f>
        <v>-27.668428428799757</v>
      </c>
      <c r="AA25" s="54">
        <f>+AA5+AA9+AA15+AA19+AA24</f>
        <v>190255395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99575127</v>
      </c>
      <c r="D28" s="19"/>
      <c r="E28" s="20">
        <v>114601336</v>
      </c>
      <c r="F28" s="21">
        <v>137352610</v>
      </c>
      <c r="G28" s="21">
        <v>2712863</v>
      </c>
      <c r="H28" s="21">
        <v>4047801</v>
      </c>
      <c r="I28" s="21">
        <v>4631139</v>
      </c>
      <c r="J28" s="21">
        <v>11391803</v>
      </c>
      <c r="K28" s="21">
        <v>10493134</v>
      </c>
      <c r="L28" s="21">
        <v>5024620</v>
      </c>
      <c r="M28" s="21">
        <v>8522450</v>
      </c>
      <c r="N28" s="21">
        <v>24040204</v>
      </c>
      <c r="O28" s="21">
        <v>646167</v>
      </c>
      <c r="P28" s="21">
        <v>8864199</v>
      </c>
      <c r="Q28" s="21">
        <v>9252845</v>
      </c>
      <c r="R28" s="21">
        <v>18763211</v>
      </c>
      <c r="S28" s="21">
        <v>12755499</v>
      </c>
      <c r="T28" s="21">
        <v>13274848</v>
      </c>
      <c r="U28" s="21">
        <v>3478834</v>
      </c>
      <c r="V28" s="21">
        <v>29509181</v>
      </c>
      <c r="W28" s="21">
        <v>83704399</v>
      </c>
      <c r="X28" s="21"/>
      <c r="Y28" s="21">
        <v>83704399</v>
      </c>
      <c r="Z28" s="6"/>
      <c r="AA28" s="19">
        <v>137352610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99575127</v>
      </c>
      <c r="D32" s="25">
        <f>SUM(D28:D31)</f>
        <v>0</v>
      </c>
      <c r="E32" s="26">
        <f t="shared" si="5"/>
        <v>114601336</v>
      </c>
      <c r="F32" s="27">
        <f t="shared" si="5"/>
        <v>137352610</v>
      </c>
      <c r="G32" s="27">
        <f t="shared" si="5"/>
        <v>2712863</v>
      </c>
      <c r="H32" s="27">
        <f t="shared" si="5"/>
        <v>4047801</v>
      </c>
      <c r="I32" s="27">
        <f t="shared" si="5"/>
        <v>4631139</v>
      </c>
      <c r="J32" s="27">
        <f t="shared" si="5"/>
        <v>11391803</v>
      </c>
      <c r="K32" s="27">
        <f t="shared" si="5"/>
        <v>10493134</v>
      </c>
      <c r="L32" s="27">
        <f t="shared" si="5"/>
        <v>5024620</v>
      </c>
      <c r="M32" s="27">
        <f t="shared" si="5"/>
        <v>8522450</v>
      </c>
      <c r="N32" s="27">
        <f t="shared" si="5"/>
        <v>24040204</v>
      </c>
      <c r="O32" s="27">
        <f t="shared" si="5"/>
        <v>646167</v>
      </c>
      <c r="P32" s="27">
        <f t="shared" si="5"/>
        <v>8864199</v>
      </c>
      <c r="Q32" s="27">
        <f t="shared" si="5"/>
        <v>9252845</v>
      </c>
      <c r="R32" s="27">
        <f t="shared" si="5"/>
        <v>18763211</v>
      </c>
      <c r="S32" s="27">
        <f t="shared" si="5"/>
        <v>12755499</v>
      </c>
      <c r="T32" s="27">
        <f t="shared" si="5"/>
        <v>13274848</v>
      </c>
      <c r="U32" s="27">
        <f t="shared" si="5"/>
        <v>3478834</v>
      </c>
      <c r="V32" s="27">
        <f t="shared" si="5"/>
        <v>29509181</v>
      </c>
      <c r="W32" s="27">
        <f t="shared" si="5"/>
        <v>83704399</v>
      </c>
      <c r="X32" s="27">
        <f t="shared" si="5"/>
        <v>0</v>
      </c>
      <c r="Y32" s="27">
        <f t="shared" si="5"/>
        <v>83704399</v>
      </c>
      <c r="Z32" s="13">
        <f>+IF(X32&lt;&gt;0,+(Y32/X32)*100,0)</f>
        <v>0</v>
      </c>
      <c r="AA32" s="31">
        <f>SUM(AA28:AA31)</f>
        <v>137352610</v>
      </c>
    </row>
    <row r="33" spans="1:27" ht="13.5">
      <c r="A33" s="59" t="s">
        <v>59</v>
      </c>
      <c r="B33" s="3" t="s">
        <v>60</v>
      </c>
      <c r="C33" s="19"/>
      <c r="D33" s="19"/>
      <c r="E33" s="20">
        <v>5735000</v>
      </c>
      <c r="F33" s="21">
        <v>33972785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33972785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>
        <v>10000000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>
        <v>123597</v>
      </c>
      <c r="Q34" s="21"/>
      <c r="R34" s="21">
        <v>123597</v>
      </c>
      <c r="S34" s="21">
        <v>-107000</v>
      </c>
      <c r="T34" s="21">
        <v>-107000</v>
      </c>
      <c r="U34" s="21">
        <v>355403</v>
      </c>
      <c r="V34" s="21">
        <v>141403</v>
      </c>
      <c r="W34" s="21">
        <v>265000</v>
      </c>
      <c r="X34" s="21"/>
      <c r="Y34" s="21">
        <v>265000</v>
      </c>
      <c r="Z34" s="6"/>
      <c r="AA34" s="28">
        <v>10000000</v>
      </c>
    </row>
    <row r="35" spans="1:27" ht="13.5">
      <c r="A35" s="59" t="s">
        <v>63</v>
      </c>
      <c r="B35" s="3"/>
      <c r="C35" s="19">
        <v>389630</v>
      </c>
      <c r="D35" s="19"/>
      <c r="E35" s="20"/>
      <c r="F35" s="21">
        <v>8930000</v>
      </c>
      <c r="G35" s="21">
        <v>25202</v>
      </c>
      <c r="H35" s="21"/>
      <c r="I35" s="21">
        <v>32344</v>
      </c>
      <c r="J35" s="21">
        <v>57546</v>
      </c>
      <c r="K35" s="21">
        <v>1586496</v>
      </c>
      <c r="L35" s="21">
        <v>135891</v>
      </c>
      <c r="M35" s="21">
        <v>318139</v>
      </c>
      <c r="N35" s="21">
        <v>2040526</v>
      </c>
      <c r="O35" s="21">
        <v>251493</v>
      </c>
      <c r="P35" s="21">
        <v>56207</v>
      </c>
      <c r="Q35" s="21">
        <v>33492</v>
      </c>
      <c r="R35" s="21">
        <v>341192</v>
      </c>
      <c r="S35" s="21">
        <v>356884</v>
      </c>
      <c r="T35" s="21">
        <v>119207</v>
      </c>
      <c r="U35" s="21">
        <v>156409</v>
      </c>
      <c r="V35" s="21">
        <v>632500</v>
      </c>
      <c r="W35" s="21">
        <v>3071764</v>
      </c>
      <c r="X35" s="21"/>
      <c r="Y35" s="21">
        <v>3071764</v>
      </c>
      <c r="Z35" s="6"/>
      <c r="AA35" s="28">
        <v>8930000</v>
      </c>
    </row>
    <row r="36" spans="1:27" ht="13.5">
      <c r="A36" s="60" t="s">
        <v>64</v>
      </c>
      <c r="B36" s="10"/>
      <c r="C36" s="61">
        <f aca="true" t="shared" si="6" ref="C36:Y36">SUM(C32:C35)</f>
        <v>99964757</v>
      </c>
      <c r="D36" s="61">
        <f>SUM(D32:D35)</f>
        <v>0</v>
      </c>
      <c r="E36" s="62">
        <f t="shared" si="6"/>
        <v>120336336</v>
      </c>
      <c r="F36" s="63">
        <f t="shared" si="6"/>
        <v>190255395</v>
      </c>
      <c r="G36" s="63">
        <f t="shared" si="6"/>
        <v>2738065</v>
      </c>
      <c r="H36" s="63">
        <f t="shared" si="6"/>
        <v>4047801</v>
      </c>
      <c r="I36" s="63">
        <f t="shared" si="6"/>
        <v>4663483</v>
      </c>
      <c r="J36" s="63">
        <f t="shared" si="6"/>
        <v>11449349</v>
      </c>
      <c r="K36" s="63">
        <f t="shared" si="6"/>
        <v>12079630</v>
      </c>
      <c r="L36" s="63">
        <f t="shared" si="6"/>
        <v>5160511</v>
      </c>
      <c r="M36" s="63">
        <f t="shared" si="6"/>
        <v>8840589</v>
      </c>
      <c r="N36" s="63">
        <f t="shared" si="6"/>
        <v>26080730</v>
      </c>
      <c r="O36" s="63">
        <f t="shared" si="6"/>
        <v>897660</v>
      </c>
      <c r="P36" s="63">
        <f t="shared" si="6"/>
        <v>9044003</v>
      </c>
      <c r="Q36" s="63">
        <f t="shared" si="6"/>
        <v>9286337</v>
      </c>
      <c r="R36" s="63">
        <f t="shared" si="6"/>
        <v>19228000</v>
      </c>
      <c r="S36" s="63">
        <f t="shared" si="6"/>
        <v>13005383</v>
      </c>
      <c r="T36" s="63">
        <f t="shared" si="6"/>
        <v>13287055</v>
      </c>
      <c r="U36" s="63">
        <f t="shared" si="6"/>
        <v>3990646</v>
      </c>
      <c r="V36" s="63">
        <f t="shared" si="6"/>
        <v>30283084</v>
      </c>
      <c r="W36" s="63">
        <f t="shared" si="6"/>
        <v>87041163</v>
      </c>
      <c r="X36" s="63">
        <f t="shared" si="6"/>
        <v>0</v>
      </c>
      <c r="Y36" s="63">
        <f t="shared" si="6"/>
        <v>87041163</v>
      </c>
      <c r="Z36" s="64">
        <f>+IF(X36&lt;&gt;0,+(Y36/X36)*100,0)</f>
        <v>0</v>
      </c>
      <c r="AA36" s="65">
        <f>SUM(AA32:AA35)</f>
        <v>190255395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4000000</v>
      </c>
      <c r="D5" s="16">
        <f>SUM(D6:D8)</f>
        <v>0</v>
      </c>
      <c r="E5" s="17">
        <f t="shared" si="0"/>
        <v>2900000</v>
      </c>
      <c r="F5" s="18">
        <f t="shared" si="0"/>
        <v>2900000</v>
      </c>
      <c r="G5" s="18">
        <f t="shared" si="0"/>
        <v>143589</v>
      </c>
      <c r="H5" s="18">
        <f t="shared" si="0"/>
        <v>52500</v>
      </c>
      <c r="I5" s="18">
        <f t="shared" si="0"/>
        <v>0</v>
      </c>
      <c r="J5" s="18">
        <f t="shared" si="0"/>
        <v>196089</v>
      </c>
      <c r="K5" s="18">
        <f t="shared" si="0"/>
        <v>1358170</v>
      </c>
      <c r="L5" s="18">
        <f t="shared" si="0"/>
        <v>0</v>
      </c>
      <c r="M5" s="18">
        <f t="shared" si="0"/>
        <v>129635</v>
      </c>
      <c r="N5" s="18">
        <f t="shared" si="0"/>
        <v>1487805</v>
      </c>
      <c r="O5" s="18">
        <f t="shared" si="0"/>
        <v>6600</v>
      </c>
      <c r="P5" s="18">
        <f t="shared" si="0"/>
        <v>85425</v>
      </c>
      <c r="Q5" s="18">
        <f t="shared" si="0"/>
        <v>499</v>
      </c>
      <c r="R5" s="18">
        <f t="shared" si="0"/>
        <v>92524</v>
      </c>
      <c r="S5" s="18">
        <f t="shared" si="0"/>
        <v>0</v>
      </c>
      <c r="T5" s="18">
        <f t="shared" si="0"/>
        <v>76100</v>
      </c>
      <c r="U5" s="18">
        <f t="shared" si="0"/>
        <v>25500</v>
      </c>
      <c r="V5" s="18">
        <f t="shared" si="0"/>
        <v>101600</v>
      </c>
      <c r="W5" s="18">
        <f t="shared" si="0"/>
        <v>1878018</v>
      </c>
      <c r="X5" s="18">
        <f t="shared" si="0"/>
        <v>2900000</v>
      </c>
      <c r="Y5" s="18">
        <f t="shared" si="0"/>
        <v>-1021982</v>
      </c>
      <c r="Z5" s="4">
        <f>+IF(X5&lt;&gt;0,+(Y5/X5)*100,0)</f>
        <v>-35.240758620689654</v>
      </c>
      <c r="AA5" s="16">
        <f>SUM(AA6:AA8)</f>
        <v>2900000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2000000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2000000</v>
      </c>
      <c r="D8" s="19"/>
      <c r="E8" s="20">
        <v>2900000</v>
      </c>
      <c r="F8" s="21">
        <v>2900000</v>
      </c>
      <c r="G8" s="21">
        <v>143589</v>
      </c>
      <c r="H8" s="21">
        <v>52500</v>
      </c>
      <c r="I8" s="21"/>
      <c r="J8" s="21">
        <v>196089</v>
      </c>
      <c r="K8" s="21">
        <v>1358170</v>
      </c>
      <c r="L8" s="21"/>
      <c r="M8" s="21">
        <v>129635</v>
      </c>
      <c r="N8" s="21">
        <v>1487805</v>
      </c>
      <c r="O8" s="21">
        <v>6600</v>
      </c>
      <c r="P8" s="21">
        <v>85425</v>
      </c>
      <c r="Q8" s="21">
        <v>499</v>
      </c>
      <c r="R8" s="21">
        <v>92524</v>
      </c>
      <c r="S8" s="21"/>
      <c r="T8" s="21">
        <v>76100</v>
      </c>
      <c r="U8" s="21">
        <v>25500</v>
      </c>
      <c r="V8" s="21">
        <v>101600</v>
      </c>
      <c r="W8" s="21">
        <v>1878018</v>
      </c>
      <c r="X8" s="21">
        <v>2900000</v>
      </c>
      <c r="Y8" s="21">
        <v>-1021982</v>
      </c>
      <c r="Z8" s="6">
        <v>-35.24</v>
      </c>
      <c r="AA8" s="28">
        <v>2900000</v>
      </c>
    </row>
    <row r="9" spans="1:27" ht="13.5">
      <c r="A9" s="2" t="s">
        <v>35</v>
      </c>
      <c r="B9" s="3"/>
      <c r="C9" s="16">
        <f aca="true" t="shared" si="1" ref="C9:Y9">SUM(C10:C14)</f>
        <v>6600000</v>
      </c>
      <c r="D9" s="16">
        <f>SUM(D10:D14)</f>
        <v>0</v>
      </c>
      <c r="E9" s="17">
        <f t="shared" si="1"/>
        <v>7100000</v>
      </c>
      <c r="F9" s="18">
        <f t="shared" si="1"/>
        <v>7100000</v>
      </c>
      <c r="G9" s="18">
        <f t="shared" si="1"/>
        <v>526596</v>
      </c>
      <c r="H9" s="18">
        <f t="shared" si="1"/>
        <v>526847</v>
      </c>
      <c r="I9" s="18">
        <f t="shared" si="1"/>
        <v>281282</v>
      </c>
      <c r="J9" s="18">
        <f t="shared" si="1"/>
        <v>1334725</v>
      </c>
      <c r="K9" s="18">
        <f t="shared" si="1"/>
        <v>1151512</v>
      </c>
      <c r="L9" s="18">
        <f t="shared" si="1"/>
        <v>61592</v>
      </c>
      <c r="M9" s="18">
        <f t="shared" si="1"/>
        <v>314638</v>
      </c>
      <c r="N9" s="18">
        <f t="shared" si="1"/>
        <v>1527742</v>
      </c>
      <c r="O9" s="18">
        <f t="shared" si="1"/>
        <v>0</v>
      </c>
      <c r="P9" s="18">
        <f t="shared" si="1"/>
        <v>427313</v>
      </c>
      <c r="Q9" s="18">
        <f t="shared" si="1"/>
        <v>1749967</v>
      </c>
      <c r="R9" s="18">
        <f t="shared" si="1"/>
        <v>2177280</v>
      </c>
      <c r="S9" s="18">
        <f t="shared" si="1"/>
        <v>456262</v>
      </c>
      <c r="T9" s="18">
        <f t="shared" si="1"/>
        <v>1226447</v>
      </c>
      <c r="U9" s="18">
        <f t="shared" si="1"/>
        <v>0</v>
      </c>
      <c r="V9" s="18">
        <f t="shared" si="1"/>
        <v>1682709</v>
      </c>
      <c r="W9" s="18">
        <f t="shared" si="1"/>
        <v>6722456</v>
      </c>
      <c r="X9" s="18">
        <f t="shared" si="1"/>
        <v>7100000</v>
      </c>
      <c r="Y9" s="18">
        <f t="shared" si="1"/>
        <v>-377544</v>
      </c>
      <c r="Z9" s="4">
        <f>+IF(X9&lt;&gt;0,+(Y9/X9)*100,0)</f>
        <v>-5.317521126760563</v>
      </c>
      <c r="AA9" s="30">
        <f>SUM(AA10:AA14)</f>
        <v>7100000</v>
      </c>
    </row>
    <row r="10" spans="1:27" ht="13.5">
      <c r="A10" s="5" t="s">
        <v>36</v>
      </c>
      <c r="B10" s="3"/>
      <c r="C10" s="19">
        <v>6600000</v>
      </c>
      <c r="D10" s="19"/>
      <c r="E10" s="20">
        <v>7100000</v>
      </c>
      <c r="F10" s="21">
        <v>7100000</v>
      </c>
      <c r="G10" s="21">
        <v>526596</v>
      </c>
      <c r="H10" s="21">
        <v>526847</v>
      </c>
      <c r="I10" s="21">
        <v>281282</v>
      </c>
      <c r="J10" s="21">
        <v>1334725</v>
      </c>
      <c r="K10" s="21">
        <v>1151512</v>
      </c>
      <c r="L10" s="21">
        <v>61592</v>
      </c>
      <c r="M10" s="21">
        <v>314638</v>
      </c>
      <c r="N10" s="21">
        <v>1527742</v>
      </c>
      <c r="O10" s="21"/>
      <c r="P10" s="21">
        <v>427313</v>
      </c>
      <c r="Q10" s="21">
        <v>1749967</v>
      </c>
      <c r="R10" s="21">
        <v>2177280</v>
      </c>
      <c r="S10" s="21">
        <v>456262</v>
      </c>
      <c r="T10" s="21">
        <v>1226447</v>
      </c>
      <c r="U10" s="21"/>
      <c r="V10" s="21">
        <v>1682709</v>
      </c>
      <c r="W10" s="21">
        <v>6722456</v>
      </c>
      <c r="X10" s="21">
        <v>7100000</v>
      </c>
      <c r="Y10" s="21">
        <v>-377544</v>
      </c>
      <c r="Z10" s="6">
        <v>-5.32</v>
      </c>
      <c r="AA10" s="28">
        <v>7100000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15200000</v>
      </c>
      <c r="D15" s="16">
        <f>SUM(D16:D18)</f>
        <v>0</v>
      </c>
      <c r="E15" s="17">
        <f t="shared" si="2"/>
        <v>10381900</v>
      </c>
      <c r="F15" s="18">
        <f t="shared" si="2"/>
        <v>12881900</v>
      </c>
      <c r="G15" s="18">
        <f t="shared" si="2"/>
        <v>2416667</v>
      </c>
      <c r="H15" s="18">
        <f t="shared" si="2"/>
        <v>564969</v>
      </c>
      <c r="I15" s="18">
        <f t="shared" si="2"/>
        <v>470630</v>
      </c>
      <c r="J15" s="18">
        <f t="shared" si="2"/>
        <v>3452266</v>
      </c>
      <c r="K15" s="18">
        <f t="shared" si="2"/>
        <v>114016</v>
      </c>
      <c r="L15" s="18">
        <f t="shared" si="2"/>
        <v>5600</v>
      </c>
      <c r="M15" s="18">
        <f t="shared" si="2"/>
        <v>846061</v>
      </c>
      <c r="N15" s="18">
        <f t="shared" si="2"/>
        <v>965677</v>
      </c>
      <c r="O15" s="18">
        <f t="shared" si="2"/>
        <v>51725</v>
      </c>
      <c r="P15" s="18">
        <f t="shared" si="2"/>
        <v>1436781</v>
      </c>
      <c r="Q15" s="18">
        <f t="shared" si="2"/>
        <v>435243</v>
      </c>
      <c r="R15" s="18">
        <f t="shared" si="2"/>
        <v>1923749</v>
      </c>
      <c r="S15" s="18">
        <f t="shared" si="2"/>
        <v>1083785</v>
      </c>
      <c r="T15" s="18">
        <f t="shared" si="2"/>
        <v>860656</v>
      </c>
      <c r="U15" s="18">
        <f t="shared" si="2"/>
        <v>1929740</v>
      </c>
      <c r="V15" s="18">
        <f t="shared" si="2"/>
        <v>3874181</v>
      </c>
      <c r="W15" s="18">
        <f t="shared" si="2"/>
        <v>10215873</v>
      </c>
      <c r="X15" s="18">
        <f t="shared" si="2"/>
        <v>10381900</v>
      </c>
      <c r="Y15" s="18">
        <f t="shared" si="2"/>
        <v>-166027</v>
      </c>
      <c r="Z15" s="4">
        <f>+IF(X15&lt;&gt;0,+(Y15/X15)*100,0)</f>
        <v>-1.5991966788352807</v>
      </c>
      <c r="AA15" s="30">
        <f>SUM(AA16:AA18)</f>
        <v>12881900</v>
      </c>
    </row>
    <row r="16" spans="1:27" ht="13.5">
      <c r="A16" s="5" t="s">
        <v>42</v>
      </c>
      <c r="B16" s="3"/>
      <c r="C16" s="19">
        <v>15200000</v>
      </c>
      <c r="D16" s="19"/>
      <c r="E16" s="20">
        <v>10381900</v>
      </c>
      <c r="F16" s="21">
        <v>12881900</v>
      </c>
      <c r="G16" s="21">
        <v>2416667</v>
      </c>
      <c r="H16" s="21">
        <v>564969</v>
      </c>
      <c r="I16" s="21">
        <v>470630</v>
      </c>
      <c r="J16" s="21">
        <v>3452266</v>
      </c>
      <c r="K16" s="21">
        <v>114016</v>
      </c>
      <c r="L16" s="21">
        <v>5600</v>
      </c>
      <c r="M16" s="21">
        <v>846061</v>
      </c>
      <c r="N16" s="21">
        <v>965677</v>
      </c>
      <c r="O16" s="21">
        <v>51725</v>
      </c>
      <c r="P16" s="21">
        <v>1436781</v>
      </c>
      <c r="Q16" s="21">
        <v>435243</v>
      </c>
      <c r="R16" s="21">
        <v>1923749</v>
      </c>
      <c r="S16" s="21">
        <v>1083785</v>
      </c>
      <c r="T16" s="21">
        <v>860656</v>
      </c>
      <c r="U16" s="21">
        <v>1929740</v>
      </c>
      <c r="V16" s="21">
        <v>3874181</v>
      </c>
      <c r="W16" s="21">
        <v>10215873</v>
      </c>
      <c r="X16" s="21">
        <v>10381900</v>
      </c>
      <c r="Y16" s="21">
        <v>-166027</v>
      </c>
      <c r="Z16" s="6">
        <v>-1.6</v>
      </c>
      <c r="AA16" s="28">
        <v>12881900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109073000</v>
      </c>
      <c r="D19" s="16">
        <f>SUM(D20:D23)</f>
        <v>0</v>
      </c>
      <c r="E19" s="17">
        <f t="shared" si="3"/>
        <v>99594000</v>
      </c>
      <c r="F19" s="18">
        <f t="shared" si="3"/>
        <v>97087338</v>
      </c>
      <c r="G19" s="18">
        <f t="shared" si="3"/>
        <v>7506773</v>
      </c>
      <c r="H19" s="18">
        <f t="shared" si="3"/>
        <v>4513697</v>
      </c>
      <c r="I19" s="18">
        <f t="shared" si="3"/>
        <v>5942940</v>
      </c>
      <c r="J19" s="18">
        <f t="shared" si="3"/>
        <v>17963410</v>
      </c>
      <c r="K19" s="18">
        <f t="shared" si="3"/>
        <v>2004793</v>
      </c>
      <c r="L19" s="18">
        <f t="shared" si="3"/>
        <v>10896188</v>
      </c>
      <c r="M19" s="18">
        <f t="shared" si="3"/>
        <v>5472409</v>
      </c>
      <c r="N19" s="18">
        <f t="shared" si="3"/>
        <v>18373390</v>
      </c>
      <c r="O19" s="18">
        <f t="shared" si="3"/>
        <v>3293080</v>
      </c>
      <c r="P19" s="18">
        <f t="shared" si="3"/>
        <v>11451774</v>
      </c>
      <c r="Q19" s="18">
        <f t="shared" si="3"/>
        <v>5767095</v>
      </c>
      <c r="R19" s="18">
        <f t="shared" si="3"/>
        <v>20511949</v>
      </c>
      <c r="S19" s="18">
        <f t="shared" si="3"/>
        <v>4110738</v>
      </c>
      <c r="T19" s="18">
        <f t="shared" si="3"/>
        <v>3784168</v>
      </c>
      <c r="U19" s="18">
        <f t="shared" si="3"/>
        <v>16393663</v>
      </c>
      <c r="V19" s="18">
        <f t="shared" si="3"/>
        <v>24288569</v>
      </c>
      <c r="W19" s="18">
        <f t="shared" si="3"/>
        <v>81137318</v>
      </c>
      <c r="X19" s="18">
        <f t="shared" si="3"/>
        <v>99594000</v>
      </c>
      <c r="Y19" s="18">
        <f t="shared" si="3"/>
        <v>-18456682</v>
      </c>
      <c r="Z19" s="4">
        <f>+IF(X19&lt;&gt;0,+(Y19/X19)*100,0)</f>
        <v>-18.531921601702912</v>
      </c>
      <c r="AA19" s="30">
        <f>SUM(AA20:AA23)</f>
        <v>97087338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109073000</v>
      </c>
      <c r="D23" s="19"/>
      <c r="E23" s="20">
        <v>99594000</v>
      </c>
      <c r="F23" s="21">
        <v>97087338</v>
      </c>
      <c r="G23" s="21">
        <v>7506773</v>
      </c>
      <c r="H23" s="21">
        <v>4513697</v>
      </c>
      <c r="I23" s="21">
        <v>5942940</v>
      </c>
      <c r="J23" s="21">
        <v>17963410</v>
      </c>
      <c r="K23" s="21">
        <v>2004793</v>
      </c>
      <c r="L23" s="21">
        <v>10896188</v>
      </c>
      <c r="M23" s="21">
        <v>5472409</v>
      </c>
      <c r="N23" s="21">
        <v>18373390</v>
      </c>
      <c r="O23" s="21">
        <v>3293080</v>
      </c>
      <c r="P23" s="21">
        <v>11451774</v>
      </c>
      <c r="Q23" s="21">
        <v>5767095</v>
      </c>
      <c r="R23" s="21">
        <v>20511949</v>
      </c>
      <c r="S23" s="21">
        <v>4110738</v>
      </c>
      <c r="T23" s="21">
        <v>3784168</v>
      </c>
      <c r="U23" s="21">
        <v>16393663</v>
      </c>
      <c r="V23" s="21">
        <v>24288569</v>
      </c>
      <c r="W23" s="21">
        <v>81137318</v>
      </c>
      <c r="X23" s="21">
        <v>99594000</v>
      </c>
      <c r="Y23" s="21">
        <v>-18456682</v>
      </c>
      <c r="Z23" s="6">
        <v>-18.53</v>
      </c>
      <c r="AA23" s="28">
        <v>97087338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134873000</v>
      </c>
      <c r="D25" s="50">
        <f>+D5+D9+D15+D19+D24</f>
        <v>0</v>
      </c>
      <c r="E25" s="51">
        <f t="shared" si="4"/>
        <v>119975900</v>
      </c>
      <c r="F25" s="52">
        <f t="shared" si="4"/>
        <v>119969238</v>
      </c>
      <c r="G25" s="52">
        <f t="shared" si="4"/>
        <v>10593625</v>
      </c>
      <c r="H25" s="52">
        <f t="shared" si="4"/>
        <v>5658013</v>
      </c>
      <c r="I25" s="52">
        <f t="shared" si="4"/>
        <v>6694852</v>
      </c>
      <c r="J25" s="52">
        <f t="shared" si="4"/>
        <v>22946490</v>
      </c>
      <c r="K25" s="52">
        <f t="shared" si="4"/>
        <v>4628491</v>
      </c>
      <c r="L25" s="52">
        <f t="shared" si="4"/>
        <v>10963380</v>
      </c>
      <c r="M25" s="52">
        <f t="shared" si="4"/>
        <v>6762743</v>
      </c>
      <c r="N25" s="52">
        <f t="shared" si="4"/>
        <v>22354614</v>
      </c>
      <c r="O25" s="52">
        <f t="shared" si="4"/>
        <v>3351405</v>
      </c>
      <c r="P25" s="52">
        <f t="shared" si="4"/>
        <v>13401293</v>
      </c>
      <c r="Q25" s="52">
        <f t="shared" si="4"/>
        <v>7952804</v>
      </c>
      <c r="R25" s="52">
        <f t="shared" si="4"/>
        <v>24705502</v>
      </c>
      <c r="S25" s="52">
        <f t="shared" si="4"/>
        <v>5650785</v>
      </c>
      <c r="T25" s="52">
        <f t="shared" si="4"/>
        <v>5947371</v>
      </c>
      <c r="U25" s="52">
        <f t="shared" si="4"/>
        <v>18348903</v>
      </c>
      <c r="V25" s="52">
        <f t="shared" si="4"/>
        <v>29947059</v>
      </c>
      <c r="W25" s="52">
        <f t="shared" si="4"/>
        <v>99953665</v>
      </c>
      <c r="X25" s="52">
        <f t="shared" si="4"/>
        <v>119975900</v>
      </c>
      <c r="Y25" s="52">
        <f t="shared" si="4"/>
        <v>-20022235</v>
      </c>
      <c r="Z25" s="53">
        <f>+IF(X25&lt;&gt;0,+(Y25/X25)*100,0)</f>
        <v>-16.6885474499462</v>
      </c>
      <c r="AA25" s="54">
        <f>+AA5+AA9+AA15+AA19+AA24</f>
        <v>119969238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69381900</v>
      </c>
      <c r="F28" s="21"/>
      <c r="G28" s="21">
        <v>4582430</v>
      </c>
      <c r="H28" s="21">
        <v>1164116</v>
      </c>
      <c r="I28" s="21">
        <v>1640547</v>
      </c>
      <c r="J28" s="21">
        <v>7387093</v>
      </c>
      <c r="K28" s="21">
        <v>2922235</v>
      </c>
      <c r="L28" s="21">
        <v>67192</v>
      </c>
      <c r="M28" s="21">
        <v>2978700</v>
      </c>
      <c r="N28" s="21">
        <v>5968127</v>
      </c>
      <c r="O28" s="21">
        <v>2428678</v>
      </c>
      <c r="P28" s="21">
        <v>4730700</v>
      </c>
      <c r="Q28" s="21">
        <v>2778903</v>
      </c>
      <c r="R28" s="21">
        <v>9938281</v>
      </c>
      <c r="S28" s="21">
        <v>2957965</v>
      </c>
      <c r="T28" s="21">
        <v>2257817</v>
      </c>
      <c r="U28" s="21">
        <v>3216930</v>
      </c>
      <c r="V28" s="21">
        <v>8432712</v>
      </c>
      <c r="W28" s="21">
        <v>31726213</v>
      </c>
      <c r="X28" s="21"/>
      <c r="Y28" s="21">
        <v>31726213</v>
      </c>
      <c r="Z28" s="6"/>
      <c r="AA28" s="19"/>
    </row>
    <row r="29" spans="1:27" ht="13.5">
      <c r="A29" s="56" t="s">
        <v>55</v>
      </c>
      <c r="B29" s="3"/>
      <c r="C29" s="19">
        <v>77062000</v>
      </c>
      <c r="D29" s="19"/>
      <c r="E29" s="20">
        <v>50594000</v>
      </c>
      <c r="F29" s="21">
        <v>50594000</v>
      </c>
      <c r="G29" s="21">
        <v>6011195</v>
      </c>
      <c r="H29" s="21">
        <v>4493897</v>
      </c>
      <c r="I29" s="21">
        <v>5054305</v>
      </c>
      <c r="J29" s="21">
        <v>15559397</v>
      </c>
      <c r="K29" s="21">
        <v>1706256</v>
      </c>
      <c r="L29" s="21">
        <v>10896188</v>
      </c>
      <c r="M29" s="21">
        <v>3784043</v>
      </c>
      <c r="N29" s="21">
        <v>16386487</v>
      </c>
      <c r="O29" s="21">
        <v>936447</v>
      </c>
      <c r="P29" s="21">
        <v>8670593</v>
      </c>
      <c r="Q29" s="21">
        <v>5173901</v>
      </c>
      <c r="R29" s="21">
        <v>14780941</v>
      </c>
      <c r="S29" s="21">
        <v>2692820</v>
      </c>
      <c r="T29" s="21">
        <v>3613454</v>
      </c>
      <c r="U29" s="21">
        <v>15106473</v>
      </c>
      <c r="V29" s="21">
        <v>21412747</v>
      </c>
      <c r="W29" s="21">
        <v>68139572</v>
      </c>
      <c r="X29" s="21"/>
      <c r="Y29" s="21">
        <v>68139572</v>
      </c>
      <c r="Z29" s="6"/>
      <c r="AA29" s="28">
        <v>50594000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>
        <v>76100</v>
      </c>
      <c r="U30" s="24">
        <v>25500</v>
      </c>
      <c r="V30" s="24">
        <v>101600</v>
      </c>
      <c r="W30" s="24">
        <v>101600</v>
      </c>
      <c r="X30" s="24"/>
      <c r="Y30" s="24">
        <v>101600</v>
      </c>
      <c r="Z30" s="7"/>
      <c r="AA30" s="29"/>
    </row>
    <row r="31" spans="1:27" ht="13.5">
      <c r="A31" s="57" t="s">
        <v>57</v>
      </c>
      <c r="B31" s="3"/>
      <c r="C31" s="19">
        <v>57811000</v>
      </c>
      <c r="D31" s="19"/>
      <c r="E31" s="20"/>
      <c r="F31" s="21">
        <v>22881900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22881900</v>
      </c>
    </row>
    <row r="32" spans="1:27" ht="13.5">
      <c r="A32" s="58" t="s">
        <v>58</v>
      </c>
      <c r="B32" s="3"/>
      <c r="C32" s="25">
        <f aca="true" t="shared" si="5" ref="C32:Y32">SUM(C28:C31)</f>
        <v>134873000</v>
      </c>
      <c r="D32" s="25">
        <f>SUM(D28:D31)</f>
        <v>0</v>
      </c>
      <c r="E32" s="26">
        <f t="shared" si="5"/>
        <v>119975900</v>
      </c>
      <c r="F32" s="27">
        <f t="shared" si="5"/>
        <v>73475900</v>
      </c>
      <c r="G32" s="27">
        <f t="shared" si="5"/>
        <v>10593625</v>
      </c>
      <c r="H32" s="27">
        <f t="shared" si="5"/>
        <v>5658013</v>
      </c>
      <c r="I32" s="27">
        <f t="shared" si="5"/>
        <v>6694852</v>
      </c>
      <c r="J32" s="27">
        <f t="shared" si="5"/>
        <v>22946490</v>
      </c>
      <c r="K32" s="27">
        <f t="shared" si="5"/>
        <v>4628491</v>
      </c>
      <c r="L32" s="27">
        <f t="shared" si="5"/>
        <v>10963380</v>
      </c>
      <c r="M32" s="27">
        <f t="shared" si="5"/>
        <v>6762743</v>
      </c>
      <c r="N32" s="27">
        <f t="shared" si="5"/>
        <v>22354614</v>
      </c>
      <c r="O32" s="27">
        <f t="shared" si="5"/>
        <v>3365125</v>
      </c>
      <c r="P32" s="27">
        <f t="shared" si="5"/>
        <v>13401293</v>
      </c>
      <c r="Q32" s="27">
        <f t="shared" si="5"/>
        <v>7952804</v>
      </c>
      <c r="R32" s="27">
        <f t="shared" si="5"/>
        <v>24719222</v>
      </c>
      <c r="S32" s="27">
        <f t="shared" si="5"/>
        <v>5650785</v>
      </c>
      <c r="T32" s="27">
        <f t="shared" si="5"/>
        <v>5947371</v>
      </c>
      <c r="U32" s="27">
        <f t="shared" si="5"/>
        <v>18348903</v>
      </c>
      <c r="V32" s="27">
        <f t="shared" si="5"/>
        <v>29947059</v>
      </c>
      <c r="W32" s="27">
        <f t="shared" si="5"/>
        <v>99967385</v>
      </c>
      <c r="X32" s="27">
        <f t="shared" si="5"/>
        <v>0</v>
      </c>
      <c r="Y32" s="27">
        <f t="shared" si="5"/>
        <v>99967385</v>
      </c>
      <c r="Z32" s="13">
        <f>+IF(X32&lt;&gt;0,+(Y32/X32)*100,0)</f>
        <v>0</v>
      </c>
      <c r="AA32" s="31">
        <f>SUM(AA28:AA31)</f>
        <v>73475900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>
        <v>46493338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46493338</v>
      </c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134873000</v>
      </c>
      <c r="D36" s="61">
        <f>SUM(D32:D35)</f>
        <v>0</v>
      </c>
      <c r="E36" s="62">
        <f t="shared" si="6"/>
        <v>119975900</v>
      </c>
      <c r="F36" s="63">
        <f t="shared" si="6"/>
        <v>119969238</v>
      </c>
      <c r="G36" s="63">
        <f t="shared" si="6"/>
        <v>10593625</v>
      </c>
      <c r="H36" s="63">
        <f t="shared" si="6"/>
        <v>5658013</v>
      </c>
      <c r="I36" s="63">
        <f t="shared" si="6"/>
        <v>6694852</v>
      </c>
      <c r="J36" s="63">
        <f t="shared" si="6"/>
        <v>22946490</v>
      </c>
      <c r="K36" s="63">
        <f t="shared" si="6"/>
        <v>4628491</v>
      </c>
      <c r="L36" s="63">
        <f t="shared" si="6"/>
        <v>10963380</v>
      </c>
      <c r="M36" s="63">
        <f t="shared" si="6"/>
        <v>6762743</v>
      </c>
      <c r="N36" s="63">
        <f t="shared" si="6"/>
        <v>22354614</v>
      </c>
      <c r="O36" s="63">
        <f t="shared" si="6"/>
        <v>3365125</v>
      </c>
      <c r="P36" s="63">
        <f t="shared" si="6"/>
        <v>13401293</v>
      </c>
      <c r="Q36" s="63">
        <f t="shared" si="6"/>
        <v>7952804</v>
      </c>
      <c r="R36" s="63">
        <f t="shared" si="6"/>
        <v>24719222</v>
      </c>
      <c r="S36" s="63">
        <f t="shared" si="6"/>
        <v>5650785</v>
      </c>
      <c r="T36" s="63">
        <f t="shared" si="6"/>
        <v>5947371</v>
      </c>
      <c r="U36" s="63">
        <f t="shared" si="6"/>
        <v>18348903</v>
      </c>
      <c r="V36" s="63">
        <f t="shared" si="6"/>
        <v>29947059</v>
      </c>
      <c r="W36" s="63">
        <f t="shared" si="6"/>
        <v>99967385</v>
      </c>
      <c r="X36" s="63">
        <f t="shared" si="6"/>
        <v>0</v>
      </c>
      <c r="Y36" s="63">
        <f t="shared" si="6"/>
        <v>99967385</v>
      </c>
      <c r="Z36" s="64">
        <f>+IF(X36&lt;&gt;0,+(Y36/X36)*100,0)</f>
        <v>0</v>
      </c>
      <c r="AA36" s="65">
        <f>SUM(AA32:AA35)</f>
        <v>119969238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33298000</v>
      </c>
      <c r="F15" s="18">
        <f t="shared" si="2"/>
        <v>33298000</v>
      </c>
      <c r="G15" s="18">
        <f t="shared" si="2"/>
        <v>0</v>
      </c>
      <c r="H15" s="18">
        <f t="shared" si="2"/>
        <v>0</v>
      </c>
      <c r="I15" s="18">
        <f t="shared" si="2"/>
        <v>1378956</v>
      </c>
      <c r="J15" s="18">
        <f t="shared" si="2"/>
        <v>1378956</v>
      </c>
      <c r="K15" s="18">
        <f t="shared" si="2"/>
        <v>2858408</v>
      </c>
      <c r="L15" s="18">
        <f t="shared" si="2"/>
        <v>1477792</v>
      </c>
      <c r="M15" s="18">
        <f t="shared" si="2"/>
        <v>0</v>
      </c>
      <c r="N15" s="18">
        <f t="shared" si="2"/>
        <v>4336200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3742282</v>
      </c>
      <c r="T15" s="18">
        <f t="shared" si="2"/>
        <v>104499</v>
      </c>
      <c r="U15" s="18">
        <f t="shared" si="2"/>
        <v>0</v>
      </c>
      <c r="V15" s="18">
        <f t="shared" si="2"/>
        <v>3846781</v>
      </c>
      <c r="W15" s="18">
        <f t="shared" si="2"/>
        <v>9561937</v>
      </c>
      <c r="X15" s="18">
        <f t="shared" si="2"/>
        <v>31998000</v>
      </c>
      <c r="Y15" s="18">
        <f t="shared" si="2"/>
        <v>-22436063</v>
      </c>
      <c r="Z15" s="4">
        <f>+IF(X15&lt;&gt;0,+(Y15/X15)*100,0)</f>
        <v>-70.11707919244952</v>
      </c>
      <c r="AA15" s="30">
        <f>SUM(AA16:AA18)</f>
        <v>33298000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>
        <v>1378956</v>
      </c>
      <c r="J16" s="21">
        <v>1378956</v>
      </c>
      <c r="K16" s="21">
        <v>2858408</v>
      </c>
      <c r="L16" s="21">
        <v>1477792</v>
      </c>
      <c r="M16" s="21"/>
      <c r="N16" s="21">
        <v>4336200</v>
      </c>
      <c r="O16" s="21"/>
      <c r="P16" s="21"/>
      <c r="Q16" s="21"/>
      <c r="R16" s="21"/>
      <c r="S16" s="21">
        <v>3742282</v>
      </c>
      <c r="T16" s="21">
        <v>104499</v>
      </c>
      <c r="U16" s="21"/>
      <c r="V16" s="21">
        <v>3846781</v>
      </c>
      <c r="W16" s="21">
        <v>9561937</v>
      </c>
      <c r="X16" s="21"/>
      <c r="Y16" s="21">
        <v>9561937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33298000</v>
      </c>
      <c r="F17" s="21">
        <v>33298000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31998000</v>
      </c>
      <c r="Y17" s="21">
        <v>-31998000</v>
      </c>
      <c r="Z17" s="6">
        <v>-100</v>
      </c>
      <c r="AA17" s="28">
        <v>33298000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33298000</v>
      </c>
      <c r="F25" s="52">
        <f t="shared" si="4"/>
        <v>33298000</v>
      </c>
      <c r="G25" s="52">
        <f t="shared" si="4"/>
        <v>0</v>
      </c>
      <c r="H25" s="52">
        <f t="shared" si="4"/>
        <v>0</v>
      </c>
      <c r="I25" s="52">
        <f t="shared" si="4"/>
        <v>1378956</v>
      </c>
      <c r="J25" s="52">
        <f t="shared" si="4"/>
        <v>1378956</v>
      </c>
      <c r="K25" s="52">
        <f t="shared" si="4"/>
        <v>2858408</v>
      </c>
      <c r="L25" s="52">
        <f t="shared" si="4"/>
        <v>1477792</v>
      </c>
      <c r="M25" s="52">
        <f t="shared" si="4"/>
        <v>0</v>
      </c>
      <c r="N25" s="52">
        <f t="shared" si="4"/>
        <v>4336200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3742282</v>
      </c>
      <c r="T25" s="52">
        <f t="shared" si="4"/>
        <v>104499</v>
      </c>
      <c r="U25" s="52">
        <f t="shared" si="4"/>
        <v>0</v>
      </c>
      <c r="V25" s="52">
        <f t="shared" si="4"/>
        <v>3846781</v>
      </c>
      <c r="W25" s="52">
        <f t="shared" si="4"/>
        <v>9561937</v>
      </c>
      <c r="X25" s="52">
        <f t="shared" si="4"/>
        <v>31998000</v>
      </c>
      <c r="Y25" s="52">
        <f t="shared" si="4"/>
        <v>-22436063</v>
      </c>
      <c r="Z25" s="53">
        <f>+IF(X25&lt;&gt;0,+(Y25/X25)*100,0)</f>
        <v>-70.11707919244952</v>
      </c>
      <c r="AA25" s="54">
        <f>+AA5+AA9+AA15+AA19+AA24</f>
        <v>33298000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31998000</v>
      </c>
      <c r="F28" s="21">
        <v>31998000</v>
      </c>
      <c r="G28" s="21"/>
      <c r="H28" s="21"/>
      <c r="I28" s="21">
        <v>1378956</v>
      </c>
      <c r="J28" s="21">
        <v>1378956</v>
      </c>
      <c r="K28" s="21">
        <v>2858408</v>
      </c>
      <c r="L28" s="21">
        <v>1477792</v>
      </c>
      <c r="M28" s="21"/>
      <c r="N28" s="21">
        <v>4336200</v>
      </c>
      <c r="O28" s="21"/>
      <c r="P28" s="21"/>
      <c r="Q28" s="21"/>
      <c r="R28" s="21"/>
      <c r="S28" s="21">
        <v>3742282</v>
      </c>
      <c r="T28" s="21">
        <v>104499</v>
      </c>
      <c r="U28" s="21"/>
      <c r="V28" s="21">
        <v>3846781</v>
      </c>
      <c r="W28" s="21">
        <v>9561937</v>
      </c>
      <c r="X28" s="21"/>
      <c r="Y28" s="21">
        <v>9561937</v>
      </c>
      <c r="Z28" s="6"/>
      <c r="AA28" s="19">
        <v>31998000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31998000</v>
      </c>
      <c r="F32" s="27">
        <f t="shared" si="5"/>
        <v>31998000</v>
      </c>
      <c r="G32" s="27">
        <f t="shared" si="5"/>
        <v>0</v>
      </c>
      <c r="H32" s="27">
        <f t="shared" si="5"/>
        <v>0</v>
      </c>
      <c r="I32" s="27">
        <f t="shared" si="5"/>
        <v>1378956</v>
      </c>
      <c r="J32" s="27">
        <f t="shared" si="5"/>
        <v>1378956</v>
      </c>
      <c r="K32" s="27">
        <f t="shared" si="5"/>
        <v>2858408</v>
      </c>
      <c r="L32" s="27">
        <f t="shared" si="5"/>
        <v>1477792</v>
      </c>
      <c r="M32" s="27">
        <f t="shared" si="5"/>
        <v>0</v>
      </c>
      <c r="N32" s="27">
        <f t="shared" si="5"/>
        <v>4336200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3742282</v>
      </c>
      <c r="T32" s="27">
        <f t="shared" si="5"/>
        <v>104499</v>
      </c>
      <c r="U32" s="27">
        <f t="shared" si="5"/>
        <v>0</v>
      </c>
      <c r="V32" s="27">
        <f t="shared" si="5"/>
        <v>3846781</v>
      </c>
      <c r="W32" s="27">
        <f t="shared" si="5"/>
        <v>9561937</v>
      </c>
      <c r="X32" s="27">
        <f t="shared" si="5"/>
        <v>0</v>
      </c>
      <c r="Y32" s="27">
        <f t="shared" si="5"/>
        <v>9561937</v>
      </c>
      <c r="Z32" s="13">
        <f>+IF(X32&lt;&gt;0,+(Y32/X32)*100,0)</f>
        <v>0</v>
      </c>
      <c r="AA32" s="31">
        <f>SUM(AA28:AA31)</f>
        <v>31998000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1300000</v>
      </c>
      <c r="F35" s="21">
        <v>1300000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1300000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33298000</v>
      </c>
      <c r="F36" s="63">
        <f t="shared" si="6"/>
        <v>33298000</v>
      </c>
      <c r="G36" s="63">
        <f t="shared" si="6"/>
        <v>0</v>
      </c>
      <c r="H36" s="63">
        <f t="shared" si="6"/>
        <v>0</v>
      </c>
      <c r="I36" s="63">
        <f t="shared" si="6"/>
        <v>1378956</v>
      </c>
      <c r="J36" s="63">
        <f t="shared" si="6"/>
        <v>1378956</v>
      </c>
      <c r="K36" s="63">
        <f t="shared" si="6"/>
        <v>2858408</v>
      </c>
      <c r="L36" s="63">
        <f t="shared" si="6"/>
        <v>1477792</v>
      </c>
      <c r="M36" s="63">
        <f t="shared" si="6"/>
        <v>0</v>
      </c>
      <c r="N36" s="63">
        <f t="shared" si="6"/>
        <v>4336200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3742282</v>
      </c>
      <c r="T36" s="63">
        <f t="shared" si="6"/>
        <v>104499</v>
      </c>
      <c r="U36" s="63">
        <f t="shared" si="6"/>
        <v>0</v>
      </c>
      <c r="V36" s="63">
        <f t="shared" si="6"/>
        <v>3846781</v>
      </c>
      <c r="W36" s="63">
        <f t="shared" si="6"/>
        <v>9561937</v>
      </c>
      <c r="X36" s="63">
        <f t="shared" si="6"/>
        <v>0</v>
      </c>
      <c r="Y36" s="63">
        <f t="shared" si="6"/>
        <v>9561937</v>
      </c>
      <c r="Z36" s="64">
        <f>+IF(X36&lt;&gt;0,+(Y36/X36)*100,0)</f>
        <v>0</v>
      </c>
      <c r="AA36" s="65">
        <f>SUM(AA32:AA35)</f>
        <v>33298000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5220144</v>
      </c>
      <c r="D5" s="16">
        <f>SUM(D6:D8)</f>
        <v>0</v>
      </c>
      <c r="E5" s="17">
        <f t="shared" si="0"/>
        <v>11495000</v>
      </c>
      <c r="F5" s="18">
        <f t="shared" si="0"/>
        <v>11495000</v>
      </c>
      <c r="G5" s="18">
        <f t="shared" si="0"/>
        <v>232049</v>
      </c>
      <c r="H5" s="18">
        <f t="shared" si="0"/>
        <v>32543</v>
      </c>
      <c r="I5" s="18">
        <f t="shared" si="0"/>
        <v>43824</v>
      </c>
      <c r="J5" s="18">
        <f t="shared" si="0"/>
        <v>308416</v>
      </c>
      <c r="K5" s="18">
        <f t="shared" si="0"/>
        <v>1820</v>
      </c>
      <c r="L5" s="18">
        <f t="shared" si="0"/>
        <v>10600</v>
      </c>
      <c r="M5" s="18">
        <f t="shared" si="0"/>
        <v>365500</v>
      </c>
      <c r="N5" s="18">
        <f t="shared" si="0"/>
        <v>377920</v>
      </c>
      <c r="O5" s="18">
        <f t="shared" si="0"/>
        <v>411704</v>
      </c>
      <c r="P5" s="18">
        <f t="shared" si="0"/>
        <v>0</v>
      </c>
      <c r="Q5" s="18">
        <f t="shared" si="0"/>
        <v>2603100</v>
      </c>
      <c r="R5" s="18">
        <f t="shared" si="0"/>
        <v>3014804</v>
      </c>
      <c r="S5" s="18">
        <f t="shared" si="0"/>
        <v>622254</v>
      </c>
      <c r="T5" s="18">
        <f t="shared" si="0"/>
        <v>274490</v>
      </c>
      <c r="U5" s="18">
        <f t="shared" si="0"/>
        <v>168658</v>
      </c>
      <c r="V5" s="18">
        <f t="shared" si="0"/>
        <v>1065402</v>
      </c>
      <c r="W5" s="18">
        <f t="shared" si="0"/>
        <v>4766542</v>
      </c>
      <c r="X5" s="18">
        <f t="shared" si="0"/>
        <v>11495000</v>
      </c>
      <c r="Y5" s="18">
        <f t="shared" si="0"/>
        <v>-6728458</v>
      </c>
      <c r="Z5" s="4">
        <f>+IF(X5&lt;&gt;0,+(Y5/X5)*100,0)</f>
        <v>-58.533779904306215</v>
      </c>
      <c r="AA5" s="16">
        <f>SUM(AA6:AA8)</f>
        <v>11495000</v>
      </c>
    </row>
    <row r="6" spans="1:27" ht="13.5">
      <c r="A6" s="5" t="s">
        <v>32</v>
      </c>
      <c r="B6" s="3"/>
      <c r="C6" s="19">
        <v>2481036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3600000</v>
      </c>
      <c r="F7" s="24">
        <v>3600000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>
        <v>2543813</v>
      </c>
      <c r="R7" s="24">
        <v>2543813</v>
      </c>
      <c r="S7" s="24">
        <v>622254</v>
      </c>
      <c r="T7" s="24">
        <v>86350</v>
      </c>
      <c r="U7" s="24"/>
      <c r="V7" s="24">
        <v>708604</v>
      </c>
      <c r="W7" s="24">
        <v>3252417</v>
      </c>
      <c r="X7" s="24">
        <v>3600000</v>
      </c>
      <c r="Y7" s="24">
        <v>-347583</v>
      </c>
      <c r="Z7" s="7">
        <v>-9.66</v>
      </c>
      <c r="AA7" s="29">
        <v>3600000</v>
      </c>
    </row>
    <row r="8" spans="1:27" ht="13.5">
      <c r="A8" s="5" t="s">
        <v>34</v>
      </c>
      <c r="B8" s="3"/>
      <c r="C8" s="19">
        <v>2739108</v>
      </c>
      <c r="D8" s="19"/>
      <c r="E8" s="20">
        <v>7895000</v>
      </c>
      <c r="F8" s="21">
        <v>7895000</v>
      </c>
      <c r="G8" s="21">
        <v>232049</v>
      </c>
      <c r="H8" s="21">
        <v>32543</v>
      </c>
      <c r="I8" s="21">
        <v>43824</v>
      </c>
      <c r="J8" s="21">
        <v>308416</v>
      </c>
      <c r="K8" s="21">
        <v>1820</v>
      </c>
      <c r="L8" s="21">
        <v>10600</v>
      </c>
      <c r="M8" s="21">
        <v>365500</v>
      </c>
      <c r="N8" s="21">
        <v>377920</v>
      </c>
      <c r="O8" s="21">
        <v>411704</v>
      </c>
      <c r="P8" s="21"/>
      <c r="Q8" s="21">
        <v>59287</v>
      </c>
      <c r="R8" s="21">
        <v>470991</v>
      </c>
      <c r="S8" s="21"/>
      <c r="T8" s="21">
        <v>188140</v>
      </c>
      <c r="U8" s="21">
        <v>168658</v>
      </c>
      <c r="V8" s="21">
        <v>356798</v>
      </c>
      <c r="W8" s="21">
        <v>1514125</v>
      </c>
      <c r="X8" s="21">
        <v>7895000</v>
      </c>
      <c r="Y8" s="21">
        <v>-6380875</v>
      </c>
      <c r="Z8" s="6">
        <v>-80.82</v>
      </c>
      <c r="AA8" s="28">
        <v>7895000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460000</v>
      </c>
      <c r="F9" s="18">
        <f t="shared" si="1"/>
        <v>684500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17935</v>
      </c>
      <c r="Q9" s="18">
        <f t="shared" si="1"/>
        <v>17935</v>
      </c>
      <c r="R9" s="18">
        <f t="shared" si="1"/>
        <v>35870</v>
      </c>
      <c r="S9" s="18">
        <f t="shared" si="1"/>
        <v>6703</v>
      </c>
      <c r="T9" s="18">
        <f t="shared" si="1"/>
        <v>0</v>
      </c>
      <c r="U9" s="18">
        <f t="shared" si="1"/>
        <v>158820</v>
      </c>
      <c r="V9" s="18">
        <f t="shared" si="1"/>
        <v>165523</v>
      </c>
      <c r="W9" s="18">
        <f t="shared" si="1"/>
        <v>201393</v>
      </c>
      <c r="X9" s="18">
        <f t="shared" si="1"/>
        <v>460000</v>
      </c>
      <c r="Y9" s="18">
        <f t="shared" si="1"/>
        <v>-258607</v>
      </c>
      <c r="Z9" s="4">
        <f>+IF(X9&lt;&gt;0,+(Y9/X9)*100,0)</f>
        <v>-56.21891304347826</v>
      </c>
      <c r="AA9" s="30">
        <f>SUM(AA10:AA14)</f>
        <v>684500</v>
      </c>
    </row>
    <row r="10" spans="1:27" ht="13.5">
      <c r="A10" s="5" t="s">
        <v>36</v>
      </c>
      <c r="B10" s="3"/>
      <c r="C10" s="19"/>
      <c r="D10" s="19"/>
      <c r="E10" s="20"/>
      <c r="F10" s="21">
        <v>224500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224500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460000</v>
      </c>
      <c r="F12" s="21">
        <v>460000</v>
      </c>
      <c r="G12" s="21"/>
      <c r="H12" s="21"/>
      <c r="I12" s="21"/>
      <c r="J12" s="21"/>
      <c r="K12" s="21"/>
      <c r="L12" s="21"/>
      <c r="M12" s="21"/>
      <c r="N12" s="21"/>
      <c r="O12" s="21"/>
      <c r="P12" s="21">
        <v>17935</v>
      </c>
      <c r="Q12" s="21">
        <v>17935</v>
      </c>
      <c r="R12" s="21">
        <v>35870</v>
      </c>
      <c r="S12" s="21">
        <v>6703</v>
      </c>
      <c r="T12" s="21"/>
      <c r="U12" s="21">
        <v>158820</v>
      </c>
      <c r="V12" s="21">
        <v>165523</v>
      </c>
      <c r="W12" s="21">
        <v>201393</v>
      </c>
      <c r="X12" s="21">
        <v>460000</v>
      </c>
      <c r="Y12" s="21">
        <v>-258607</v>
      </c>
      <c r="Z12" s="6">
        <v>-56.22</v>
      </c>
      <c r="AA12" s="28">
        <v>460000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60439381</v>
      </c>
      <c r="D15" s="16">
        <f>SUM(D16:D18)</f>
        <v>0</v>
      </c>
      <c r="E15" s="17">
        <f t="shared" si="2"/>
        <v>54922300</v>
      </c>
      <c r="F15" s="18">
        <f t="shared" si="2"/>
        <v>59922300</v>
      </c>
      <c r="G15" s="18">
        <f t="shared" si="2"/>
        <v>3181054</v>
      </c>
      <c r="H15" s="18">
        <f t="shared" si="2"/>
        <v>8221012</v>
      </c>
      <c r="I15" s="18">
        <f t="shared" si="2"/>
        <v>8483674</v>
      </c>
      <c r="J15" s="18">
        <f t="shared" si="2"/>
        <v>19885740</v>
      </c>
      <c r="K15" s="18">
        <f t="shared" si="2"/>
        <v>2802265</v>
      </c>
      <c r="L15" s="18">
        <f t="shared" si="2"/>
        <v>3912413</v>
      </c>
      <c r="M15" s="18">
        <f t="shared" si="2"/>
        <v>3057660</v>
      </c>
      <c r="N15" s="18">
        <f t="shared" si="2"/>
        <v>9772338</v>
      </c>
      <c r="O15" s="18">
        <f t="shared" si="2"/>
        <v>1457635</v>
      </c>
      <c r="P15" s="18">
        <f t="shared" si="2"/>
        <v>1728391</v>
      </c>
      <c r="Q15" s="18">
        <f t="shared" si="2"/>
        <v>1728391</v>
      </c>
      <c r="R15" s="18">
        <f t="shared" si="2"/>
        <v>4914417</v>
      </c>
      <c r="S15" s="18">
        <f t="shared" si="2"/>
        <v>2608631</v>
      </c>
      <c r="T15" s="18">
        <f t="shared" si="2"/>
        <v>3988506</v>
      </c>
      <c r="U15" s="18">
        <f t="shared" si="2"/>
        <v>5038003</v>
      </c>
      <c r="V15" s="18">
        <f t="shared" si="2"/>
        <v>11635140</v>
      </c>
      <c r="W15" s="18">
        <f t="shared" si="2"/>
        <v>46207635</v>
      </c>
      <c r="X15" s="18">
        <f t="shared" si="2"/>
        <v>54922300</v>
      </c>
      <c r="Y15" s="18">
        <f t="shared" si="2"/>
        <v>-8714665</v>
      </c>
      <c r="Z15" s="4">
        <f>+IF(X15&lt;&gt;0,+(Y15/X15)*100,0)</f>
        <v>-15.867261567705649</v>
      </c>
      <c r="AA15" s="30">
        <f>SUM(AA16:AA18)</f>
        <v>59922300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60439381</v>
      </c>
      <c r="D17" s="19"/>
      <c r="E17" s="20">
        <v>54922300</v>
      </c>
      <c r="F17" s="21">
        <v>59922300</v>
      </c>
      <c r="G17" s="21">
        <v>3181054</v>
      </c>
      <c r="H17" s="21">
        <v>8221012</v>
      </c>
      <c r="I17" s="21">
        <v>8483674</v>
      </c>
      <c r="J17" s="21">
        <v>19885740</v>
      </c>
      <c r="K17" s="21">
        <v>2802265</v>
      </c>
      <c r="L17" s="21">
        <v>3912413</v>
      </c>
      <c r="M17" s="21">
        <v>3057660</v>
      </c>
      <c r="N17" s="21">
        <v>9772338</v>
      </c>
      <c r="O17" s="21">
        <v>1457635</v>
      </c>
      <c r="P17" s="21">
        <v>1728391</v>
      </c>
      <c r="Q17" s="21">
        <v>1728391</v>
      </c>
      <c r="R17" s="21">
        <v>4914417</v>
      </c>
      <c r="S17" s="21">
        <v>2608631</v>
      </c>
      <c r="T17" s="21">
        <v>3988506</v>
      </c>
      <c r="U17" s="21">
        <v>5038003</v>
      </c>
      <c r="V17" s="21">
        <v>11635140</v>
      </c>
      <c r="W17" s="21">
        <v>46207635</v>
      </c>
      <c r="X17" s="21">
        <v>54922300</v>
      </c>
      <c r="Y17" s="21">
        <v>-8714665</v>
      </c>
      <c r="Z17" s="6">
        <v>-15.87</v>
      </c>
      <c r="AA17" s="28">
        <v>59922300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19224500</v>
      </c>
      <c r="F19" s="18">
        <f t="shared" si="3"/>
        <v>0</v>
      </c>
      <c r="G19" s="18">
        <f t="shared" si="3"/>
        <v>1095476</v>
      </c>
      <c r="H19" s="18">
        <f t="shared" si="3"/>
        <v>0</v>
      </c>
      <c r="I19" s="18">
        <f t="shared" si="3"/>
        <v>0</v>
      </c>
      <c r="J19" s="18">
        <f t="shared" si="3"/>
        <v>1095476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1095476</v>
      </c>
      <c r="X19" s="18">
        <f t="shared" si="3"/>
        <v>19224496</v>
      </c>
      <c r="Y19" s="18">
        <f t="shared" si="3"/>
        <v>-18129020</v>
      </c>
      <c r="Z19" s="4">
        <f>+IF(X19&lt;&gt;0,+(Y19/X19)*100,0)</f>
        <v>-94.30166595784878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>
        <v>19000000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18999996</v>
      </c>
      <c r="Y20" s="21">
        <v>-18999996</v>
      </c>
      <c r="Z20" s="6">
        <v>-100</v>
      </c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224500</v>
      </c>
      <c r="F23" s="21"/>
      <c r="G23" s="21">
        <v>1095476</v>
      </c>
      <c r="H23" s="21"/>
      <c r="I23" s="21"/>
      <c r="J23" s="21">
        <v>1095476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1095476</v>
      </c>
      <c r="X23" s="21">
        <v>224500</v>
      </c>
      <c r="Y23" s="21">
        <v>870976</v>
      </c>
      <c r="Z23" s="6">
        <v>387.96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65659525</v>
      </c>
      <c r="D25" s="50">
        <f>+D5+D9+D15+D19+D24</f>
        <v>0</v>
      </c>
      <c r="E25" s="51">
        <f t="shared" si="4"/>
        <v>86101800</v>
      </c>
      <c r="F25" s="52">
        <f t="shared" si="4"/>
        <v>72101800</v>
      </c>
      <c r="G25" s="52">
        <f t="shared" si="4"/>
        <v>4508579</v>
      </c>
      <c r="H25" s="52">
        <f t="shared" si="4"/>
        <v>8253555</v>
      </c>
      <c r="I25" s="52">
        <f t="shared" si="4"/>
        <v>8527498</v>
      </c>
      <c r="J25" s="52">
        <f t="shared" si="4"/>
        <v>21289632</v>
      </c>
      <c r="K25" s="52">
        <f t="shared" si="4"/>
        <v>2804085</v>
      </c>
      <c r="L25" s="52">
        <f t="shared" si="4"/>
        <v>3923013</v>
      </c>
      <c r="M25" s="52">
        <f t="shared" si="4"/>
        <v>3423160</v>
      </c>
      <c r="N25" s="52">
        <f t="shared" si="4"/>
        <v>10150258</v>
      </c>
      <c r="O25" s="52">
        <f t="shared" si="4"/>
        <v>1869339</v>
      </c>
      <c r="P25" s="52">
        <f t="shared" si="4"/>
        <v>1746326</v>
      </c>
      <c r="Q25" s="52">
        <f t="shared" si="4"/>
        <v>4349426</v>
      </c>
      <c r="R25" s="52">
        <f t="shared" si="4"/>
        <v>7965091</v>
      </c>
      <c r="S25" s="52">
        <f t="shared" si="4"/>
        <v>3237588</v>
      </c>
      <c r="T25" s="52">
        <f t="shared" si="4"/>
        <v>4262996</v>
      </c>
      <c r="U25" s="52">
        <f t="shared" si="4"/>
        <v>5365481</v>
      </c>
      <c r="V25" s="52">
        <f t="shared" si="4"/>
        <v>12866065</v>
      </c>
      <c r="W25" s="52">
        <f t="shared" si="4"/>
        <v>52271046</v>
      </c>
      <c r="X25" s="52">
        <f t="shared" si="4"/>
        <v>86101796</v>
      </c>
      <c r="Y25" s="52">
        <f t="shared" si="4"/>
        <v>-33830750</v>
      </c>
      <c r="Z25" s="53">
        <f>+IF(X25&lt;&gt;0,+(Y25/X25)*100,0)</f>
        <v>-39.29157296556276</v>
      </c>
      <c r="AA25" s="54">
        <f>+AA5+AA9+AA15+AA19+AA24</f>
        <v>72101800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65659525</v>
      </c>
      <c r="D28" s="19"/>
      <c r="E28" s="20">
        <v>56323800</v>
      </c>
      <c r="F28" s="21">
        <v>72101800</v>
      </c>
      <c r="G28" s="21">
        <v>4342084</v>
      </c>
      <c r="H28" s="21">
        <v>7257618</v>
      </c>
      <c r="I28" s="21">
        <v>8527498</v>
      </c>
      <c r="J28" s="21">
        <v>20127200</v>
      </c>
      <c r="K28" s="21">
        <v>2804085</v>
      </c>
      <c r="L28" s="21">
        <v>3923013</v>
      </c>
      <c r="M28" s="21">
        <v>3423160</v>
      </c>
      <c r="N28" s="21">
        <v>10150258</v>
      </c>
      <c r="O28" s="21">
        <v>1869339</v>
      </c>
      <c r="P28" s="21">
        <v>1746326</v>
      </c>
      <c r="Q28" s="21">
        <v>4349426</v>
      </c>
      <c r="R28" s="21">
        <v>7965091</v>
      </c>
      <c r="S28" s="21">
        <v>3237588</v>
      </c>
      <c r="T28" s="21">
        <v>4262996</v>
      </c>
      <c r="U28" s="21">
        <v>5365481</v>
      </c>
      <c r="V28" s="21">
        <v>12866065</v>
      </c>
      <c r="W28" s="21">
        <v>51108614</v>
      </c>
      <c r="X28" s="21"/>
      <c r="Y28" s="21">
        <v>51108614</v>
      </c>
      <c r="Z28" s="6"/>
      <c r="AA28" s="19">
        <v>72101800</v>
      </c>
    </row>
    <row r="29" spans="1:27" ht="13.5">
      <c r="A29" s="56" t="s">
        <v>55</v>
      </c>
      <c r="B29" s="3"/>
      <c r="C29" s="19"/>
      <c r="D29" s="19"/>
      <c r="E29" s="20">
        <v>4000000</v>
      </c>
      <c r="F29" s="21"/>
      <c r="G29" s="21"/>
      <c r="H29" s="21">
        <v>995937</v>
      </c>
      <c r="I29" s="21"/>
      <c r="J29" s="21">
        <v>995937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995937</v>
      </c>
      <c r="X29" s="21"/>
      <c r="Y29" s="21">
        <v>995937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25778000</v>
      </c>
      <c r="F31" s="21"/>
      <c r="G31" s="21">
        <v>166495</v>
      </c>
      <c r="H31" s="21"/>
      <c r="I31" s="21"/>
      <c r="J31" s="21">
        <v>166495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166495</v>
      </c>
      <c r="X31" s="21"/>
      <c r="Y31" s="21">
        <v>166495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65659525</v>
      </c>
      <c r="D32" s="25">
        <f>SUM(D28:D31)</f>
        <v>0</v>
      </c>
      <c r="E32" s="26">
        <f t="shared" si="5"/>
        <v>86101800</v>
      </c>
      <c r="F32" s="27">
        <f t="shared" si="5"/>
        <v>72101800</v>
      </c>
      <c r="G32" s="27">
        <f t="shared" si="5"/>
        <v>4508579</v>
      </c>
      <c r="H32" s="27">
        <f t="shared" si="5"/>
        <v>8253555</v>
      </c>
      <c r="I32" s="27">
        <f t="shared" si="5"/>
        <v>8527498</v>
      </c>
      <c r="J32" s="27">
        <f t="shared" si="5"/>
        <v>21289632</v>
      </c>
      <c r="K32" s="27">
        <f t="shared" si="5"/>
        <v>2804085</v>
      </c>
      <c r="L32" s="27">
        <f t="shared" si="5"/>
        <v>3923013</v>
      </c>
      <c r="M32" s="27">
        <f t="shared" si="5"/>
        <v>3423160</v>
      </c>
      <c r="N32" s="27">
        <f t="shared" si="5"/>
        <v>10150258</v>
      </c>
      <c r="O32" s="27">
        <f t="shared" si="5"/>
        <v>1869339</v>
      </c>
      <c r="P32" s="27">
        <f t="shared" si="5"/>
        <v>1746326</v>
      </c>
      <c r="Q32" s="27">
        <f t="shared" si="5"/>
        <v>4349426</v>
      </c>
      <c r="R32" s="27">
        <f t="shared" si="5"/>
        <v>7965091</v>
      </c>
      <c r="S32" s="27">
        <f t="shared" si="5"/>
        <v>3237588</v>
      </c>
      <c r="T32" s="27">
        <f t="shared" si="5"/>
        <v>4262996</v>
      </c>
      <c r="U32" s="27">
        <f t="shared" si="5"/>
        <v>5365481</v>
      </c>
      <c r="V32" s="27">
        <f t="shared" si="5"/>
        <v>12866065</v>
      </c>
      <c r="W32" s="27">
        <f t="shared" si="5"/>
        <v>52271046</v>
      </c>
      <c r="X32" s="27">
        <f t="shared" si="5"/>
        <v>0</v>
      </c>
      <c r="Y32" s="27">
        <f t="shared" si="5"/>
        <v>52271046</v>
      </c>
      <c r="Z32" s="13">
        <f>+IF(X32&lt;&gt;0,+(Y32/X32)*100,0)</f>
        <v>0</v>
      </c>
      <c r="AA32" s="31">
        <f>SUM(AA28:AA31)</f>
        <v>72101800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65659525</v>
      </c>
      <c r="D36" s="61">
        <f>SUM(D32:D35)</f>
        <v>0</v>
      </c>
      <c r="E36" s="62">
        <f t="shared" si="6"/>
        <v>86101800</v>
      </c>
      <c r="F36" s="63">
        <f t="shared" si="6"/>
        <v>72101800</v>
      </c>
      <c r="G36" s="63">
        <f t="shared" si="6"/>
        <v>4508579</v>
      </c>
      <c r="H36" s="63">
        <f t="shared" si="6"/>
        <v>8253555</v>
      </c>
      <c r="I36" s="63">
        <f t="shared" si="6"/>
        <v>8527498</v>
      </c>
      <c r="J36" s="63">
        <f t="shared" si="6"/>
        <v>21289632</v>
      </c>
      <c r="K36" s="63">
        <f t="shared" si="6"/>
        <v>2804085</v>
      </c>
      <c r="L36" s="63">
        <f t="shared" si="6"/>
        <v>3923013</v>
      </c>
      <c r="M36" s="63">
        <f t="shared" si="6"/>
        <v>3423160</v>
      </c>
      <c r="N36" s="63">
        <f t="shared" si="6"/>
        <v>10150258</v>
      </c>
      <c r="O36" s="63">
        <f t="shared" si="6"/>
        <v>1869339</v>
      </c>
      <c r="P36" s="63">
        <f t="shared" si="6"/>
        <v>1746326</v>
      </c>
      <c r="Q36" s="63">
        <f t="shared" si="6"/>
        <v>4349426</v>
      </c>
      <c r="R36" s="63">
        <f t="shared" si="6"/>
        <v>7965091</v>
      </c>
      <c r="S36" s="63">
        <f t="shared" si="6"/>
        <v>3237588</v>
      </c>
      <c r="T36" s="63">
        <f t="shared" si="6"/>
        <v>4262996</v>
      </c>
      <c r="U36" s="63">
        <f t="shared" si="6"/>
        <v>5365481</v>
      </c>
      <c r="V36" s="63">
        <f t="shared" si="6"/>
        <v>12866065</v>
      </c>
      <c r="W36" s="63">
        <f t="shared" si="6"/>
        <v>52271046</v>
      </c>
      <c r="X36" s="63">
        <f t="shared" si="6"/>
        <v>0</v>
      </c>
      <c r="Y36" s="63">
        <f t="shared" si="6"/>
        <v>52271046</v>
      </c>
      <c r="Z36" s="64">
        <f>+IF(X36&lt;&gt;0,+(Y36/X36)*100,0)</f>
        <v>0</v>
      </c>
      <c r="AA36" s="65">
        <f>SUM(AA32:AA35)</f>
        <v>72101800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9452183</v>
      </c>
      <c r="D5" s="16">
        <f>SUM(D6:D8)</f>
        <v>0</v>
      </c>
      <c r="E5" s="17">
        <f t="shared" si="0"/>
        <v>2290000</v>
      </c>
      <c r="F5" s="18">
        <f t="shared" si="0"/>
        <v>2290000</v>
      </c>
      <c r="G5" s="18">
        <f t="shared" si="0"/>
        <v>27500</v>
      </c>
      <c r="H5" s="18">
        <f t="shared" si="0"/>
        <v>10500</v>
      </c>
      <c r="I5" s="18">
        <f t="shared" si="0"/>
        <v>0</v>
      </c>
      <c r="J5" s="18">
        <f t="shared" si="0"/>
        <v>38000</v>
      </c>
      <c r="K5" s="18">
        <f t="shared" si="0"/>
        <v>14550</v>
      </c>
      <c r="L5" s="18">
        <f t="shared" si="0"/>
        <v>0</v>
      </c>
      <c r="M5" s="18">
        <f t="shared" si="0"/>
        <v>0</v>
      </c>
      <c r="N5" s="18">
        <f t="shared" si="0"/>
        <v>14550</v>
      </c>
      <c r="O5" s="18">
        <f t="shared" si="0"/>
        <v>8595</v>
      </c>
      <c r="P5" s="18">
        <f t="shared" si="0"/>
        <v>0</v>
      </c>
      <c r="Q5" s="18">
        <f t="shared" si="0"/>
        <v>0</v>
      </c>
      <c r="R5" s="18">
        <f t="shared" si="0"/>
        <v>8595</v>
      </c>
      <c r="S5" s="18">
        <f t="shared" si="0"/>
        <v>0</v>
      </c>
      <c r="T5" s="18">
        <f t="shared" si="0"/>
        <v>5897</v>
      </c>
      <c r="U5" s="18">
        <f t="shared" si="0"/>
        <v>0</v>
      </c>
      <c r="V5" s="18">
        <f t="shared" si="0"/>
        <v>5897</v>
      </c>
      <c r="W5" s="18">
        <f t="shared" si="0"/>
        <v>67042</v>
      </c>
      <c r="X5" s="18">
        <f t="shared" si="0"/>
        <v>2289999</v>
      </c>
      <c r="Y5" s="18">
        <f t="shared" si="0"/>
        <v>-2222957</v>
      </c>
      <c r="Z5" s="4">
        <f>+IF(X5&lt;&gt;0,+(Y5/X5)*100,0)</f>
        <v>-97.07240046829715</v>
      </c>
      <c r="AA5" s="16">
        <f>SUM(AA6:AA8)</f>
        <v>2290000</v>
      </c>
    </row>
    <row r="6" spans="1:27" ht="13.5">
      <c r="A6" s="5" t="s">
        <v>32</v>
      </c>
      <c r="B6" s="3"/>
      <c r="C6" s="19">
        <v>7627936</v>
      </c>
      <c r="D6" s="19"/>
      <c r="E6" s="20">
        <v>700000</v>
      </c>
      <c r="F6" s="21">
        <v>700000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700000</v>
      </c>
      <c r="Y6" s="21">
        <v>-700000</v>
      </c>
      <c r="Z6" s="6">
        <v>-100</v>
      </c>
      <c r="AA6" s="28">
        <v>700000</v>
      </c>
    </row>
    <row r="7" spans="1:27" ht="13.5">
      <c r="A7" s="5" t="s">
        <v>33</v>
      </c>
      <c r="B7" s="3"/>
      <c r="C7" s="22">
        <v>1275491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548756</v>
      </c>
      <c r="D8" s="19"/>
      <c r="E8" s="20">
        <v>1590000</v>
      </c>
      <c r="F8" s="21">
        <v>1590000</v>
      </c>
      <c r="G8" s="21">
        <v>27500</v>
      </c>
      <c r="H8" s="21">
        <v>10500</v>
      </c>
      <c r="I8" s="21"/>
      <c r="J8" s="21">
        <v>38000</v>
      </c>
      <c r="K8" s="21">
        <v>14550</v>
      </c>
      <c r="L8" s="21"/>
      <c r="M8" s="21"/>
      <c r="N8" s="21">
        <v>14550</v>
      </c>
      <c r="O8" s="21">
        <v>8595</v>
      </c>
      <c r="P8" s="21"/>
      <c r="Q8" s="21"/>
      <c r="R8" s="21">
        <v>8595</v>
      </c>
      <c r="S8" s="21"/>
      <c r="T8" s="21">
        <v>5897</v>
      </c>
      <c r="U8" s="21"/>
      <c r="V8" s="21">
        <v>5897</v>
      </c>
      <c r="W8" s="21">
        <v>67042</v>
      </c>
      <c r="X8" s="21">
        <v>1589999</v>
      </c>
      <c r="Y8" s="21">
        <v>-1522957</v>
      </c>
      <c r="Z8" s="6">
        <v>-95.78</v>
      </c>
      <c r="AA8" s="28">
        <v>1590000</v>
      </c>
    </row>
    <row r="9" spans="1:27" ht="13.5">
      <c r="A9" s="2" t="s">
        <v>35</v>
      </c>
      <c r="B9" s="3"/>
      <c r="C9" s="16">
        <f aca="true" t="shared" si="1" ref="C9:Y9">SUM(C10:C14)</f>
        <v>5000</v>
      </c>
      <c r="D9" s="16">
        <f>SUM(D10:D14)</f>
        <v>0</v>
      </c>
      <c r="E9" s="17">
        <f t="shared" si="1"/>
        <v>1200000</v>
      </c>
      <c r="F9" s="18">
        <f t="shared" si="1"/>
        <v>1200000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1200000</v>
      </c>
      <c r="Y9" s="18">
        <f t="shared" si="1"/>
        <v>-1200000</v>
      </c>
      <c r="Z9" s="4">
        <f>+IF(X9&lt;&gt;0,+(Y9/X9)*100,0)</f>
        <v>-100</v>
      </c>
      <c r="AA9" s="30">
        <f>SUM(AA10:AA14)</f>
        <v>1200000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5000</v>
      </c>
      <c r="D12" s="19"/>
      <c r="E12" s="20">
        <v>1200000</v>
      </c>
      <c r="F12" s="21">
        <v>1200000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1200000</v>
      </c>
      <c r="Y12" s="21">
        <v>-1200000</v>
      </c>
      <c r="Z12" s="6">
        <v>-100</v>
      </c>
      <c r="AA12" s="28">
        <v>1200000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32315557</v>
      </c>
      <c r="D15" s="16">
        <f>SUM(D16:D18)</f>
        <v>0</v>
      </c>
      <c r="E15" s="17">
        <f t="shared" si="2"/>
        <v>50720377</v>
      </c>
      <c r="F15" s="18">
        <f t="shared" si="2"/>
        <v>50720377</v>
      </c>
      <c r="G15" s="18">
        <f t="shared" si="2"/>
        <v>1015268</v>
      </c>
      <c r="H15" s="18">
        <f t="shared" si="2"/>
        <v>7601965</v>
      </c>
      <c r="I15" s="18">
        <f t="shared" si="2"/>
        <v>1750312</v>
      </c>
      <c r="J15" s="18">
        <f t="shared" si="2"/>
        <v>10367545</v>
      </c>
      <c r="K15" s="18">
        <f t="shared" si="2"/>
        <v>596773</v>
      </c>
      <c r="L15" s="18">
        <f t="shared" si="2"/>
        <v>5854303</v>
      </c>
      <c r="M15" s="18">
        <f t="shared" si="2"/>
        <v>8570956</v>
      </c>
      <c r="N15" s="18">
        <f t="shared" si="2"/>
        <v>15022032</v>
      </c>
      <c r="O15" s="18">
        <f t="shared" si="2"/>
        <v>1488816</v>
      </c>
      <c r="P15" s="18">
        <f t="shared" si="2"/>
        <v>2072051</v>
      </c>
      <c r="Q15" s="18">
        <f t="shared" si="2"/>
        <v>3569894</v>
      </c>
      <c r="R15" s="18">
        <f t="shared" si="2"/>
        <v>7130761</v>
      </c>
      <c r="S15" s="18">
        <f t="shared" si="2"/>
        <v>2147035</v>
      </c>
      <c r="T15" s="18">
        <f t="shared" si="2"/>
        <v>6627768</v>
      </c>
      <c r="U15" s="18">
        <f t="shared" si="2"/>
        <v>9806920</v>
      </c>
      <c r="V15" s="18">
        <f t="shared" si="2"/>
        <v>18581723</v>
      </c>
      <c r="W15" s="18">
        <f t="shared" si="2"/>
        <v>51102061</v>
      </c>
      <c r="X15" s="18">
        <f t="shared" si="2"/>
        <v>50720379</v>
      </c>
      <c r="Y15" s="18">
        <f t="shared" si="2"/>
        <v>381682</v>
      </c>
      <c r="Z15" s="4">
        <f>+IF(X15&lt;&gt;0,+(Y15/X15)*100,0)</f>
        <v>0.7525219793803197</v>
      </c>
      <c r="AA15" s="30">
        <f>SUM(AA16:AA18)</f>
        <v>50720377</v>
      </c>
    </row>
    <row r="16" spans="1:27" ht="13.5">
      <c r="A16" s="5" t="s">
        <v>42</v>
      </c>
      <c r="B16" s="3"/>
      <c r="C16" s="19">
        <v>645380</v>
      </c>
      <c r="D16" s="19"/>
      <c r="E16" s="20">
        <v>4770000</v>
      </c>
      <c r="F16" s="21">
        <v>4770000</v>
      </c>
      <c r="G16" s="21">
        <v>529949</v>
      </c>
      <c r="H16" s="21"/>
      <c r="I16" s="21"/>
      <c r="J16" s="21">
        <v>529949</v>
      </c>
      <c r="K16" s="21">
        <v>186460</v>
      </c>
      <c r="L16" s="21"/>
      <c r="M16" s="21"/>
      <c r="N16" s="21">
        <v>186460</v>
      </c>
      <c r="O16" s="21"/>
      <c r="P16" s="21"/>
      <c r="Q16" s="21"/>
      <c r="R16" s="21"/>
      <c r="S16" s="21"/>
      <c r="T16" s="21"/>
      <c r="U16" s="21"/>
      <c r="V16" s="21"/>
      <c r="W16" s="21">
        <v>716409</v>
      </c>
      <c r="X16" s="21">
        <v>4770000</v>
      </c>
      <c r="Y16" s="21">
        <v>-4053591</v>
      </c>
      <c r="Z16" s="6">
        <v>-84.98</v>
      </c>
      <c r="AA16" s="28">
        <v>4770000</v>
      </c>
    </row>
    <row r="17" spans="1:27" ht="13.5">
      <c r="A17" s="5" t="s">
        <v>43</v>
      </c>
      <c r="B17" s="3"/>
      <c r="C17" s="19">
        <v>31670177</v>
      </c>
      <c r="D17" s="19"/>
      <c r="E17" s="20">
        <v>45950377</v>
      </c>
      <c r="F17" s="21">
        <v>45950377</v>
      </c>
      <c r="G17" s="21">
        <v>485319</v>
      </c>
      <c r="H17" s="21">
        <v>7601965</v>
      </c>
      <c r="I17" s="21">
        <v>1750312</v>
      </c>
      <c r="J17" s="21">
        <v>9837596</v>
      </c>
      <c r="K17" s="21">
        <v>410313</v>
      </c>
      <c r="L17" s="21">
        <v>5854303</v>
      </c>
      <c r="M17" s="21">
        <v>8570956</v>
      </c>
      <c r="N17" s="21">
        <v>14835572</v>
      </c>
      <c r="O17" s="21">
        <v>1488816</v>
      </c>
      <c r="P17" s="21">
        <v>2072051</v>
      </c>
      <c r="Q17" s="21">
        <v>3569894</v>
      </c>
      <c r="R17" s="21">
        <v>7130761</v>
      </c>
      <c r="S17" s="21">
        <v>2147035</v>
      </c>
      <c r="T17" s="21">
        <v>6627768</v>
      </c>
      <c r="U17" s="21">
        <v>9806920</v>
      </c>
      <c r="V17" s="21">
        <v>18581723</v>
      </c>
      <c r="W17" s="21">
        <v>50385652</v>
      </c>
      <c r="X17" s="21">
        <v>45950379</v>
      </c>
      <c r="Y17" s="21">
        <v>4435273</v>
      </c>
      <c r="Z17" s="6">
        <v>9.65</v>
      </c>
      <c r="AA17" s="28">
        <v>45950377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22993</v>
      </c>
      <c r="D19" s="16">
        <f>SUM(D20:D23)</f>
        <v>0</v>
      </c>
      <c r="E19" s="17">
        <f t="shared" si="3"/>
        <v>200000</v>
      </c>
      <c r="F19" s="18">
        <f t="shared" si="3"/>
        <v>200000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200000</v>
      </c>
      <c r="Y19" s="18">
        <f t="shared" si="3"/>
        <v>-200000</v>
      </c>
      <c r="Z19" s="4">
        <f>+IF(X19&lt;&gt;0,+(Y19/X19)*100,0)</f>
        <v>-100</v>
      </c>
      <c r="AA19" s="30">
        <f>SUM(AA20:AA23)</f>
        <v>200000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22993</v>
      </c>
      <c r="D23" s="19"/>
      <c r="E23" s="20">
        <v>200000</v>
      </c>
      <c r="F23" s="21">
        <v>200000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200000</v>
      </c>
      <c r="Y23" s="21">
        <v>-200000</v>
      </c>
      <c r="Z23" s="6">
        <v>-100</v>
      </c>
      <c r="AA23" s="28">
        <v>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41795733</v>
      </c>
      <c r="D25" s="50">
        <f>+D5+D9+D15+D19+D24</f>
        <v>0</v>
      </c>
      <c r="E25" s="51">
        <f t="shared" si="4"/>
        <v>54410377</v>
      </c>
      <c r="F25" s="52">
        <f t="shared" si="4"/>
        <v>54410377</v>
      </c>
      <c r="G25" s="52">
        <f t="shared" si="4"/>
        <v>1042768</v>
      </c>
      <c r="H25" s="52">
        <f t="shared" si="4"/>
        <v>7612465</v>
      </c>
      <c r="I25" s="52">
        <f t="shared" si="4"/>
        <v>1750312</v>
      </c>
      <c r="J25" s="52">
        <f t="shared" si="4"/>
        <v>10405545</v>
      </c>
      <c r="K25" s="52">
        <f t="shared" si="4"/>
        <v>611323</v>
      </c>
      <c r="L25" s="52">
        <f t="shared" si="4"/>
        <v>5854303</v>
      </c>
      <c r="M25" s="52">
        <f t="shared" si="4"/>
        <v>8570956</v>
      </c>
      <c r="N25" s="52">
        <f t="shared" si="4"/>
        <v>15036582</v>
      </c>
      <c r="O25" s="52">
        <f t="shared" si="4"/>
        <v>1497411</v>
      </c>
      <c r="P25" s="52">
        <f t="shared" si="4"/>
        <v>2072051</v>
      </c>
      <c r="Q25" s="52">
        <f t="shared" si="4"/>
        <v>3569894</v>
      </c>
      <c r="R25" s="52">
        <f t="shared" si="4"/>
        <v>7139356</v>
      </c>
      <c r="S25" s="52">
        <f t="shared" si="4"/>
        <v>2147035</v>
      </c>
      <c r="T25" s="52">
        <f t="shared" si="4"/>
        <v>6633665</v>
      </c>
      <c r="U25" s="52">
        <f t="shared" si="4"/>
        <v>9806920</v>
      </c>
      <c r="V25" s="52">
        <f t="shared" si="4"/>
        <v>18587620</v>
      </c>
      <c r="W25" s="52">
        <f t="shared" si="4"/>
        <v>51169103</v>
      </c>
      <c r="X25" s="52">
        <f t="shared" si="4"/>
        <v>54410378</v>
      </c>
      <c r="Y25" s="52">
        <f t="shared" si="4"/>
        <v>-3241275</v>
      </c>
      <c r="Z25" s="53">
        <f>+IF(X25&lt;&gt;0,+(Y25/X25)*100,0)</f>
        <v>-5.957089656682775</v>
      </c>
      <c r="AA25" s="54">
        <f>+AA5+AA9+AA15+AA19+AA24</f>
        <v>54410377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41795732</v>
      </c>
      <c r="D28" s="19"/>
      <c r="E28" s="20">
        <v>54410378</v>
      </c>
      <c r="F28" s="21">
        <v>54410378</v>
      </c>
      <c r="G28" s="21">
        <v>1042768</v>
      </c>
      <c r="H28" s="21">
        <v>7612465</v>
      </c>
      <c r="I28" s="21">
        <v>1750312</v>
      </c>
      <c r="J28" s="21">
        <v>10405545</v>
      </c>
      <c r="K28" s="21">
        <v>611323</v>
      </c>
      <c r="L28" s="21">
        <v>5854303</v>
      </c>
      <c r="M28" s="21">
        <v>8570956</v>
      </c>
      <c r="N28" s="21">
        <v>15036582</v>
      </c>
      <c r="O28" s="21">
        <v>1497411</v>
      </c>
      <c r="P28" s="21">
        <v>2072051</v>
      </c>
      <c r="Q28" s="21">
        <v>3569894</v>
      </c>
      <c r="R28" s="21">
        <v>7139356</v>
      </c>
      <c r="S28" s="21">
        <v>2147035</v>
      </c>
      <c r="T28" s="21">
        <v>6633664</v>
      </c>
      <c r="U28" s="21">
        <v>9806920</v>
      </c>
      <c r="V28" s="21">
        <v>18587619</v>
      </c>
      <c r="W28" s="21">
        <v>51169102</v>
      </c>
      <c r="X28" s="21"/>
      <c r="Y28" s="21">
        <v>51169102</v>
      </c>
      <c r="Z28" s="6"/>
      <c r="AA28" s="19">
        <v>54410378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41795732</v>
      </c>
      <c r="D32" s="25">
        <f>SUM(D28:D31)</f>
        <v>0</v>
      </c>
      <c r="E32" s="26">
        <f t="shared" si="5"/>
        <v>54410378</v>
      </c>
      <c r="F32" s="27">
        <f t="shared" si="5"/>
        <v>54410378</v>
      </c>
      <c r="G32" s="27">
        <f t="shared" si="5"/>
        <v>1042768</v>
      </c>
      <c r="H32" s="27">
        <f t="shared" si="5"/>
        <v>7612465</v>
      </c>
      <c r="I32" s="27">
        <f t="shared" si="5"/>
        <v>1750312</v>
      </c>
      <c r="J32" s="27">
        <f t="shared" si="5"/>
        <v>10405545</v>
      </c>
      <c r="K32" s="27">
        <f t="shared" si="5"/>
        <v>611323</v>
      </c>
      <c r="L32" s="27">
        <f t="shared" si="5"/>
        <v>5854303</v>
      </c>
      <c r="M32" s="27">
        <f t="shared" si="5"/>
        <v>8570956</v>
      </c>
      <c r="N32" s="27">
        <f t="shared" si="5"/>
        <v>15036582</v>
      </c>
      <c r="O32" s="27">
        <f t="shared" si="5"/>
        <v>1497411</v>
      </c>
      <c r="P32" s="27">
        <f t="shared" si="5"/>
        <v>2072051</v>
      </c>
      <c r="Q32" s="27">
        <f t="shared" si="5"/>
        <v>3569894</v>
      </c>
      <c r="R32" s="27">
        <f t="shared" si="5"/>
        <v>7139356</v>
      </c>
      <c r="S32" s="27">
        <f t="shared" si="5"/>
        <v>2147035</v>
      </c>
      <c r="T32" s="27">
        <f t="shared" si="5"/>
        <v>6633664</v>
      </c>
      <c r="U32" s="27">
        <f t="shared" si="5"/>
        <v>9806920</v>
      </c>
      <c r="V32" s="27">
        <f t="shared" si="5"/>
        <v>18587619</v>
      </c>
      <c r="W32" s="27">
        <f t="shared" si="5"/>
        <v>51169102</v>
      </c>
      <c r="X32" s="27">
        <f t="shared" si="5"/>
        <v>0</v>
      </c>
      <c r="Y32" s="27">
        <f t="shared" si="5"/>
        <v>51169102</v>
      </c>
      <c r="Z32" s="13">
        <f>+IF(X32&lt;&gt;0,+(Y32/X32)*100,0)</f>
        <v>0</v>
      </c>
      <c r="AA32" s="31">
        <f>SUM(AA28:AA31)</f>
        <v>54410378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41795732</v>
      </c>
      <c r="D36" s="61">
        <f>SUM(D32:D35)</f>
        <v>0</v>
      </c>
      <c r="E36" s="62">
        <f t="shared" si="6"/>
        <v>54410378</v>
      </c>
      <c r="F36" s="63">
        <f t="shared" si="6"/>
        <v>54410378</v>
      </c>
      <c r="G36" s="63">
        <f t="shared" si="6"/>
        <v>1042768</v>
      </c>
      <c r="H36" s="63">
        <f t="shared" si="6"/>
        <v>7612465</v>
      </c>
      <c r="I36" s="63">
        <f t="shared" si="6"/>
        <v>1750312</v>
      </c>
      <c r="J36" s="63">
        <f t="shared" si="6"/>
        <v>10405545</v>
      </c>
      <c r="K36" s="63">
        <f t="shared" si="6"/>
        <v>611323</v>
      </c>
      <c r="L36" s="63">
        <f t="shared" si="6"/>
        <v>5854303</v>
      </c>
      <c r="M36" s="63">
        <f t="shared" si="6"/>
        <v>8570956</v>
      </c>
      <c r="N36" s="63">
        <f t="shared" si="6"/>
        <v>15036582</v>
      </c>
      <c r="O36" s="63">
        <f t="shared" si="6"/>
        <v>1497411</v>
      </c>
      <c r="P36" s="63">
        <f t="shared" si="6"/>
        <v>2072051</v>
      </c>
      <c r="Q36" s="63">
        <f t="shared" si="6"/>
        <v>3569894</v>
      </c>
      <c r="R36" s="63">
        <f t="shared" si="6"/>
        <v>7139356</v>
      </c>
      <c r="S36" s="63">
        <f t="shared" si="6"/>
        <v>2147035</v>
      </c>
      <c r="T36" s="63">
        <f t="shared" si="6"/>
        <v>6633664</v>
      </c>
      <c r="U36" s="63">
        <f t="shared" si="6"/>
        <v>9806920</v>
      </c>
      <c r="V36" s="63">
        <f t="shared" si="6"/>
        <v>18587619</v>
      </c>
      <c r="W36" s="63">
        <f t="shared" si="6"/>
        <v>51169102</v>
      </c>
      <c r="X36" s="63">
        <f t="shared" si="6"/>
        <v>0</v>
      </c>
      <c r="Y36" s="63">
        <f t="shared" si="6"/>
        <v>51169102</v>
      </c>
      <c r="Z36" s="64">
        <f>+IF(X36&lt;&gt;0,+(Y36/X36)*100,0)</f>
        <v>0</v>
      </c>
      <c r="AA36" s="65">
        <f>SUM(AA32:AA35)</f>
        <v>54410378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7094430</v>
      </c>
      <c r="D5" s="16">
        <f>SUM(D6:D8)</f>
        <v>0</v>
      </c>
      <c r="E5" s="17">
        <f t="shared" si="0"/>
        <v>2430500</v>
      </c>
      <c r="F5" s="18">
        <f t="shared" si="0"/>
        <v>2518060</v>
      </c>
      <c r="G5" s="18">
        <f t="shared" si="0"/>
        <v>0</v>
      </c>
      <c r="H5" s="18">
        <f t="shared" si="0"/>
        <v>0</v>
      </c>
      <c r="I5" s="18">
        <f t="shared" si="0"/>
        <v>13673</v>
      </c>
      <c r="J5" s="18">
        <f t="shared" si="0"/>
        <v>13673</v>
      </c>
      <c r="K5" s="18">
        <f t="shared" si="0"/>
        <v>140051</v>
      </c>
      <c r="L5" s="18">
        <f t="shared" si="0"/>
        <v>87425</v>
      </c>
      <c r="M5" s="18">
        <f t="shared" si="0"/>
        <v>0</v>
      </c>
      <c r="N5" s="18">
        <f t="shared" si="0"/>
        <v>227476</v>
      </c>
      <c r="O5" s="18">
        <f t="shared" si="0"/>
        <v>1999</v>
      </c>
      <c r="P5" s="18">
        <f t="shared" si="0"/>
        <v>28917</v>
      </c>
      <c r="Q5" s="18">
        <f t="shared" si="0"/>
        <v>189476</v>
      </c>
      <c r="R5" s="18">
        <f t="shared" si="0"/>
        <v>220392</v>
      </c>
      <c r="S5" s="18">
        <f t="shared" si="0"/>
        <v>190258</v>
      </c>
      <c r="T5" s="18">
        <f t="shared" si="0"/>
        <v>0</v>
      </c>
      <c r="U5" s="18">
        <f t="shared" si="0"/>
        <v>231854</v>
      </c>
      <c r="V5" s="18">
        <f t="shared" si="0"/>
        <v>422112</v>
      </c>
      <c r="W5" s="18">
        <f t="shared" si="0"/>
        <v>883653</v>
      </c>
      <c r="X5" s="18">
        <f t="shared" si="0"/>
        <v>1830500</v>
      </c>
      <c r="Y5" s="18">
        <f t="shared" si="0"/>
        <v>-946847</v>
      </c>
      <c r="Z5" s="4">
        <f>+IF(X5&lt;&gt;0,+(Y5/X5)*100,0)</f>
        <v>-51.72614039879814</v>
      </c>
      <c r="AA5" s="16">
        <f>SUM(AA6:AA8)</f>
        <v>2518060</v>
      </c>
    </row>
    <row r="6" spans="1:27" ht="13.5">
      <c r="A6" s="5" t="s">
        <v>32</v>
      </c>
      <c r="B6" s="3"/>
      <c r="C6" s="19">
        <v>5770870</v>
      </c>
      <c r="D6" s="19"/>
      <c r="E6" s="20">
        <v>1550000</v>
      </c>
      <c r="F6" s="21">
        <v>1550000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>
        <v>35414</v>
      </c>
      <c r="V6" s="21">
        <v>35414</v>
      </c>
      <c r="W6" s="21">
        <v>35414</v>
      </c>
      <c r="X6" s="21">
        <v>950000</v>
      </c>
      <c r="Y6" s="21">
        <v>-914586</v>
      </c>
      <c r="Z6" s="6">
        <v>-96.27</v>
      </c>
      <c r="AA6" s="28">
        <v>1550000</v>
      </c>
    </row>
    <row r="7" spans="1:27" ht="13.5">
      <c r="A7" s="5" t="s">
        <v>33</v>
      </c>
      <c r="B7" s="3"/>
      <c r="C7" s="22">
        <v>1219796</v>
      </c>
      <c r="D7" s="22"/>
      <c r="E7" s="23">
        <v>365000</v>
      </c>
      <c r="F7" s="24">
        <v>452560</v>
      </c>
      <c r="G7" s="24"/>
      <c r="H7" s="24"/>
      <c r="I7" s="24"/>
      <c r="J7" s="24"/>
      <c r="K7" s="24"/>
      <c r="L7" s="24">
        <v>33240</v>
      </c>
      <c r="M7" s="24"/>
      <c r="N7" s="24">
        <v>33240</v>
      </c>
      <c r="O7" s="24">
        <v>1999</v>
      </c>
      <c r="P7" s="24">
        <v>12645</v>
      </c>
      <c r="Q7" s="24">
        <v>17114</v>
      </c>
      <c r="R7" s="24">
        <v>31758</v>
      </c>
      <c r="S7" s="24">
        <v>190258</v>
      </c>
      <c r="T7" s="24"/>
      <c r="U7" s="24">
        <v>1158</v>
      </c>
      <c r="V7" s="24">
        <v>191416</v>
      </c>
      <c r="W7" s="24">
        <v>256414</v>
      </c>
      <c r="X7" s="24">
        <v>365000</v>
      </c>
      <c r="Y7" s="24">
        <v>-108586</v>
      </c>
      <c r="Z7" s="7">
        <v>-29.75</v>
      </c>
      <c r="AA7" s="29">
        <v>452560</v>
      </c>
    </row>
    <row r="8" spans="1:27" ht="13.5">
      <c r="A8" s="5" t="s">
        <v>34</v>
      </c>
      <c r="B8" s="3"/>
      <c r="C8" s="19">
        <v>103764</v>
      </c>
      <c r="D8" s="19"/>
      <c r="E8" s="20">
        <v>515500</v>
      </c>
      <c r="F8" s="21">
        <v>515500</v>
      </c>
      <c r="G8" s="21"/>
      <c r="H8" s="21"/>
      <c r="I8" s="21">
        <v>13673</v>
      </c>
      <c r="J8" s="21">
        <v>13673</v>
      </c>
      <c r="K8" s="21">
        <v>140051</v>
      </c>
      <c r="L8" s="21">
        <v>54185</v>
      </c>
      <c r="M8" s="21"/>
      <c r="N8" s="21">
        <v>194236</v>
      </c>
      <c r="O8" s="21"/>
      <c r="P8" s="21">
        <v>16272</v>
      </c>
      <c r="Q8" s="21">
        <v>172362</v>
      </c>
      <c r="R8" s="21">
        <v>188634</v>
      </c>
      <c r="S8" s="21"/>
      <c r="T8" s="21"/>
      <c r="U8" s="21">
        <v>195282</v>
      </c>
      <c r="V8" s="21">
        <v>195282</v>
      </c>
      <c r="W8" s="21">
        <v>591825</v>
      </c>
      <c r="X8" s="21">
        <v>515500</v>
      </c>
      <c r="Y8" s="21">
        <v>76325</v>
      </c>
      <c r="Z8" s="6">
        <v>14.81</v>
      </c>
      <c r="AA8" s="28">
        <v>515500</v>
      </c>
    </row>
    <row r="9" spans="1:27" ht="13.5">
      <c r="A9" s="2" t="s">
        <v>35</v>
      </c>
      <c r="B9" s="3"/>
      <c r="C9" s="16">
        <f aca="true" t="shared" si="1" ref="C9:Y9">SUM(C10:C14)</f>
        <v>8249070</v>
      </c>
      <c r="D9" s="16">
        <f>SUM(D10:D14)</f>
        <v>0</v>
      </c>
      <c r="E9" s="17">
        <f t="shared" si="1"/>
        <v>6165500</v>
      </c>
      <c r="F9" s="18">
        <f t="shared" si="1"/>
        <v>7165500</v>
      </c>
      <c r="G9" s="18">
        <f t="shared" si="1"/>
        <v>0</v>
      </c>
      <c r="H9" s="18">
        <f t="shared" si="1"/>
        <v>56618</v>
      </c>
      <c r="I9" s="18">
        <f t="shared" si="1"/>
        <v>201364</v>
      </c>
      <c r="J9" s="18">
        <f t="shared" si="1"/>
        <v>257982</v>
      </c>
      <c r="K9" s="18">
        <f t="shared" si="1"/>
        <v>6173</v>
      </c>
      <c r="L9" s="18">
        <f t="shared" si="1"/>
        <v>269017</v>
      </c>
      <c r="M9" s="18">
        <f t="shared" si="1"/>
        <v>179833</v>
      </c>
      <c r="N9" s="18">
        <f t="shared" si="1"/>
        <v>455023</v>
      </c>
      <c r="O9" s="18">
        <f t="shared" si="1"/>
        <v>178715</v>
      </c>
      <c r="P9" s="18">
        <f t="shared" si="1"/>
        <v>33857</v>
      </c>
      <c r="Q9" s="18">
        <f t="shared" si="1"/>
        <v>33096</v>
      </c>
      <c r="R9" s="18">
        <f t="shared" si="1"/>
        <v>245668</v>
      </c>
      <c r="S9" s="18">
        <f t="shared" si="1"/>
        <v>193108</v>
      </c>
      <c r="T9" s="18">
        <f t="shared" si="1"/>
        <v>641703</v>
      </c>
      <c r="U9" s="18">
        <f t="shared" si="1"/>
        <v>2176101</v>
      </c>
      <c r="V9" s="18">
        <f t="shared" si="1"/>
        <v>3010912</v>
      </c>
      <c r="W9" s="18">
        <f t="shared" si="1"/>
        <v>3969585</v>
      </c>
      <c r="X9" s="18">
        <f t="shared" si="1"/>
        <v>6165500</v>
      </c>
      <c r="Y9" s="18">
        <f t="shared" si="1"/>
        <v>-2195915</v>
      </c>
      <c r="Z9" s="4">
        <f>+IF(X9&lt;&gt;0,+(Y9/X9)*100,0)</f>
        <v>-35.61617062687535</v>
      </c>
      <c r="AA9" s="30">
        <f>SUM(AA10:AA14)</f>
        <v>7165500</v>
      </c>
    </row>
    <row r="10" spans="1:27" ht="13.5">
      <c r="A10" s="5" t="s">
        <v>36</v>
      </c>
      <c r="B10" s="3"/>
      <c r="C10" s="19">
        <v>8189075</v>
      </c>
      <c r="D10" s="19"/>
      <c r="E10" s="20">
        <v>5095000</v>
      </c>
      <c r="F10" s="21">
        <v>3815000</v>
      </c>
      <c r="G10" s="21"/>
      <c r="H10" s="21"/>
      <c r="I10" s="21">
        <v>2022</v>
      </c>
      <c r="J10" s="21">
        <v>2022</v>
      </c>
      <c r="K10" s="21">
        <v>2022</v>
      </c>
      <c r="L10" s="21">
        <v>58437</v>
      </c>
      <c r="M10" s="21"/>
      <c r="N10" s="21">
        <v>60459</v>
      </c>
      <c r="O10" s="21"/>
      <c r="P10" s="21"/>
      <c r="Q10" s="21">
        <v>426</v>
      </c>
      <c r="R10" s="21">
        <v>426</v>
      </c>
      <c r="S10" s="21"/>
      <c r="T10" s="21">
        <v>28842</v>
      </c>
      <c r="U10" s="21">
        <v>560732</v>
      </c>
      <c r="V10" s="21">
        <v>589574</v>
      </c>
      <c r="W10" s="21">
        <v>652481</v>
      </c>
      <c r="X10" s="21">
        <v>5095000</v>
      </c>
      <c r="Y10" s="21">
        <v>-4442519</v>
      </c>
      <c r="Z10" s="6">
        <v>-87.19</v>
      </c>
      <c r="AA10" s="28">
        <v>3815000</v>
      </c>
    </row>
    <row r="11" spans="1:27" ht="13.5">
      <c r="A11" s="5" t="s">
        <v>37</v>
      </c>
      <c r="B11" s="3"/>
      <c r="C11" s="19">
        <v>25712</v>
      </c>
      <c r="D11" s="19"/>
      <c r="E11" s="20"/>
      <c r="F11" s="21">
        <v>2280000</v>
      </c>
      <c r="G11" s="21"/>
      <c r="H11" s="21">
        <v>56618</v>
      </c>
      <c r="I11" s="21">
        <v>40442</v>
      </c>
      <c r="J11" s="21">
        <v>97060</v>
      </c>
      <c r="K11" s="21"/>
      <c r="L11" s="21">
        <v>80883</v>
      </c>
      <c r="M11" s="21">
        <v>24265</v>
      </c>
      <c r="N11" s="21">
        <v>105148</v>
      </c>
      <c r="O11" s="21">
        <v>24265</v>
      </c>
      <c r="P11" s="21"/>
      <c r="Q11" s="21">
        <v>32670</v>
      </c>
      <c r="R11" s="21">
        <v>56935</v>
      </c>
      <c r="S11" s="21">
        <v>193108</v>
      </c>
      <c r="T11" s="21">
        <v>438201</v>
      </c>
      <c r="U11" s="21">
        <v>1464964</v>
      </c>
      <c r="V11" s="21">
        <v>2096273</v>
      </c>
      <c r="W11" s="21">
        <v>2355416</v>
      </c>
      <c r="X11" s="21"/>
      <c r="Y11" s="21">
        <v>2355416</v>
      </c>
      <c r="Z11" s="6"/>
      <c r="AA11" s="28">
        <v>2280000</v>
      </c>
    </row>
    <row r="12" spans="1:27" ht="13.5">
      <c r="A12" s="5" t="s">
        <v>38</v>
      </c>
      <c r="B12" s="3"/>
      <c r="C12" s="19">
        <v>31426</v>
      </c>
      <c r="D12" s="19"/>
      <c r="E12" s="20">
        <v>1070500</v>
      </c>
      <c r="F12" s="21">
        <v>1070500</v>
      </c>
      <c r="G12" s="21"/>
      <c r="H12" s="21"/>
      <c r="I12" s="21">
        <v>158900</v>
      </c>
      <c r="J12" s="21">
        <v>158900</v>
      </c>
      <c r="K12" s="21">
        <v>4151</v>
      </c>
      <c r="L12" s="21">
        <v>129697</v>
      </c>
      <c r="M12" s="21">
        <v>155568</v>
      </c>
      <c r="N12" s="21">
        <v>289416</v>
      </c>
      <c r="O12" s="21">
        <v>154450</v>
      </c>
      <c r="P12" s="21">
        <v>33857</v>
      </c>
      <c r="Q12" s="21"/>
      <c r="R12" s="21">
        <v>188307</v>
      </c>
      <c r="S12" s="21"/>
      <c r="T12" s="21">
        <v>174660</v>
      </c>
      <c r="U12" s="21">
        <v>150405</v>
      </c>
      <c r="V12" s="21">
        <v>325065</v>
      </c>
      <c r="W12" s="21">
        <v>961688</v>
      </c>
      <c r="X12" s="21">
        <v>1070500</v>
      </c>
      <c r="Y12" s="21">
        <v>-108812</v>
      </c>
      <c r="Z12" s="6">
        <v>-10.16</v>
      </c>
      <c r="AA12" s="28">
        <v>1070500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2857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20585093</v>
      </c>
      <c r="D15" s="16">
        <f>SUM(D16:D18)</f>
        <v>0</v>
      </c>
      <c r="E15" s="17">
        <f t="shared" si="2"/>
        <v>2895200</v>
      </c>
      <c r="F15" s="18">
        <f t="shared" si="2"/>
        <v>2895200</v>
      </c>
      <c r="G15" s="18">
        <f t="shared" si="2"/>
        <v>3755</v>
      </c>
      <c r="H15" s="18">
        <f t="shared" si="2"/>
        <v>39553</v>
      </c>
      <c r="I15" s="18">
        <f t="shared" si="2"/>
        <v>150467</v>
      </c>
      <c r="J15" s="18">
        <f t="shared" si="2"/>
        <v>193775</v>
      </c>
      <c r="K15" s="18">
        <f t="shared" si="2"/>
        <v>145597</v>
      </c>
      <c r="L15" s="18">
        <f t="shared" si="2"/>
        <v>858650</v>
      </c>
      <c r="M15" s="18">
        <f t="shared" si="2"/>
        <v>618932</v>
      </c>
      <c r="N15" s="18">
        <f t="shared" si="2"/>
        <v>1623179</v>
      </c>
      <c r="O15" s="18">
        <f t="shared" si="2"/>
        <v>92826</v>
      </c>
      <c r="P15" s="18">
        <f t="shared" si="2"/>
        <v>17599</v>
      </c>
      <c r="Q15" s="18">
        <f t="shared" si="2"/>
        <v>174539</v>
      </c>
      <c r="R15" s="18">
        <f t="shared" si="2"/>
        <v>284964</v>
      </c>
      <c r="S15" s="18">
        <f t="shared" si="2"/>
        <v>130082</v>
      </c>
      <c r="T15" s="18">
        <f t="shared" si="2"/>
        <v>140213</v>
      </c>
      <c r="U15" s="18">
        <f t="shared" si="2"/>
        <v>548844</v>
      </c>
      <c r="V15" s="18">
        <f t="shared" si="2"/>
        <v>819139</v>
      </c>
      <c r="W15" s="18">
        <f t="shared" si="2"/>
        <v>2921057</v>
      </c>
      <c r="X15" s="18">
        <f t="shared" si="2"/>
        <v>2895200</v>
      </c>
      <c r="Y15" s="18">
        <f t="shared" si="2"/>
        <v>25857</v>
      </c>
      <c r="Z15" s="4">
        <f>+IF(X15&lt;&gt;0,+(Y15/X15)*100,0)</f>
        <v>0.8930989223542416</v>
      </c>
      <c r="AA15" s="30">
        <f>SUM(AA16:AA18)</f>
        <v>2895200</v>
      </c>
    </row>
    <row r="16" spans="1:27" ht="13.5">
      <c r="A16" s="5" t="s">
        <v>42</v>
      </c>
      <c r="B16" s="3"/>
      <c r="C16" s="19">
        <v>19038267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1546826</v>
      </c>
      <c r="D17" s="19"/>
      <c r="E17" s="20">
        <v>2895200</v>
      </c>
      <c r="F17" s="21">
        <v>2895200</v>
      </c>
      <c r="G17" s="21">
        <v>3755</v>
      </c>
      <c r="H17" s="21">
        <v>39553</v>
      </c>
      <c r="I17" s="21">
        <v>150467</v>
      </c>
      <c r="J17" s="21">
        <v>193775</v>
      </c>
      <c r="K17" s="21">
        <v>145597</v>
      </c>
      <c r="L17" s="21">
        <v>858650</v>
      </c>
      <c r="M17" s="21">
        <v>618932</v>
      </c>
      <c r="N17" s="21">
        <v>1623179</v>
      </c>
      <c r="O17" s="21">
        <v>92826</v>
      </c>
      <c r="P17" s="21">
        <v>17599</v>
      </c>
      <c r="Q17" s="21">
        <v>174539</v>
      </c>
      <c r="R17" s="21">
        <v>284964</v>
      </c>
      <c r="S17" s="21">
        <v>130082</v>
      </c>
      <c r="T17" s="21">
        <v>140213</v>
      </c>
      <c r="U17" s="21">
        <v>548844</v>
      </c>
      <c r="V17" s="21">
        <v>819139</v>
      </c>
      <c r="W17" s="21">
        <v>2921057</v>
      </c>
      <c r="X17" s="21">
        <v>2895200</v>
      </c>
      <c r="Y17" s="21">
        <v>25857</v>
      </c>
      <c r="Z17" s="6">
        <v>0.89</v>
      </c>
      <c r="AA17" s="28">
        <v>2895200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1704558</v>
      </c>
      <c r="D19" s="16">
        <f>SUM(D20:D23)</f>
        <v>0</v>
      </c>
      <c r="E19" s="17">
        <f t="shared" si="3"/>
        <v>31782052</v>
      </c>
      <c r="F19" s="18">
        <f t="shared" si="3"/>
        <v>37597964</v>
      </c>
      <c r="G19" s="18">
        <f t="shared" si="3"/>
        <v>2158294</v>
      </c>
      <c r="H19" s="18">
        <f t="shared" si="3"/>
        <v>18508</v>
      </c>
      <c r="I19" s="18">
        <f t="shared" si="3"/>
        <v>2952630</v>
      </c>
      <c r="J19" s="18">
        <f t="shared" si="3"/>
        <v>5129432</v>
      </c>
      <c r="K19" s="18">
        <f t="shared" si="3"/>
        <v>829959</v>
      </c>
      <c r="L19" s="18">
        <f t="shared" si="3"/>
        <v>570871</v>
      </c>
      <c r="M19" s="18">
        <f t="shared" si="3"/>
        <v>1563874</v>
      </c>
      <c r="N19" s="18">
        <f t="shared" si="3"/>
        <v>2964704</v>
      </c>
      <c r="O19" s="18">
        <f t="shared" si="3"/>
        <v>741325</v>
      </c>
      <c r="P19" s="18">
        <f t="shared" si="3"/>
        <v>764440</v>
      </c>
      <c r="Q19" s="18">
        <f t="shared" si="3"/>
        <v>1354535</v>
      </c>
      <c r="R19" s="18">
        <f t="shared" si="3"/>
        <v>2860300</v>
      </c>
      <c r="S19" s="18">
        <f t="shared" si="3"/>
        <v>858539</v>
      </c>
      <c r="T19" s="18">
        <f t="shared" si="3"/>
        <v>3640029</v>
      </c>
      <c r="U19" s="18">
        <f t="shared" si="3"/>
        <v>9685821</v>
      </c>
      <c r="V19" s="18">
        <f t="shared" si="3"/>
        <v>14184389</v>
      </c>
      <c r="W19" s="18">
        <f t="shared" si="3"/>
        <v>25138825</v>
      </c>
      <c r="X19" s="18">
        <f t="shared" si="3"/>
        <v>31782052</v>
      </c>
      <c r="Y19" s="18">
        <f t="shared" si="3"/>
        <v>-6643227</v>
      </c>
      <c r="Z19" s="4">
        <f>+IF(X19&lt;&gt;0,+(Y19/X19)*100,0)</f>
        <v>-20.902448337822868</v>
      </c>
      <c r="AA19" s="30">
        <f>SUM(AA20:AA23)</f>
        <v>37597964</v>
      </c>
    </row>
    <row r="20" spans="1:27" ht="13.5">
      <c r="A20" s="5" t="s">
        <v>46</v>
      </c>
      <c r="B20" s="3"/>
      <c r="C20" s="19">
        <v>489545</v>
      </c>
      <c r="D20" s="19"/>
      <c r="E20" s="20">
        <v>8432500</v>
      </c>
      <c r="F20" s="21">
        <v>12492206</v>
      </c>
      <c r="G20" s="21">
        <v>2158294</v>
      </c>
      <c r="H20" s="21">
        <v>14353</v>
      </c>
      <c r="I20" s="21">
        <v>1599334</v>
      </c>
      <c r="J20" s="21">
        <v>3771981</v>
      </c>
      <c r="K20" s="21">
        <v>408838</v>
      </c>
      <c r="L20" s="21">
        <v>239831</v>
      </c>
      <c r="M20" s="21">
        <v>965699</v>
      </c>
      <c r="N20" s="21">
        <v>1614368</v>
      </c>
      <c r="O20" s="21"/>
      <c r="P20" s="21">
        <v>952</v>
      </c>
      <c r="Q20" s="21">
        <v>32712</v>
      </c>
      <c r="R20" s="21">
        <v>33664</v>
      </c>
      <c r="S20" s="21">
        <v>367213</v>
      </c>
      <c r="T20" s="21">
        <v>2981150</v>
      </c>
      <c r="U20" s="21">
        <v>4904258</v>
      </c>
      <c r="V20" s="21">
        <v>8252621</v>
      </c>
      <c r="W20" s="21">
        <v>13672634</v>
      </c>
      <c r="X20" s="21">
        <v>8432500</v>
      </c>
      <c r="Y20" s="21">
        <v>5240134</v>
      </c>
      <c r="Z20" s="6">
        <v>62.14</v>
      </c>
      <c r="AA20" s="28">
        <v>12492206</v>
      </c>
    </row>
    <row r="21" spans="1:27" ht="13.5">
      <c r="A21" s="5" t="s">
        <v>47</v>
      </c>
      <c r="B21" s="3"/>
      <c r="C21" s="19">
        <v>516289</v>
      </c>
      <c r="D21" s="19"/>
      <c r="E21" s="20">
        <v>15455000</v>
      </c>
      <c r="F21" s="21">
        <v>15455000</v>
      </c>
      <c r="G21" s="21"/>
      <c r="H21" s="21"/>
      <c r="I21" s="21">
        <v>26730</v>
      </c>
      <c r="J21" s="21">
        <v>26730</v>
      </c>
      <c r="K21" s="21"/>
      <c r="L21" s="21">
        <v>45041</v>
      </c>
      <c r="M21" s="21">
        <v>28204</v>
      </c>
      <c r="N21" s="21">
        <v>73245</v>
      </c>
      <c r="O21" s="21"/>
      <c r="P21" s="21">
        <v>189985</v>
      </c>
      <c r="Q21" s="21">
        <v>394411</v>
      </c>
      <c r="R21" s="21">
        <v>584396</v>
      </c>
      <c r="S21" s="21"/>
      <c r="T21" s="21"/>
      <c r="U21" s="21">
        <v>465432</v>
      </c>
      <c r="V21" s="21">
        <v>465432</v>
      </c>
      <c r="W21" s="21">
        <v>1149803</v>
      </c>
      <c r="X21" s="21">
        <v>15455000</v>
      </c>
      <c r="Y21" s="21">
        <v>-14305197</v>
      </c>
      <c r="Z21" s="6">
        <v>-92.56</v>
      </c>
      <c r="AA21" s="28">
        <v>15455000</v>
      </c>
    </row>
    <row r="22" spans="1:27" ht="13.5">
      <c r="A22" s="5" t="s">
        <v>48</v>
      </c>
      <c r="B22" s="3"/>
      <c r="C22" s="22"/>
      <c r="D22" s="22"/>
      <c r="E22" s="23">
        <v>6703500</v>
      </c>
      <c r="F22" s="24">
        <v>7746576</v>
      </c>
      <c r="G22" s="24"/>
      <c r="H22" s="24">
        <v>4155</v>
      </c>
      <c r="I22" s="24">
        <v>548283</v>
      </c>
      <c r="J22" s="24">
        <v>552438</v>
      </c>
      <c r="K22" s="24">
        <v>421121</v>
      </c>
      <c r="L22" s="24">
        <v>285999</v>
      </c>
      <c r="M22" s="24">
        <v>569971</v>
      </c>
      <c r="N22" s="24">
        <v>1277091</v>
      </c>
      <c r="O22" s="24">
        <v>741325</v>
      </c>
      <c r="P22" s="24">
        <v>573503</v>
      </c>
      <c r="Q22" s="24">
        <v>927412</v>
      </c>
      <c r="R22" s="24">
        <v>2242240</v>
      </c>
      <c r="S22" s="24">
        <v>491326</v>
      </c>
      <c r="T22" s="24">
        <v>658879</v>
      </c>
      <c r="U22" s="24">
        <v>3328191</v>
      </c>
      <c r="V22" s="24">
        <v>4478396</v>
      </c>
      <c r="W22" s="24">
        <v>8550165</v>
      </c>
      <c r="X22" s="24">
        <v>6703500</v>
      </c>
      <c r="Y22" s="24">
        <v>1846665</v>
      </c>
      <c r="Z22" s="7">
        <v>27.55</v>
      </c>
      <c r="AA22" s="29">
        <v>7746576</v>
      </c>
    </row>
    <row r="23" spans="1:27" ht="13.5">
      <c r="A23" s="5" t="s">
        <v>49</v>
      </c>
      <c r="B23" s="3"/>
      <c r="C23" s="19">
        <v>698724</v>
      </c>
      <c r="D23" s="19"/>
      <c r="E23" s="20">
        <v>1191052</v>
      </c>
      <c r="F23" s="21">
        <v>1904182</v>
      </c>
      <c r="G23" s="21"/>
      <c r="H23" s="21"/>
      <c r="I23" s="21">
        <v>778283</v>
      </c>
      <c r="J23" s="21">
        <v>778283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987940</v>
      </c>
      <c r="V23" s="21">
        <v>987940</v>
      </c>
      <c r="W23" s="21">
        <v>1766223</v>
      </c>
      <c r="X23" s="21">
        <v>1191052</v>
      </c>
      <c r="Y23" s="21">
        <v>575171</v>
      </c>
      <c r="Z23" s="6">
        <v>48.29</v>
      </c>
      <c r="AA23" s="28">
        <v>1904182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37633151</v>
      </c>
      <c r="D25" s="50">
        <f>+D5+D9+D15+D19+D24</f>
        <v>0</v>
      </c>
      <c r="E25" s="51">
        <f t="shared" si="4"/>
        <v>43273252</v>
      </c>
      <c r="F25" s="52">
        <f t="shared" si="4"/>
        <v>50176724</v>
      </c>
      <c r="G25" s="52">
        <f t="shared" si="4"/>
        <v>2162049</v>
      </c>
      <c r="H25" s="52">
        <f t="shared" si="4"/>
        <v>114679</v>
      </c>
      <c r="I25" s="52">
        <f t="shared" si="4"/>
        <v>3318134</v>
      </c>
      <c r="J25" s="52">
        <f t="shared" si="4"/>
        <v>5594862</v>
      </c>
      <c r="K25" s="52">
        <f t="shared" si="4"/>
        <v>1121780</v>
      </c>
      <c r="L25" s="52">
        <f t="shared" si="4"/>
        <v>1785963</v>
      </c>
      <c r="M25" s="52">
        <f t="shared" si="4"/>
        <v>2362639</v>
      </c>
      <c r="N25" s="52">
        <f t="shared" si="4"/>
        <v>5270382</v>
      </c>
      <c r="O25" s="52">
        <f t="shared" si="4"/>
        <v>1014865</v>
      </c>
      <c r="P25" s="52">
        <f t="shared" si="4"/>
        <v>844813</v>
      </c>
      <c r="Q25" s="52">
        <f t="shared" si="4"/>
        <v>1751646</v>
      </c>
      <c r="R25" s="52">
        <f t="shared" si="4"/>
        <v>3611324</v>
      </c>
      <c r="S25" s="52">
        <f t="shared" si="4"/>
        <v>1371987</v>
      </c>
      <c r="T25" s="52">
        <f t="shared" si="4"/>
        <v>4421945</v>
      </c>
      <c r="U25" s="52">
        <f t="shared" si="4"/>
        <v>12642620</v>
      </c>
      <c r="V25" s="52">
        <f t="shared" si="4"/>
        <v>18436552</v>
      </c>
      <c r="W25" s="52">
        <f t="shared" si="4"/>
        <v>32913120</v>
      </c>
      <c r="X25" s="52">
        <f t="shared" si="4"/>
        <v>42673252</v>
      </c>
      <c r="Y25" s="52">
        <f t="shared" si="4"/>
        <v>-9760132</v>
      </c>
      <c r="Z25" s="53">
        <f>+IF(X25&lt;&gt;0,+(Y25/X25)*100,0)</f>
        <v>-22.87177925882002</v>
      </c>
      <c r="AA25" s="54">
        <f>+AA5+AA9+AA15+AA19+AA24</f>
        <v>50176724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19382764</v>
      </c>
      <c r="D28" s="19"/>
      <c r="E28" s="20">
        <v>22258500</v>
      </c>
      <c r="F28" s="21">
        <v>29161972</v>
      </c>
      <c r="G28" s="21">
        <v>2145991</v>
      </c>
      <c r="H28" s="21">
        <v>94534</v>
      </c>
      <c r="I28" s="21">
        <v>2485229</v>
      </c>
      <c r="J28" s="21">
        <v>4725754</v>
      </c>
      <c r="K28" s="21">
        <v>454458</v>
      </c>
      <c r="L28" s="21">
        <v>444822</v>
      </c>
      <c r="M28" s="21">
        <v>1622441</v>
      </c>
      <c r="N28" s="21">
        <v>2521721</v>
      </c>
      <c r="O28" s="21">
        <v>399046</v>
      </c>
      <c r="P28" s="21">
        <v>339614</v>
      </c>
      <c r="Q28" s="21">
        <v>940158</v>
      </c>
      <c r="R28" s="21">
        <v>1678818</v>
      </c>
      <c r="S28" s="21">
        <v>842224</v>
      </c>
      <c r="T28" s="21">
        <v>1186279</v>
      </c>
      <c r="U28" s="21">
        <v>6577068</v>
      </c>
      <c r="V28" s="21">
        <v>8605571</v>
      </c>
      <c r="W28" s="21">
        <v>17531864</v>
      </c>
      <c r="X28" s="21"/>
      <c r="Y28" s="21">
        <v>17531864</v>
      </c>
      <c r="Z28" s="6"/>
      <c r="AA28" s="19">
        <v>29161972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19382764</v>
      </c>
      <c r="D32" s="25">
        <f>SUM(D28:D31)</f>
        <v>0</v>
      </c>
      <c r="E32" s="26">
        <f t="shared" si="5"/>
        <v>22258500</v>
      </c>
      <c r="F32" s="27">
        <f t="shared" si="5"/>
        <v>29161972</v>
      </c>
      <c r="G32" s="27">
        <f t="shared" si="5"/>
        <v>2145991</v>
      </c>
      <c r="H32" s="27">
        <f t="shared" si="5"/>
        <v>94534</v>
      </c>
      <c r="I32" s="27">
        <f t="shared" si="5"/>
        <v>2485229</v>
      </c>
      <c r="J32" s="27">
        <f t="shared" si="5"/>
        <v>4725754</v>
      </c>
      <c r="K32" s="27">
        <f t="shared" si="5"/>
        <v>454458</v>
      </c>
      <c r="L32" s="27">
        <f t="shared" si="5"/>
        <v>444822</v>
      </c>
      <c r="M32" s="27">
        <f t="shared" si="5"/>
        <v>1622441</v>
      </c>
      <c r="N32" s="27">
        <f t="shared" si="5"/>
        <v>2521721</v>
      </c>
      <c r="O32" s="27">
        <f t="shared" si="5"/>
        <v>399046</v>
      </c>
      <c r="P32" s="27">
        <f t="shared" si="5"/>
        <v>339614</v>
      </c>
      <c r="Q32" s="27">
        <f t="shared" si="5"/>
        <v>940158</v>
      </c>
      <c r="R32" s="27">
        <f t="shared" si="5"/>
        <v>1678818</v>
      </c>
      <c r="S32" s="27">
        <f t="shared" si="5"/>
        <v>842224</v>
      </c>
      <c r="T32" s="27">
        <f t="shared" si="5"/>
        <v>1186279</v>
      </c>
      <c r="U32" s="27">
        <f t="shared" si="5"/>
        <v>6577068</v>
      </c>
      <c r="V32" s="27">
        <f t="shared" si="5"/>
        <v>8605571</v>
      </c>
      <c r="W32" s="27">
        <f t="shared" si="5"/>
        <v>17531864</v>
      </c>
      <c r="X32" s="27">
        <f t="shared" si="5"/>
        <v>0</v>
      </c>
      <c r="Y32" s="27">
        <f t="shared" si="5"/>
        <v>17531864</v>
      </c>
      <c r="Z32" s="13">
        <f>+IF(X32&lt;&gt;0,+(Y32/X32)*100,0)</f>
        <v>0</v>
      </c>
      <c r="AA32" s="31">
        <f>SUM(AA28:AA31)</f>
        <v>29161972</v>
      </c>
    </row>
    <row r="33" spans="1:27" ht="13.5">
      <c r="A33" s="59" t="s">
        <v>59</v>
      </c>
      <c r="B33" s="3" t="s">
        <v>60</v>
      </c>
      <c r="C33" s="19">
        <v>5535480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12714907</v>
      </c>
      <c r="D35" s="19"/>
      <c r="E35" s="20">
        <v>21014752</v>
      </c>
      <c r="F35" s="21">
        <v>21014752</v>
      </c>
      <c r="G35" s="21">
        <v>16058</v>
      </c>
      <c r="H35" s="21">
        <v>20145</v>
      </c>
      <c r="I35" s="21">
        <v>832905</v>
      </c>
      <c r="J35" s="21">
        <v>869108</v>
      </c>
      <c r="K35" s="21">
        <v>667322</v>
      </c>
      <c r="L35" s="21">
        <v>1341141</v>
      </c>
      <c r="M35" s="21">
        <v>740198</v>
      </c>
      <c r="N35" s="21">
        <v>2748661</v>
      </c>
      <c r="O35" s="21">
        <v>615819</v>
      </c>
      <c r="P35" s="21">
        <v>505199</v>
      </c>
      <c r="Q35" s="21">
        <v>811488</v>
      </c>
      <c r="R35" s="21">
        <v>1932506</v>
      </c>
      <c r="S35" s="21">
        <v>529763</v>
      </c>
      <c r="T35" s="21">
        <v>3235666</v>
      </c>
      <c r="U35" s="21">
        <v>6065552</v>
      </c>
      <c r="V35" s="21">
        <v>9830981</v>
      </c>
      <c r="W35" s="21">
        <v>15381256</v>
      </c>
      <c r="X35" s="21"/>
      <c r="Y35" s="21">
        <v>15381256</v>
      </c>
      <c r="Z35" s="6"/>
      <c r="AA35" s="28">
        <v>21014752</v>
      </c>
    </row>
    <row r="36" spans="1:27" ht="13.5">
      <c r="A36" s="60" t="s">
        <v>64</v>
      </c>
      <c r="B36" s="10"/>
      <c r="C36" s="61">
        <f aca="true" t="shared" si="6" ref="C36:Y36">SUM(C32:C35)</f>
        <v>37633151</v>
      </c>
      <c r="D36" s="61">
        <f>SUM(D32:D35)</f>
        <v>0</v>
      </c>
      <c r="E36" s="62">
        <f t="shared" si="6"/>
        <v>43273252</v>
      </c>
      <c r="F36" s="63">
        <f t="shared" si="6"/>
        <v>50176724</v>
      </c>
      <c r="G36" s="63">
        <f t="shared" si="6"/>
        <v>2162049</v>
      </c>
      <c r="H36" s="63">
        <f t="shared" si="6"/>
        <v>114679</v>
      </c>
      <c r="I36" s="63">
        <f t="shared" si="6"/>
        <v>3318134</v>
      </c>
      <c r="J36" s="63">
        <f t="shared" si="6"/>
        <v>5594862</v>
      </c>
      <c r="K36" s="63">
        <f t="shared" si="6"/>
        <v>1121780</v>
      </c>
      <c r="L36" s="63">
        <f t="shared" si="6"/>
        <v>1785963</v>
      </c>
      <c r="M36" s="63">
        <f t="shared" si="6"/>
        <v>2362639</v>
      </c>
      <c r="N36" s="63">
        <f t="shared" si="6"/>
        <v>5270382</v>
      </c>
      <c r="O36" s="63">
        <f t="shared" si="6"/>
        <v>1014865</v>
      </c>
      <c r="P36" s="63">
        <f t="shared" si="6"/>
        <v>844813</v>
      </c>
      <c r="Q36" s="63">
        <f t="shared" si="6"/>
        <v>1751646</v>
      </c>
      <c r="R36" s="63">
        <f t="shared" si="6"/>
        <v>3611324</v>
      </c>
      <c r="S36" s="63">
        <f t="shared" si="6"/>
        <v>1371987</v>
      </c>
      <c r="T36" s="63">
        <f t="shared" si="6"/>
        <v>4421945</v>
      </c>
      <c r="U36" s="63">
        <f t="shared" si="6"/>
        <v>12642620</v>
      </c>
      <c r="V36" s="63">
        <f t="shared" si="6"/>
        <v>18436552</v>
      </c>
      <c r="W36" s="63">
        <f t="shared" si="6"/>
        <v>32913120</v>
      </c>
      <c r="X36" s="63">
        <f t="shared" si="6"/>
        <v>0</v>
      </c>
      <c r="Y36" s="63">
        <f t="shared" si="6"/>
        <v>32913120</v>
      </c>
      <c r="Z36" s="64">
        <f>+IF(X36&lt;&gt;0,+(Y36/X36)*100,0)</f>
        <v>0</v>
      </c>
      <c r="AA36" s="65">
        <f>SUM(AA32:AA35)</f>
        <v>50176724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2839097</v>
      </c>
      <c r="D5" s="16">
        <f>SUM(D6:D8)</f>
        <v>0</v>
      </c>
      <c r="E5" s="17">
        <f t="shared" si="0"/>
        <v>6730409</v>
      </c>
      <c r="F5" s="18">
        <f t="shared" si="0"/>
        <v>3777000</v>
      </c>
      <c r="G5" s="18">
        <f t="shared" si="0"/>
        <v>23396</v>
      </c>
      <c r="H5" s="18">
        <f t="shared" si="0"/>
        <v>268289</v>
      </c>
      <c r="I5" s="18">
        <f t="shared" si="0"/>
        <v>4699</v>
      </c>
      <c r="J5" s="18">
        <f t="shared" si="0"/>
        <v>296384</v>
      </c>
      <c r="K5" s="18">
        <f t="shared" si="0"/>
        <v>-22478</v>
      </c>
      <c r="L5" s="18">
        <f t="shared" si="0"/>
        <v>237127</v>
      </c>
      <c r="M5" s="18">
        <f t="shared" si="0"/>
        <v>210930</v>
      </c>
      <c r="N5" s="18">
        <f t="shared" si="0"/>
        <v>425579</v>
      </c>
      <c r="O5" s="18">
        <f t="shared" si="0"/>
        <v>105292</v>
      </c>
      <c r="P5" s="18">
        <f t="shared" si="0"/>
        <v>-52800</v>
      </c>
      <c r="Q5" s="18">
        <f t="shared" si="0"/>
        <v>104239</v>
      </c>
      <c r="R5" s="18">
        <f t="shared" si="0"/>
        <v>156731</v>
      </c>
      <c r="S5" s="18">
        <f t="shared" si="0"/>
        <v>80506</v>
      </c>
      <c r="T5" s="18">
        <f t="shared" si="0"/>
        <v>-101115</v>
      </c>
      <c r="U5" s="18">
        <f t="shared" si="0"/>
        <v>1142874</v>
      </c>
      <c r="V5" s="18">
        <f t="shared" si="0"/>
        <v>1122265</v>
      </c>
      <c r="W5" s="18">
        <f t="shared" si="0"/>
        <v>2000959</v>
      </c>
      <c r="X5" s="18">
        <f t="shared" si="0"/>
        <v>6730408</v>
      </c>
      <c r="Y5" s="18">
        <f t="shared" si="0"/>
        <v>-4729449</v>
      </c>
      <c r="Z5" s="4">
        <f>+IF(X5&lt;&gt;0,+(Y5/X5)*100,0)</f>
        <v>-70.26987071214702</v>
      </c>
      <c r="AA5" s="16">
        <f>SUM(AA6:AA8)</f>
        <v>3777000</v>
      </c>
    </row>
    <row r="6" spans="1:27" ht="13.5">
      <c r="A6" s="5" t="s">
        <v>32</v>
      </c>
      <c r="B6" s="3"/>
      <c r="C6" s="19">
        <v>1072248</v>
      </c>
      <c r="D6" s="19"/>
      <c r="E6" s="20">
        <v>621807</v>
      </c>
      <c r="F6" s="21">
        <v>29000</v>
      </c>
      <c r="G6" s="21"/>
      <c r="H6" s="21"/>
      <c r="I6" s="21"/>
      <c r="J6" s="21"/>
      <c r="K6" s="21">
        <v>2500</v>
      </c>
      <c r="L6" s="21">
        <v>2631</v>
      </c>
      <c r="M6" s="21">
        <v>368</v>
      </c>
      <c r="N6" s="21">
        <v>5499</v>
      </c>
      <c r="O6" s="21">
        <v>21895</v>
      </c>
      <c r="P6" s="21">
        <v>-6991</v>
      </c>
      <c r="Q6" s="21"/>
      <c r="R6" s="21">
        <v>14904</v>
      </c>
      <c r="S6" s="21">
        <v>-368</v>
      </c>
      <c r="T6" s="21">
        <v>-21895</v>
      </c>
      <c r="U6" s="21">
        <v>10219</v>
      </c>
      <c r="V6" s="21">
        <v>-12044</v>
      </c>
      <c r="W6" s="21">
        <v>8359</v>
      </c>
      <c r="X6" s="21">
        <v>621807</v>
      </c>
      <c r="Y6" s="21">
        <v>-613448</v>
      </c>
      <c r="Z6" s="6">
        <v>-98.66</v>
      </c>
      <c r="AA6" s="28">
        <v>29000</v>
      </c>
    </row>
    <row r="7" spans="1:27" ht="13.5">
      <c r="A7" s="5" t="s">
        <v>33</v>
      </c>
      <c r="B7" s="3"/>
      <c r="C7" s="22">
        <v>1615223</v>
      </c>
      <c r="D7" s="22"/>
      <c r="E7" s="23">
        <v>1573919</v>
      </c>
      <c r="F7" s="24">
        <v>3748000</v>
      </c>
      <c r="G7" s="24">
        <v>23396</v>
      </c>
      <c r="H7" s="24">
        <v>268289</v>
      </c>
      <c r="I7" s="24">
        <v>4699</v>
      </c>
      <c r="J7" s="24">
        <v>296384</v>
      </c>
      <c r="K7" s="24">
        <v>-24978</v>
      </c>
      <c r="L7" s="24">
        <v>234496</v>
      </c>
      <c r="M7" s="24">
        <v>210562</v>
      </c>
      <c r="N7" s="24">
        <v>420080</v>
      </c>
      <c r="O7" s="24">
        <v>83397</v>
      </c>
      <c r="P7" s="24">
        <v>-45809</v>
      </c>
      <c r="Q7" s="24">
        <v>104239</v>
      </c>
      <c r="R7" s="24">
        <v>141827</v>
      </c>
      <c r="S7" s="24">
        <v>80874</v>
      </c>
      <c r="T7" s="24">
        <v>-79220</v>
      </c>
      <c r="U7" s="24">
        <v>1132655</v>
      </c>
      <c r="V7" s="24">
        <v>1134309</v>
      </c>
      <c r="W7" s="24">
        <v>1992600</v>
      </c>
      <c r="X7" s="24">
        <v>1573923</v>
      </c>
      <c r="Y7" s="24">
        <v>418677</v>
      </c>
      <c r="Z7" s="7">
        <v>26.6</v>
      </c>
      <c r="AA7" s="29">
        <v>3748000</v>
      </c>
    </row>
    <row r="8" spans="1:27" ht="13.5">
      <c r="A8" s="5" t="s">
        <v>34</v>
      </c>
      <c r="B8" s="3"/>
      <c r="C8" s="19">
        <v>151626</v>
      </c>
      <c r="D8" s="19"/>
      <c r="E8" s="20">
        <v>4534683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4534678</v>
      </c>
      <c r="Y8" s="21">
        <v>-4534678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19313487</v>
      </c>
      <c r="D9" s="16">
        <f>SUM(D10:D14)</f>
        <v>0</v>
      </c>
      <c r="E9" s="17">
        <f t="shared" si="1"/>
        <v>24615073</v>
      </c>
      <c r="F9" s="18">
        <f t="shared" si="1"/>
        <v>100771000</v>
      </c>
      <c r="G9" s="18">
        <f t="shared" si="1"/>
        <v>611593</v>
      </c>
      <c r="H9" s="18">
        <f t="shared" si="1"/>
        <v>2135776</v>
      </c>
      <c r="I9" s="18">
        <f t="shared" si="1"/>
        <v>1324</v>
      </c>
      <c r="J9" s="18">
        <f t="shared" si="1"/>
        <v>2748693</v>
      </c>
      <c r="K9" s="18">
        <f t="shared" si="1"/>
        <v>5188735</v>
      </c>
      <c r="L9" s="18">
        <f t="shared" si="1"/>
        <v>3152146</v>
      </c>
      <c r="M9" s="18">
        <f t="shared" si="1"/>
        <v>14631801</v>
      </c>
      <c r="N9" s="18">
        <f t="shared" si="1"/>
        <v>22972682</v>
      </c>
      <c r="O9" s="18">
        <f t="shared" si="1"/>
        <v>16480328</v>
      </c>
      <c r="P9" s="18">
        <f t="shared" si="1"/>
        <v>2169959</v>
      </c>
      <c r="Q9" s="18">
        <f t="shared" si="1"/>
        <v>2405391</v>
      </c>
      <c r="R9" s="18">
        <f t="shared" si="1"/>
        <v>21055678</v>
      </c>
      <c r="S9" s="18">
        <f t="shared" si="1"/>
        <v>4048776</v>
      </c>
      <c r="T9" s="18">
        <f t="shared" si="1"/>
        <v>1889221</v>
      </c>
      <c r="U9" s="18">
        <f t="shared" si="1"/>
        <v>2039794</v>
      </c>
      <c r="V9" s="18">
        <f t="shared" si="1"/>
        <v>7977791</v>
      </c>
      <c r="W9" s="18">
        <f t="shared" si="1"/>
        <v>54754844</v>
      </c>
      <c r="X9" s="18">
        <f t="shared" si="1"/>
        <v>24615071</v>
      </c>
      <c r="Y9" s="18">
        <f t="shared" si="1"/>
        <v>30139773</v>
      </c>
      <c r="Z9" s="4">
        <f>+IF(X9&lt;&gt;0,+(Y9/X9)*100,0)</f>
        <v>122.44438783052871</v>
      </c>
      <c r="AA9" s="30">
        <f>SUM(AA10:AA14)</f>
        <v>100771000</v>
      </c>
    </row>
    <row r="10" spans="1:27" ht="13.5">
      <c r="A10" s="5" t="s">
        <v>36</v>
      </c>
      <c r="B10" s="3"/>
      <c r="C10" s="19">
        <v>984886</v>
      </c>
      <c r="D10" s="19"/>
      <c r="E10" s="20">
        <v>961227</v>
      </c>
      <c r="F10" s="21">
        <v>849000</v>
      </c>
      <c r="G10" s="21">
        <v>58241</v>
      </c>
      <c r="H10" s="21">
        <v>6300</v>
      </c>
      <c r="I10" s="21"/>
      <c r="J10" s="21">
        <v>64541</v>
      </c>
      <c r="K10" s="21">
        <v>1689</v>
      </c>
      <c r="L10" s="21">
        <v>11770</v>
      </c>
      <c r="M10" s="21">
        <v>350</v>
      </c>
      <c r="N10" s="21">
        <v>13809</v>
      </c>
      <c r="O10" s="21"/>
      <c r="P10" s="21">
        <v>-17939</v>
      </c>
      <c r="Q10" s="21">
        <v>3543</v>
      </c>
      <c r="R10" s="21">
        <v>-14396</v>
      </c>
      <c r="S10" s="21"/>
      <c r="T10" s="21">
        <v>283523</v>
      </c>
      <c r="U10" s="21">
        <v>-2744</v>
      </c>
      <c r="V10" s="21">
        <v>280779</v>
      </c>
      <c r="W10" s="21">
        <v>344733</v>
      </c>
      <c r="X10" s="21">
        <v>961225</v>
      </c>
      <c r="Y10" s="21">
        <v>-616492</v>
      </c>
      <c r="Z10" s="6">
        <v>-64.14</v>
      </c>
      <c r="AA10" s="28">
        <v>849000</v>
      </c>
    </row>
    <row r="11" spans="1:27" ht="13.5">
      <c r="A11" s="5" t="s">
        <v>37</v>
      </c>
      <c r="B11" s="3"/>
      <c r="C11" s="19">
        <v>120788</v>
      </c>
      <c r="D11" s="19"/>
      <c r="E11" s="20">
        <v>1169791</v>
      </c>
      <c r="F11" s="21">
        <v>312000</v>
      </c>
      <c r="G11" s="21"/>
      <c r="H11" s="21">
        <v>10132</v>
      </c>
      <c r="I11" s="21">
        <v>1324</v>
      </c>
      <c r="J11" s="21">
        <v>11456</v>
      </c>
      <c r="K11" s="21">
        <v>1283</v>
      </c>
      <c r="L11" s="21">
        <v>3482</v>
      </c>
      <c r="M11" s="21"/>
      <c r="N11" s="21">
        <v>4765</v>
      </c>
      <c r="O11" s="21"/>
      <c r="P11" s="21">
        <v>-11144</v>
      </c>
      <c r="Q11" s="21"/>
      <c r="R11" s="21">
        <v>-11144</v>
      </c>
      <c r="S11" s="21"/>
      <c r="T11" s="21"/>
      <c r="U11" s="21"/>
      <c r="V11" s="21"/>
      <c r="W11" s="21">
        <v>5077</v>
      </c>
      <c r="X11" s="21">
        <v>1169791</v>
      </c>
      <c r="Y11" s="21">
        <v>-1164714</v>
      </c>
      <c r="Z11" s="6">
        <v>-99.57</v>
      </c>
      <c r="AA11" s="28">
        <v>312000</v>
      </c>
    </row>
    <row r="12" spans="1:27" ht="13.5">
      <c r="A12" s="5" t="s">
        <v>38</v>
      </c>
      <c r="B12" s="3"/>
      <c r="C12" s="19">
        <v>189090</v>
      </c>
      <c r="D12" s="19"/>
      <c r="E12" s="20">
        <v>2943516</v>
      </c>
      <c r="F12" s="21">
        <v>2531000</v>
      </c>
      <c r="G12" s="21"/>
      <c r="H12" s="21"/>
      <c r="I12" s="21"/>
      <c r="J12" s="21"/>
      <c r="K12" s="21">
        <v>653</v>
      </c>
      <c r="L12" s="21">
        <v>17655</v>
      </c>
      <c r="M12" s="21">
        <v>45000</v>
      </c>
      <c r="N12" s="21">
        <v>63308</v>
      </c>
      <c r="O12" s="21">
        <v>24050</v>
      </c>
      <c r="P12" s="21">
        <v>-11836</v>
      </c>
      <c r="Q12" s="21">
        <v>2122</v>
      </c>
      <c r="R12" s="21">
        <v>14336</v>
      </c>
      <c r="S12" s="21"/>
      <c r="T12" s="21">
        <v>-70628</v>
      </c>
      <c r="U12" s="21">
        <v>9788</v>
      </c>
      <c r="V12" s="21">
        <v>-60840</v>
      </c>
      <c r="W12" s="21">
        <v>16804</v>
      </c>
      <c r="X12" s="21">
        <v>2943516</v>
      </c>
      <c r="Y12" s="21">
        <v>-2926712</v>
      </c>
      <c r="Z12" s="6">
        <v>-99.43</v>
      </c>
      <c r="AA12" s="28">
        <v>2531000</v>
      </c>
    </row>
    <row r="13" spans="1:27" ht="13.5">
      <c r="A13" s="5" t="s">
        <v>39</v>
      </c>
      <c r="B13" s="3"/>
      <c r="C13" s="19">
        <v>18018723</v>
      </c>
      <c r="D13" s="19"/>
      <c r="E13" s="20">
        <v>19540539</v>
      </c>
      <c r="F13" s="21">
        <v>97079000</v>
      </c>
      <c r="G13" s="21">
        <v>553352</v>
      </c>
      <c r="H13" s="21">
        <v>2119344</v>
      </c>
      <c r="I13" s="21"/>
      <c r="J13" s="21">
        <v>2672696</v>
      </c>
      <c r="K13" s="21">
        <v>5185110</v>
      </c>
      <c r="L13" s="21">
        <v>2769239</v>
      </c>
      <c r="M13" s="21">
        <v>14586451</v>
      </c>
      <c r="N13" s="21">
        <v>22540800</v>
      </c>
      <c r="O13" s="21">
        <v>16456278</v>
      </c>
      <c r="P13" s="21">
        <v>2210878</v>
      </c>
      <c r="Q13" s="21">
        <v>2399726</v>
      </c>
      <c r="R13" s="21">
        <v>21066882</v>
      </c>
      <c r="S13" s="21">
        <v>3999543</v>
      </c>
      <c r="T13" s="21">
        <v>1676326</v>
      </c>
      <c r="U13" s="21">
        <v>2032750</v>
      </c>
      <c r="V13" s="21">
        <v>7708619</v>
      </c>
      <c r="W13" s="21">
        <v>53988997</v>
      </c>
      <c r="X13" s="21">
        <v>19540539</v>
      </c>
      <c r="Y13" s="21">
        <v>34448458</v>
      </c>
      <c r="Z13" s="6">
        <v>176.29</v>
      </c>
      <c r="AA13" s="28">
        <v>97079000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>
        <v>350000</v>
      </c>
      <c r="M14" s="24"/>
      <c r="N14" s="24">
        <v>350000</v>
      </c>
      <c r="O14" s="24"/>
      <c r="P14" s="24"/>
      <c r="Q14" s="24"/>
      <c r="R14" s="24"/>
      <c r="S14" s="24">
        <v>49233</v>
      </c>
      <c r="T14" s="24"/>
      <c r="U14" s="24"/>
      <c r="V14" s="24">
        <v>49233</v>
      </c>
      <c r="W14" s="24">
        <v>399233</v>
      </c>
      <c r="X14" s="24"/>
      <c r="Y14" s="24">
        <v>399233</v>
      </c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48705586</v>
      </c>
      <c r="D15" s="16">
        <f>SUM(D16:D18)</f>
        <v>0</v>
      </c>
      <c r="E15" s="17">
        <f t="shared" si="2"/>
        <v>97790520</v>
      </c>
      <c r="F15" s="18">
        <f t="shared" si="2"/>
        <v>94990000</v>
      </c>
      <c r="G15" s="18">
        <f t="shared" si="2"/>
        <v>2315877</v>
      </c>
      <c r="H15" s="18">
        <f t="shared" si="2"/>
        <v>6745111</v>
      </c>
      <c r="I15" s="18">
        <f t="shared" si="2"/>
        <v>4624431</v>
      </c>
      <c r="J15" s="18">
        <f t="shared" si="2"/>
        <v>13685419</v>
      </c>
      <c r="K15" s="18">
        <f t="shared" si="2"/>
        <v>6617504</v>
      </c>
      <c r="L15" s="18">
        <f t="shared" si="2"/>
        <v>2772905</v>
      </c>
      <c r="M15" s="18">
        <f t="shared" si="2"/>
        <v>4725623</v>
      </c>
      <c r="N15" s="18">
        <f t="shared" si="2"/>
        <v>14116032</v>
      </c>
      <c r="O15" s="18">
        <f t="shared" si="2"/>
        <v>4749367</v>
      </c>
      <c r="P15" s="18">
        <f t="shared" si="2"/>
        <v>6944357</v>
      </c>
      <c r="Q15" s="18">
        <f t="shared" si="2"/>
        <v>11313247</v>
      </c>
      <c r="R15" s="18">
        <f t="shared" si="2"/>
        <v>23006971</v>
      </c>
      <c r="S15" s="18">
        <f t="shared" si="2"/>
        <v>7453859</v>
      </c>
      <c r="T15" s="18">
        <f t="shared" si="2"/>
        <v>10331323</v>
      </c>
      <c r="U15" s="18">
        <f t="shared" si="2"/>
        <v>4898661</v>
      </c>
      <c r="V15" s="18">
        <f t="shared" si="2"/>
        <v>22683843</v>
      </c>
      <c r="W15" s="18">
        <f t="shared" si="2"/>
        <v>73492265</v>
      </c>
      <c r="X15" s="18">
        <f t="shared" si="2"/>
        <v>97790518</v>
      </c>
      <c r="Y15" s="18">
        <f t="shared" si="2"/>
        <v>-24298253</v>
      </c>
      <c r="Z15" s="4">
        <f>+IF(X15&lt;&gt;0,+(Y15/X15)*100,0)</f>
        <v>-24.847248482720993</v>
      </c>
      <c r="AA15" s="30">
        <f>SUM(AA16:AA18)</f>
        <v>94990000</v>
      </c>
    </row>
    <row r="16" spans="1:27" ht="13.5">
      <c r="A16" s="5" t="s">
        <v>42</v>
      </c>
      <c r="B16" s="3"/>
      <c r="C16" s="19">
        <v>132094</v>
      </c>
      <c r="D16" s="19"/>
      <c r="E16" s="20">
        <v>3315939</v>
      </c>
      <c r="F16" s="21">
        <v>3800000</v>
      </c>
      <c r="G16" s="21"/>
      <c r="H16" s="21">
        <v>80</v>
      </c>
      <c r="I16" s="21">
        <v>3630</v>
      </c>
      <c r="J16" s="21">
        <v>3710</v>
      </c>
      <c r="K16" s="21"/>
      <c r="L16" s="21"/>
      <c r="M16" s="21"/>
      <c r="N16" s="21"/>
      <c r="O16" s="21"/>
      <c r="P16" s="21">
        <v>-3630</v>
      </c>
      <c r="Q16" s="21"/>
      <c r="R16" s="21">
        <v>-3630</v>
      </c>
      <c r="S16" s="21"/>
      <c r="T16" s="21"/>
      <c r="U16" s="21"/>
      <c r="V16" s="21"/>
      <c r="W16" s="21">
        <v>80</v>
      </c>
      <c r="X16" s="21">
        <v>3315939</v>
      </c>
      <c r="Y16" s="21">
        <v>-3315859</v>
      </c>
      <c r="Z16" s="6">
        <v>-100</v>
      </c>
      <c r="AA16" s="28">
        <v>3800000</v>
      </c>
    </row>
    <row r="17" spans="1:27" ht="13.5">
      <c r="A17" s="5" t="s">
        <v>43</v>
      </c>
      <c r="B17" s="3"/>
      <c r="C17" s="19">
        <v>48573492</v>
      </c>
      <c r="D17" s="19"/>
      <c r="E17" s="20">
        <v>94385421</v>
      </c>
      <c r="F17" s="21">
        <v>91101000</v>
      </c>
      <c r="G17" s="21">
        <v>2315877</v>
      </c>
      <c r="H17" s="21">
        <v>6745031</v>
      </c>
      <c r="I17" s="21">
        <v>4620801</v>
      </c>
      <c r="J17" s="21">
        <v>13681709</v>
      </c>
      <c r="K17" s="21">
        <v>6617504</v>
      </c>
      <c r="L17" s="21">
        <v>2772905</v>
      </c>
      <c r="M17" s="21">
        <v>4725623</v>
      </c>
      <c r="N17" s="21">
        <v>14116032</v>
      </c>
      <c r="O17" s="21">
        <v>4749367</v>
      </c>
      <c r="P17" s="21">
        <v>6947987</v>
      </c>
      <c r="Q17" s="21">
        <v>11313247</v>
      </c>
      <c r="R17" s="21">
        <v>23010601</v>
      </c>
      <c r="S17" s="21">
        <v>7453859</v>
      </c>
      <c r="T17" s="21">
        <v>10331323</v>
      </c>
      <c r="U17" s="21">
        <v>4898661</v>
      </c>
      <c r="V17" s="21">
        <v>22683843</v>
      </c>
      <c r="W17" s="21">
        <v>73492185</v>
      </c>
      <c r="X17" s="21">
        <v>94385419</v>
      </c>
      <c r="Y17" s="21">
        <v>-20893234</v>
      </c>
      <c r="Z17" s="6">
        <v>-22.14</v>
      </c>
      <c r="AA17" s="28">
        <v>91101000</v>
      </c>
    </row>
    <row r="18" spans="1:27" ht="13.5">
      <c r="A18" s="5" t="s">
        <v>44</v>
      </c>
      <c r="B18" s="3"/>
      <c r="C18" s="19"/>
      <c r="D18" s="19"/>
      <c r="E18" s="20">
        <v>89160</v>
      </c>
      <c r="F18" s="21">
        <v>89000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89160</v>
      </c>
      <c r="Y18" s="21">
        <v>-89160</v>
      </c>
      <c r="Z18" s="6">
        <v>-100</v>
      </c>
      <c r="AA18" s="28">
        <v>89000</v>
      </c>
    </row>
    <row r="19" spans="1:27" ht="13.5">
      <c r="A19" s="2" t="s">
        <v>45</v>
      </c>
      <c r="B19" s="8"/>
      <c r="C19" s="16">
        <f aca="true" t="shared" si="3" ref="C19:Y19">SUM(C20:C23)</f>
        <v>148350012</v>
      </c>
      <c r="D19" s="16">
        <f>SUM(D20:D23)</f>
        <v>0</v>
      </c>
      <c r="E19" s="17">
        <f t="shared" si="3"/>
        <v>20532437</v>
      </c>
      <c r="F19" s="18">
        <f t="shared" si="3"/>
        <v>59711000</v>
      </c>
      <c r="G19" s="18">
        <f t="shared" si="3"/>
        <v>3353889</v>
      </c>
      <c r="H19" s="18">
        <f t="shared" si="3"/>
        <v>157781</v>
      </c>
      <c r="I19" s="18">
        <f t="shared" si="3"/>
        <v>0</v>
      </c>
      <c r="J19" s="18">
        <f t="shared" si="3"/>
        <v>3511670</v>
      </c>
      <c r="K19" s="18">
        <f t="shared" si="3"/>
        <v>-1062648</v>
      </c>
      <c r="L19" s="18">
        <f t="shared" si="3"/>
        <v>1953403</v>
      </c>
      <c r="M19" s="18">
        <f t="shared" si="3"/>
        <v>406515</v>
      </c>
      <c r="N19" s="18">
        <f t="shared" si="3"/>
        <v>1297270</v>
      </c>
      <c r="O19" s="18">
        <f t="shared" si="3"/>
        <v>9827929</v>
      </c>
      <c r="P19" s="18">
        <f t="shared" si="3"/>
        <v>3079792</v>
      </c>
      <c r="Q19" s="18">
        <f t="shared" si="3"/>
        <v>5674</v>
      </c>
      <c r="R19" s="18">
        <f t="shared" si="3"/>
        <v>12913395</v>
      </c>
      <c r="S19" s="18">
        <f t="shared" si="3"/>
        <v>-156987</v>
      </c>
      <c r="T19" s="18">
        <f t="shared" si="3"/>
        <v>515619</v>
      </c>
      <c r="U19" s="18">
        <f t="shared" si="3"/>
        <v>23717673</v>
      </c>
      <c r="V19" s="18">
        <f t="shared" si="3"/>
        <v>24076305</v>
      </c>
      <c r="W19" s="18">
        <f t="shared" si="3"/>
        <v>41798640</v>
      </c>
      <c r="X19" s="18">
        <f t="shared" si="3"/>
        <v>20532443</v>
      </c>
      <c r="Y19" s="18">
        <f t="shared" si="3"/>
        <v>21266197</v>
      </c>
      <c r="Z19" s="4">
        <f>+IF(X19&lt;&gt;0,+(Y19/X19)*100,0)</f>
        <v>103.57363222681295</v>
      </c>
      <c r="AA19" s="30">
        <f>SUM(AA20:AA23)</f>
        <v>59711000</v>
      </c>
    </row>
    <row r="20" spans="1:27" ht="13.5">
      <c r="A20" s="5" t="s">
        <v>46</v>
      </c>
      <c r="B20" s="3"/>
      <c r="C20" s="19">
        <v>146565703</v>
      </c>
      <c r="D20" s="19"/>
      <c r="E20" s="20">
        <v>16769399</v>
      </c>
      <c r="F20" s="21">
        <v>59397000</v>
      </c>
      <c r="G20" s="21">
        <v>3353889</v>
      </c>
      <c r="H20" s="21"/>
      <c r="I20" s="21"/>
      <c r="J20" s="21">
        <v>3353889</v>
      </c>
      <c r="K20" s="21">
        <v>-1062648</v>
      </c>
      <c r="L20" s="21">
        <v>1953403</v>
      </c>
      <c r="M20" s="21">
        <v>406515</v>
      </c>
      <c r="N20" s="21">
        <v>1297270</v>
      </c>
      <c r="O20" s="21">
        <v>9827929</v>
      </c>
      <c r="P20" s="21">
        <v>3079792</v>
      </c>
      <c r="Q20" s="21"/>
      <c r="R20" s="21">
        <v>12907721</v>
      </c>
      <c r="S20" s="21"/>
      <c r="T20" s="21">
        <v>524268</v>
      </c>
      <c r="U20" s="21">
        <v>23889787</v>
      </c>
      <c r="V20" s="21">
        <v>24414055</v>
      </c>
      <c r="W20" s="21">
        <v>41972935</v>
      </c>
      <c r="X20" s="21">
        <v>16769400</v>
      </c>
      <c r="Y20" s="21">
        <v>25203535</v>
      </c>
      <c r="Z20" s="6">
        <v>150.29</v>
      </c>
      <c r="AA20" s="28">
        <v>59397000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854582</v>
      </c>
      <c r="D22" s="22"/>
      <c r="E22" s="23">
        <v>505280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v>-171320</v>
      </c>
      <c r="V22" s="24">
        <v>-171320</v>
      </c>
      <c r="W22" s="24">
        <v>-171320</v>
      </c>
      <c r="X22" s="24">
        <v>505280</v>
      </c>
      <c r="Y22" s="24">
        <v>-676600</v>
      </c>
      <c r="Z22" s="7">
        <v>-133.91</v>
      </c>
      <c r="AA22" s="29"/>
    </row>
    <row r="23" spans="1:27" ht="13.5">
      <c r="A23" s="5" t="s">
        <v>49</v>
      </c>
      <c r="B23" s="3"/>
      <c r="C23" s="19">
        <v>929727</v>
      </c>
      <c r="D23" s="19"/>
      <c r="E23" s="20">
        <v>3257758</v>
      </c>
      <c r="F23" s="21">
        <v>314000</v>
      </c>
      <c r="G23" s="21"/>
      <c r="H23" s="21">
        <v>157781</v>
      </c>
      <c r="I23" s="21"/>
      <c r="J23" s="21">
        <v>157781</v>
      </c>
      <c r="K23" s="21"/>
      <c r="L23" s="21"/>
      <c r="M23" s="21"/>
      <c r="N23" s="21"/>
      <c r="O23" s="21"/>
      <c r="P23" s="21"/>
      <c r="Q23" s="21">
        <v>5674</v>
      </c>
      <c r="R23" s="21">
        <v>5674</v>
      </c>
      <c r="S23" s="21">
        <v>-156987</v>
      </c>
      <c r="T23" s="21">
        <v>-8649</v>
      </c>
      <c r="U23" s="21">
        <v>-794</v>
      </c>
      <c r="V23" s="21">
        <v>-166430</v>
      </c>
      <c r="W23" s="21">
        <v>-2975</v>
      </c>
      <c r="X23" s="21">
        <v>3257763</v>
      </c>
      <c r="Y23" s="21">
        <v>-3260738</v>
      </c>
      <c r="Z23" s="6">
        <v>-100.09</v>
      </c>
      <c r="AA23" s="28">
        <v>314000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219208182</v>
      </c>
      <c r="D25" s="50">
        <f>+D5+D9+D15+D19+D24</f>
        <v>0</v>
      </c>
      <c r="E25" s="51">
        <f t="shared" si="4"/>
        <v>149668439</v>
      </c>
      <c r="F25" s="52">
        <f t="shared" si="4"/>
        <v>259249000</v>
      </c>
      <c r="G25" s="52">
        <f t="shared" si="4"/>
        <v>6304755</v>
      </c>
      <c r="H25" s="52">
        <f t="shared" si="4"/>
        <v>9306957</v>
      </c>
      <c r="I25" s="52">
        <f t="shared" si="4"/>
        <v>4630454</v>
      </c>
      <c r="J25" s="52">
        <f t="shared" si="4"/>
        <v>20242166</v>
      </c>
      <c r="K25" s="52">
        <f t="shared" si="4"/>
        <v>10721113</v>
      </c>
      <c r="L25" s="52">
        <f t="shared" si="4"/>
        <v>8115581</v>
      </c>
      <c r="M25" s="52">
        <f t="shared" si="4"/>
        <v>19974869</v>
      </c>
      <c r="N25" s="52">
        <f t="shared" si="4"/>
        <v>38811563</v>
      </c>
      <c r="O25" s="52">
        <f t="shared" si="4"/>
        <v>31162916</v>
      </c>
      <c r="P25" s="52">
        <f t="shared" si="4"/>
        <v>12141308</v>
      </c>
      <c r="Q25" s="52">
        <f t="shared" si="4"/>
        <v>13828551</v>
      </c>
      <c r="R25" s="52">
        <f t="shared" si="4"/>
        <v>57132775</v>
      </c>
      <c r="S25" s="52">
        <f t="shared" si="4"/>
        <v>11426154</v>
      </c>
      <c r="T25" s="52">
        <f t="shared" si="4"/>
        <v>12635048</v>
      </c>
      <c r="U25" s="52">
        <f t="shared" si="4"/>
        <v>31799002</v>
      </c>
      <c r="V25" s="52">
        <f t="shared" si="4"/>
        <v>55860204</v>
      </c>
      <c r="W25" s="52">
        <f t="shared" si="4"/>
        <v>172046708</v>
      </c>
      <c r="X25" s="52">
        <f t="shared" si="4"/>
        <v>149668440</v>
      </c>
      <c r="Y25" s="52">
        <f t="shared" si="4"/>
        <v>22378268</v>
      </c>
      <c r="Z25" s="53">
        <f>+IF(X25&lt;&gt;0,+(Y25/X25)*100,0)</f>
        <v>14.951895002045855</v>
      </c>
      <c r="AA25" s="54">
        <f>+AA5+AA9+AA15+AA19+AA24</f>
        <v>259249000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31254850</v>
      </c>
      <c r="D28" s="19"/>
      <c r="E28" s="20">
        <v>91367450</v>
      </c>
      <c r="F28" s="21">
        <v>134559450</v>
      </c>
      <c r="G28" s="21">
        <v>2315877</v>
      </c>
      <c r="H28" s="21">
        <v>3719886</v>
      </c>
      <c r="I28" s="21">
        <v>4616124</v>
      </c>
      <c r="J28" s="21">
        <v>10651887</v>
      </c>
      <c r="K28" s="21">
        <v>8976749</v>
      </c>
      <c r="L28" s="21">
        <v>4529217</v>
      </c>
      <c r="M28" s="21">
        <v>4710432</v>
      </c>
      <c r="N28" s="21">
        <v>18216398</v>
      </c>
      <c r="O28" s="21">
        <v>14566854</v>
      </c>
      <c r="P28" s="21">
        <v>12885786</v>
      </c>
      <c r="Q28" s="21">
        <v>10425247</v>
      </c>
      <c r="R28" s="21">
        <v>37877887</v>
      </c>
      <c r="S28" s="21">
        <v>7718326</v>
      </c>
      <c r="T28" s="21">
        <v>11131641</v>
      </c>
      <c r="U28" s="21">
        <v>27795971</v>
      </c>
      <c r="V28" s="21">
        <v>46645938</v>
      </c>
      <c r="W28" s="21">
        <v>113392110</v>
      </c>
      <c r="X28" s="21"/>
      <c r="Y28" s="21">
        <v>113392110</v>
      </c>
      <c r="Z28" s="6"/>
      <c r="AA28" s="19">
        <v>134559450</v>
      </c>
    </row>
    <row r="29" spans="1:27" ht="13.5">
      <c r="A29" s="56" t="s">
        <v>55</v>
      </c>
      <c r="B29" s="3"/>
      <c r="C29" s="19">
        <v>18018723</v>
      </c>
      <c r="D29" s="19"/>
      <c r="E29" s="20">
        <v>30459020</v>
      </c>
      <c r="F29" s="21">
        <v>103337550</v>
      </c>
      <c r="G29" s="21">
        <v>553352</v>
      </c>
      <c r="H29" s="21">
        <v>2119344</v>
      </c>
      <c r="I29" s="21"/>
      <c r="J29" s="21">
        <v>2672696</v>
      </c>
      <c r="K29" s="21">
        <v>5192127</v>
      </c>
      <c r="L29" s="21">
        <v>3119239</v>
      </c>
      <c r="M29" s="21">
        <v>14586801</v>
      </c>
      <c r="N29" s="21">
        <v>22898167</v>
      </c>
      <c r="O29" s="21">
        <v>16456278</v>
      </c>
      <c r="P29" s="21">
        <v>2269389</v>
      </c>
      <c r="Q29" s="21">
        <v>2399726</v>
      </c>
      <c r="R29" s="21">
        <v>21125393</v>
      </c>
      <c r="S29" s="21">
        <v>4048776</v>
      </c>
      <c r="T29" s="21">
        <v>1679808</v>
      </c>
      <c r="U29" s="21">
        <v>2039767</v>
      </c>
      <c r="V29" s="21">
        <v>7768351</v>
      </c>
      <c r="W29" s="21">
        <v>54464607</v>
      </c>
      <c r="X29" s="21"/>
      <c r="Y29" s="21">
        <v>54464607</v>
      </c>
      <c r="Z29" s="6"/>
      <c r="AA29" s="28">
        <v>103337550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49273573</v>
      </c>
      <c r="D32" s="25">
        <f>SUM(D28:D31)</f>
        <v>0</v>
      </c>
      <c r="E32" s="26">
        <f t="shared" si="5"/>
        <v>121826470</v>
      </c>
      <c r="F32" s="27">
        <f t="shared" si="5"/>
        <v>237897000</v>
      </c>
      <c r="G32" s="27">
        <f t="shared" si="5"/>
        <v>2869229</v>
      </c>
      <c r="H32" s="27">
        <f t="shared" si="5"/>
        <v>5839230</v>
      </c>
      <c r="I32" s="27">
        <f t="shared" si="5"/>
        <v>4616124</v>
      </c>
      <c r="J32" s="27">
        <f t="shared" si="5"/>
        <v>13324583</v>
      </c>
      <c r="K32" s="27">
        <f t="shared" si="5"/>
        <v>14168876</v>
      </c>
      <c r="L32" s="27">
        <f t="shared" si="5"/>
        <v>7648456</v>
      </c>
      <c r="M32" s="27">
        <f t="shared" si="5"/>
        <v>19297233</v>
      </c>
      <c r="N32" s="27">
        <f t="shared" si="5"/>
        <v>41114565</v>
      </c>
      <c r="O32" s="27">
        <f t="shared" si="5"/>
        <v>31023132</v>
      </c>
      <c r="P32" s="27">
        <f t="shared" si="5"/>
        <v>15155175</v>
      </c>
      <c r="Q32" s="27">
        <f t="shared" si="5"/>
        <v>12824973</v>
      </c>
      <c r="R32" s="27">
        <f t="shared" si="5"/>
        <v>59003280</v>
      </c>
      <c r="S32" s="27">
        <f t="shared" si="5"/>
        <v>11767102</v>
      </c>
      <c r="T32" s="27">
        <f t="shared" si="5"/>
        <v>12811449</v>
      </c>
      <c r="U32" s="27">
        <f t="shared" si="5"/>
        <v>29835738</v>
      </c>
      <c r="V32" s="27">
        <f t="shared" si="5"/>
        <v>54414289</v>
      </c>
      <c r="W32" s="27">
        <f t="shared" si="5"/>
        <v>167856717</v>
      </c>
      <c r="X32" s="27">
        <f t="shared" si="5"/>
        <v>0</v>
      </c>
      <c r="Y32" s="27">
        <f t="shared" si="5"/>
        <v>167856717</v>
      </c>
      <c r="Z32" s="13">
        <f>+IF(X32&lt;&gt;0,+(Y32/X32)*100,0)</f>
        <v>0</v>
      </c>
      <c r="AA32" s="31">
        <f>SUM(AA28:AA31)</f>
        <v>237897000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169934609</v>
      </c>
      <c r="D35" s="19"/>
      <c r="E35" s="20">
        <v>27841969</v>
      </c>
      <c r="F35" s="21">
        <v>21352000</v>
      </c>
      <c r="G35" s="21">
        <v>3435526</v>
      </c>
      <c r="H35" s="21">
        <v>3467727</v>
      </c>
      <c r="I35" s="21">
        <v>14330</v>
      </c>
      <c r="J35" s="21">
        <v>6917583</v>
      </c>
      <c r="K35" s="21">
        <v>-3447763</v>
      </c>
      <c r="L35" s="21">
        <v>467125</v>
      </c>
      <c r="M35" s="21">
        <v>677636</v>
      </c>
      <c r="N35" s="21">
        <v>-2303002</v>
      </c>
      <c r="O35" s="21">
        <v>139784</v>
      </c>
      <c r="P35" s="21">
        <v>-3013867</v>
      </c>
      <c r="Q35" s="21">
        <v>1003578</v>
      </c>
      <c r="R35" s="21">
        <v>-1870505</v>
      </c>
      <c r="S35" s="21">
        <v>-340948</v>
      </c>
      <c r="T35" s="21">
        <v>-176401</v>
      </c>
      <c r="U35" s="21">
        <v>1963264</v>
      </c>
      <c r="V35" s="21">
        <v>1445915</v>
      </c>
      <c r="W35" s="21">
        <v>4189991</v>
      </c>
      <c r="X35" s="21"/>
      <c r="Y35" s="21">
        <v>4189991</v>
      </c>
      <c r="Z35" s="6"/>
      <c r="AA35" s="28">
        <v>21352000</v>
      </c>
    </row>
    <row r="36" spans="1:27" ht="13.5">
      <c r="A36" s="60" t="s">
        <v>64</v>
      </c>
      <c r="B36" s="10"/>
      <c r="C36" s="61">
        <f aca="true" t="shared" si="6" ref="C36:Y36">SUM(C32:C35)</f>
        <v>219208182</v>
      </c>
      <c r="D36" s="61">
        <f>SUM(D32:D35)</f>
        <v>0</v>
      </c>
      <c r="E36" s="62">
        <f t="shared" si="6"/>
        <v>149668439</v>
      </c>
      <c r="F36" s="63">
        <f t="shared" si="6"/>
        <v>259249000</v>
      </c>
      <c r="G36" s="63">
        <f t="shared" si="6"/>
        <v>6304755</v>
      </c>
      <c r="H36" s="63">
        <f t="shared" si="6"/>
        <v>9306957</v>
      </c>
      <c r="I36" s="63">
        <f t="shared" si="6"/>
        <v>4630454</v>
      </c>
      <c r="J36" s="63">
        <f t="shared" si="6"/>
        <v>20242166</v>
      </c>
      <c r="K36" s="63">
        <f t="shared" si="6"/>
        <v>10721113</v>
      </c>
      <c r="L36" s="63">
        <f t="shared" si="6"/>
        <v>8115581</v>
      </c>
      <c r="M36" s="63">
        <f t="shared" si="6"/>
        <v>19974869</v>
      </c>
      <c r="N36" s="63">
        <f t="shared" si="6"/>
        <v>38811563</v>
      </c>
      <c r="O36" s="63">
        <f t="shared" si="6"/>
        <v>31162916</v>
      </c>
      <c r="P36" s="63">
        <f t="shared" si="6"/>
        <v>12141308</v>
      </c>
      <c r="Q36" s="63">
        <f t="shared" si="6"/>
        <v>13828551</v>
      </c>
      <c r="R36" s="63">
        <f t="shared" si="6"/>
        <v>57132775</v>
      </c>
      <c r="S36" s="63">
        <f t="shared" si="6"/>
        <v>11426154</v>
      </c>
      <c r="T36" s="63">
        <f t="shared" si="6"/>
        <v>12635048</v>
      </c>
      <c r="U36" s="63">
        <f t="shared" si="6"/>
        <v>31799002</v>
      </c>
      <c r="V36" s="63">
        <f t="shared" si="6"/>
        <v>55860204</v>
      </c>
      <c r="W36" s="63">
        <f t="shared" si="6"/>
        <v>172046708</v>
      </c>
      <c r="X36" s="63">
        <f t="shared" si="6"/>
        <v>0</v>
      </c>
      <c r="Y36" s="63">
        <f t="shared" si="6"/>
        <v>172046708</v>
      </c>
      <c r="Z36" s="64">
        <f>+IF(X36&lt;&gt;0,+(Y36/X36)*100,0)</f>
        <v>0</v>
      </c>
      <c r="AA36" s="65">
        <f>SUM(AA32:AA35)</f>
        <v>259249000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14895000</v>
      </c>
      <c r="F5" s="18">
        <f t="shared" si="0"/>
        <v>14895000</v>
      </c>
      <c r="G5" s="18">
        <f t="shared" si="0"/>
        <v>36179</v>
      </c>
      <c r="H5" s="18">
        <f t="shared" si="0"/>
        <v>130697</v>
      </c>
      <c r="I5" s="18">
        <f t="shared" si="0"/>
        <v>288321</v>
      </c>
      <c r="J5" s="18">
        <f t="shared" si="0"/>
        <v>455197</v>
      </c>
      <c r="K5" s="18">
        <f t="shared" si="0"/>
        <v>368737</v>
      </c>
      <c r="L5" s="18">
        <f t="shared" si="0"/>
        <v>2189886</v>
      </c>
      <c r="M5" s="18">
        <f t="shared" si="0"/>
        <v>2485260</v>
      </c>
      <c r="N5" s="18">
        <f t="shared" si="0"/>
        <v>5043883</v>
      </c>
      <c r="O5" s="18">
        <f t="shared" si="0"/>
        <v>0</v>
      </c>
      <c r="P5" s="18">
        <f t="shared" si="0"/>
        <v>531534</v>
      </c>
      <c r="Q5" s="18">
        <f t="shared" si="0"/>
        <v>1207215</v>
      </c>
      <c r="R5" s="18">
        <f t="shared" si="0"/>
        <v>1738749</v>
      </c>
      <c r="S5" s="18">
        <f t="shared" si="0"/>
        <v>164797</v>
      </c>
      <c r="T5" s="18">
        <f t="shared" si="0"/>
        <v>99253</v>
      </c>
      <c r="U5" s="18">
        <f t="shared" si="0"/>
        <v>357004</v>
      </c>
      <c r="V5" s="18">
        <f t="shared" si="0"/>
        <v>621054</v>
      </c>
      <c r="W5" s="18">
        <f t="shared" si="0"/>
        <v>7858883</v>
      </c>
      <c r="X5" s="18">
        <f t="shared" si="0"/>
        <v>14895000</v>
      </c>
      <c r="Y5" s="18">
        <f t="shared" si="0"/>
        <v>-7036117</v>
      </c>
      <c r="Z5" s="4">
        <f>+IF(X5&lt;&gt;0,+(Y5/X5)*100,0)</f>
        <v>-47.23811346089292</v>
      </c>
      <c r="AA5" s="16">
        <f>SUM(AA6:AA8)</f>
        <v>14895000</v>
      </c>
    </row>
    <row r="6" spans="1:27" ht="13.5">
      <c r="A6" s="5" t="s">
        <v>32</v>
      </c>
      <c r="B6" s="3"/>
      <c r="C6" s="19"/>
      <c r="D6" s="19"/>
      <c r="E6" s="20">
        <v>4000000</v>
      </c>
      <c r="F6" s="21">
        <v>4000000</v>
      </c>
      <c r="G6" s="21"/>
      <c r="H6" s="21"/>
      <c r="I6" s="21"/>
      <c r="J6" s="21"/>
      <c r="K6" s="21"/>
      <c r="L6" s="21">
        <v>1668871</v>
      </c>
      <c r="M6" s="21">
        <v>233642</v>
      </c>
      <c r="N6" s="21">
        <v>1902513</v>
      </c>
      <c r="O6" s="21"/>
      <c r="P6" s="21"/>
      <c r="Q6" s="21">
        <v>657228</v>
      </c>
      <c r="R6" s="21">
        <v>657228</v>
      </c>
      <c r="S6" s="21"/>
      <c r="T6" s="21"/>
      <c r="U6" s="21"/>
      <c r="V6" s="21"/>
      <c r="W6" s="21">
        <v>2559741</v>
      </c>
      <c r="X6" s="21">
        <v>4000000</v>
      </c>
      <c r="Y6" s="21">
        <v>-1440259</v>
      </c>
      <c r="Z6" s="6">
        <v>-36.01</v>
      </c>
      <c r="AA6" s="28">
        <v>4000000</v>
      </c>
    </row>
    <row r="7" spans="1:27" ht="13.5">
      <c r="A7" s="5" t="s">
        <v>33</v>
      </c>
      <c r="B7" s="3"/>
      <c r="C7" s="22"/>
      <c r="D7" s="22"/>
      <c r="E7" s="23">
        <v>7845000</v>
      </c>
      <c r="F7" s="24">
        <v>7845000</v>
      </c>
      <c r="G7" s="24">
        <v>36179</v>
      </c>
      <c r="H7" s="24">
        <v>48507</v>
      </c>
      <c r="I7" s="24">
        <v>288321</v>
      </c>
      <c r="J7" s="24">
        <v>373007</v>
      </c>
      <c r="K7" s="24">
        <v>368737</v>
      </c>
      <c r="L7" s="24">
        <v>299592</v>
      </c>
      <c r="M7" s="24">
        <v>2195121</v>
      </c>
      <c r="N7" s="24">
        <v>2863450</v>
      </c>
      <c r="O7" s="24"/>
      <c r="P7" s="24">
        <v>531534</v>
      </c>
      <c r="Q7" s="24">
        <v>481462</v>
      </c>
      <c r="R7" s="24">
        <v>1012996</v>
      </c>
      <c r="S7" s="24">
        <v>164797</v>
      </c>
      <c r="T7" s="24">
        <v>85840</v>
      </c>
      <c r="U7" s="24">
        <v>252867</v>
      </c>
      <c r="V7" s="24">
        <v>503504</v>
      </c>
      <c r="W7" s="24">
        <v>4752957</v>
      </c>
      <c r="X7" s="24">
        <v>7845000</v>
      </c>
      <c r="Y7" s="24">
        <v>-3092043</v>
      </c>
      <c r="Z7" s="7">
        <v>-39.41</v>
      </c>
      <c r="AA7" s="29">
        <v>7845000</v>
      </c>
    </row>
    <row r="8" spans="1:27" ht="13.5">
      <c r="A8" s="5" t="s">
        <v>34</v>
      </c>
      <c r="B8" s="3"/>
      <c r="C8" s="19"/>
      <c r="D8" s="19"/>
      <c r="E8" s="20">
        <v>3050000</v>
      </c>
      <c r="F8" s="21">
        <v>3050000</v>
      </c>
      <c r="G8" s="21"/>
      <c r="H8" s="21">
        <v>82190</v>
      </c>
      <c r="I8" s="21"/>
      <c r="J8" s="21">
        <v>82190</v>
      </c>
      <c r="K8" s="21"/>
      <c r="L8" s="21">
        <v>221423</v>
      </c>
      <c r="M8" s="21">
        <v>56497</v>
      </c>
      <c r="N8" s="21">
        <v>277920</v>
      </c>
      <c r="O8" s="21"/>
      <c r="P8" s="21"/>
      <c r="Q8" s="21">
        <v>68525</v>
      </c>
      <c r="R8" s="21">
        <v>68525</v>
      </c>
      <c r="S8" s="21"/>
      <c r="T8" s="21">
        <v>13413</v>
      </c>
      <c r="U8" s="21">
        <v>104137</v>
      </c>
      <c r="V8" s="21">
        <v>117550</v>
      </c>
      <c r="W8" s="21">
        <v>546185</v>
      </c>
      <c r="X8" s="21">
        <v>3050000</v>
      </c>
      <c r="Y8" s="21">
        <v>-2503815</v>
      </c>
      <c r="Z8" s="6">
        <v>-82.09</v>
      </c>
      <c r="AA8" s="28">
        <v>3050000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12770000</v>
      </c>
      <c r="F9" s="18">
        <f t="shared" si="1"/>
        <v>12770000</v>
      </c>
      <c r="G9" s="18">
        <f t="shared" si="1"/>
        <v>263556</v>
      </c>
      <c r="H9" s="18">
        <f t="shared" si="1"/>
        <v>1354028</v>
      </c>
      <c r="I9" s="18">
        <f t="shared" si="1"/>
        <v>60444</v>
      </c>
      <c r="J9" s="18">
        <f t="shared" si="1"/>
        <v>1678028</v>
      </c>
      <c r="K9" s="18">
        <f t="shared" si="1"/>
        <v>0</v>
      </c>
      <c r="L9" s="18">
        <f t="shared" si="1"/>
        <v>0</v>
      </c>
      <c r="M9" s="18">
        <f t="shared" si="1"/>
        <v>697693</v>
      </c>
      <c r="N9" s="18">
        <f t="shared" si="1"/>
        <v>697693</v>
      </c>
      <c r="O9" s="18">
        <f t="shared" si="1"/>
        <v>350002</v>
      </c>
      <c r="P9" s="18">
        <f t="shared" si="1"/>
        <v>2314281</v>
      </c>
      <c r="Q9" s="18">
        <f t="shared" si="1"/>
        <v>0</v>
      </c>
      <c r="R9" s="18">
        <f t="shared" si="1"/>
        <v>2664283</v>
      </c>
      <c r="S9" s="18">
        <f t="shared" si="1"/>
        <v>534106</v>
      </c>
      <c r="T9" s="18">
        <f t="shared" si="1"/>
        <v>286115</v>
      </c>
      <c r="U9" s="18">
        <f t="shared" si="1"/>
        <v>1767478</v>
      </c>
      <c r="V9" s="18">
        <f t="shared" si="1"/>
        <v>2587699</v>
      </c>
      <c r="W9" s="18">
        <f t="shared" si="1"/>
        <v>7627703</v>
      </c>
      <c r="X9" s="18">
        <f t="shared" si="1"/>
        <v>12770000</v>
      </c>
      <c r="Y9" s="18">
        <f t="shared" si="1"/>
        <v>-5142297</v>
      </c>
      <c r="Z9" s="4">
        <f>+IF(X9&lt;&gt;0,+(Y9/X9)*100,0)</f>
        <v>-40.26857478465153</v>
      </c>
      <c r="AA9" s="30">
        <f>SUM(AA10:AA14)</f>
        <v>12770000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>
        <v>60444</v>
      </c>
      <c r="J10" s="21">
        <v>60444</v>
      </c>
      <c r="K10" s="21"/>
      <c r="L10" s="21"/>
      <c r="M10" s="21"/>
      <c r="N10" s="21"/>
      <c r="O10" s="21"/>
      <c r="P10" s="21"/>
      <c r="Q10" s="21"/>
      <c r="R10" s="21"/>
      <c r="S10" s="21">
        <v>534106</v>
      </c>
      <c r="T10" s="21">
        <v>286115</v>
      </c>
      <c r="U10" s="21">
        <v>1736812</v>
      </c>
      <c r="V10" s="21">
        <v>2557033</v>
      </c>
      <c r="W10" s="21">
        <v>2617477</v>
      </c>
      <c r="X10" s="21"/>
      <c r="Y10" s="21">
        <v>2617477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10700000</v>
      </c>
      <c r="F12" s="21">
        <v>10700000</v>
      </c>
      <c r="G12" s="21">
        <v>263556</v>
      </c>
      <c r="H12" s="21">
        <v>1206128</v>
      </c>
      <c r="I12" s="21"/>
      <c r="J12" s="21">
        <v>1469684</v>
      </c>
      <c r="K12" s="21"/>
      <c r="L12" s="21"/>
      <c r="M12" s="21">
        <v>400225</v>
      </c>
      <c r="N12" s="21">
        <v>400225</v>
      </c>
      <c r="O12" s="21">
        <v>350002</v>
      </c>
      <c r="P12" s="21">
        <v>2183856</v>
      </c>
      <c r="Q12" s="21"/>
      <c r="R12" s="21">
        <v>2533858</v>
      </c>
      <c r="S12" s="21"/>
      <c r="T12" s="21"/>
      <c r="U12" s="21">
        <v>25090</v>
      </c>
      <c r="V12" s="21">
        <v>25090</v>
      </c>
      <c r="W12" s="21">
        <v>4428857</v>
      </c>
      <c r="X12" s="21">
        <v>10700000</v>
      </c>
      <c r="Y12" s="21">
        <v>-6271143</v>
      </c>
      <c r="Z12" s="6">
        <v>-58.61</v>
      </c>
      <c r="AA12" s="28">
        <v>10700000</v>
      </c>
    </row>
    <row r="13" spans="1:27" ht="13.5">
      <c r="A13" s="5" t="s">
        <v>39</v>
      </c>
      <c r="B13" s="3"/>
      <c r="C13" s="19"/>
      <c r="D13" s="19"/>
      <c r="E13" s="20">
        <v>1070000</v>
      </c>
      <c r="F13" s="21">
        <v>1070000</v>
      </c>
      <c r="G13" s="21"/>
      <c r="H13" s="21">
        <v>147900</v>
      </c>
      <c r="I13" s="21"/>
      <c r="J13" s="21">
        <v>147900</v>
      </c>
      <c r="K13" s="21"/>
      <c r="L13" s="21"/>
      <c r="M13" s="21">
        <v>297468</v>
      </c>
      <c r="N13" s="21">
        <v>297468</v>
      </c>
      <c r="O13" s="21"/>
      <c r="P13" s="21">
        <v>130425</v>
      </c>
      <c r="Q13" s="21"/>
      <c r="R13" s="21">
        <v>130425</v>
      </c>
      <c r="S13" s="21"/>
      <c r="T13" s="21"/>
      <c r="U13" s="21">
        <v>5576</v>
      </c>
      <c r="V13" s="21">
        <v>5576</v>
      </c>
      <c r="W13" s="21">
        <v>581369</v>
      </c>
      <c r="X13" s="21">
        <v>1070000</v>
      </c>
      <c r="Y13" s="21">
        <v>-488631</v>
      </c>
      <c r="Z13" s="6">
        <v>-45.67</v>
      </c>
      <c r="AA13" s="28">
        <v>1070000</v>
      </c>
    </row>
    <row r="14" spans="1:27" ht="13.5">
      <c r="A14" s="5" t="s">
        <v>40</v>
      </c>
      <c r="B14" s="3"/>
      <c r="C14" s="22"/>
      <c r="D14" s="22"/>
      <c r="E14" s="23">
        <v>1000000</v>
      </c>
      <c r="F14" s="24">
        <v>1000000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1000000</v>
      </c>
      <c r="Y14" s="24">
        <v>-1000000</v>
      </c>
      <c r="Z14" s="7">
        <v>-100</v>
      </c>
      <c r="AA14" s="29">
        <v>1000000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7851000</v>
      </c>
      <c r="F15" s="18">
        <f t="shared" si="2"/>
        <v>7851000</v>
      </c>
      <c r="G15" s="18">
        <f t="shared" si="2"/>
        <v>0</v>
      </c>
      <c r="H15" s="18">
        <f t="shared" si="2"/>
        <v>457514</v>
      </c>
      <c r="I15" s="18">
        <f t="shared" si="2"/>
        <v>20470</v>
      </c>
      <c r="J15" s="18">
        <f t="shared" si="2"/>
        <v>477984</v>
      </c>
      <c r="K15" s="18">
        <f t="shared" si="2"/>
        <v>145038</v>
      </c>
      <c r="L15" s="18">
        <f t="shared" si="2"/>
        <v>97872</v>
      </c>
      <c r="M15" s="18">
        <f t="shared" si="2"/>
        <v>300895</v>
      </c>
      <c r="N15" s="18">
        <f t="shared" si="2"/>
        <v>543805</v>
      </c>
      <c r="O15" s="18">
        <f t="shared" si="2"/>
        <v>383849</v>
      </c>
      <c r="P15" s="18">
        <f t="shared" si="2"/>
        <v>975</v>
      </c>
      <c r="Q15" s="18">
        <f t="shared" si="2"/>
        <v>265667</v>
      </c>
      <c r="R15" s="18">
        <f t="shared" si="2"/>
        <v>650491</v>
      </c>
      <c r="S15" s="18">
        <f t="shared" si="2"/>
        <v>675185</v>
      </c>
      <c r="T15" s="18">
        <f t="shared" si="2"/>
        <v>853392</v>
      </c>
      <c r="U15" s="18">
        <f t="shared" si="2"/>
        <v>145322</v>
      </c>
      <c r="V15" s="18">
        <f t="shared" si="2"/>
        <v>1673899</v>
      </c>
      <c r="W15" s="18">
        <f t="shared" si="2"/>
        <v>3346179</v>
      </c>
      <c r="X15" s="18">
        <f t="shared" si="2"/>
        <v>7850996</v>
      </c>
      <c r="Y15" s="18">
        <f t="shared" si="2"/>
        <v>-4504817</v>
      </c>
      <c r="Z15" s="4">
        <f>+IF(X15&lt;&gt;0,+(Y15/X15)*100,0)</f>
        <v>-57.378923642299654</v>
      </c>
      <c r="AA15" s="30">
        <f>SUM(AA16:AA18)</f>
        <v>7851000</v>
      </c>
    </row>
    <row r="16" spans="1:27" ht="13.5">
      <c r="A16" s="5" t="s">
        <v>42</v>
      </c>
      <c r="B16" s="3"/>
      <c r="C16" s="19"/>
      <c r="D16" s="19"/>
      <c r="E16" s="20">
        <v>5165000</v>
      </c>
      <c r="F16" s="21">
        <v>5165000</v>
      </c>
      <c r="G16" s="21"/>
      <c r="H16" s="21">
        <v>59476</v>
      </c>
      <c r="I16" s="21">
        <v>20470</v>
      </c>
      <c r="J16" s="21">
        <v>79946</v>
      </c>
      <c r="K16" s="21">
        <v>145038</v>
      </c>
      <c r="L16" s="21">
        <v>97872</v>
      </c>
      <c r="M16" s="21">
        <v>300895</v>
      </c>
      <c r="N16" s="21">
        <v>543805</v>
      </c>
      <c r="O16" s="21">
        <v>383849</v>
      </c>
      <c r="P16" s="21">
        <v>975</v>
      </c>
      <c r="Q16" s="21">
        <v>265667</v>
      </c>
      <c r="R16" s="21">
        <v>650491</v>
      </c>
      <c r="S16" s="21">
        <v>675185</v>
      </c>
      <c r="T16" s="21">
        <v>178587</v>
      </c>
      <c r="U16" s="21">
        <v>145322</v>
      </c>
      <c r="V16" s="21">
        <v>999094</v>
      </c>
      <c r="W16" s="21">
        <v>2273336</v>
      </c>
      <c r="X16" s="21">
        <v>5165000</v>
      </c>
      <c r="Y16" s="21">
        <v>-2891664</v>
      </c>
      <c r="Z16" s="6">
        <v>-55.99</v>
      </c>
      <c r="AA16" s="28">
        <v>5165000</v>
      </c>
    </row>
    <row r="17" spans="1:27" ht="13.5">
      <c r="A17" s="5" t="s">
        <v>43</v>
      </c>
      <c r="B17" s="3"/>
      <c r="C17" s="19"/>
      <c r="D17" s="19"/>
      <c r="E17" s="20">
        <v>2686000</v>
      </c>
      <c r="F17" s="21">
        <v>2686000</v>
      </c>
      <c r="G17" s="21"/>
      <c r="H17" s="21">
        <v>398038</v>
      </c>
      <c r="I17" s="21"/>
      <c r="J17" s="21">
        <v>398038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674805</v>
      </c>
      <c r="U17" s="21"/>
      <c r="V17" s="21">
        <v>674805</v>
      </c>
      <c r="W17" s="21">
        <v>1072843</v>
      </c>
      <c r="X17" s="21">
        <v>2685996</v>
      </c>
      <c r="Y17" s="21">
        <v>-1613153</v>
      </c>
      <c r="Z17" s="6">
        <v>-60.06</v>
      </c>
      <c r="AA17" s="28">
        <v>2686000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799739054</v>
      </c>
      <c r="F19" s="18">
        <f t="shared" si="3"/>
        <v>799739054</v>
      </c>
      <c r="G19" s="18">
        <f t="shared" si="3"/>
        <v>10307377</v>
      </c>
      <c r="H19" s="18">
        <f t="shared" si="3"/>
        <v>62749043</v>
      </c>
      <c r="I19" s="18">
        <f t="shared" si="3"/>
        <v>43886046</v>
      </c>
      <c r="J19" s="18">
        <f t="shared" si="3"/>
        <v>116942466</v>
      </c>
      <c r="K19" s="18">
        <f t="shared" si="3"/>
        <v>62253776</v>
      </c>
      <c r="L19" s="18">
        <f t="shared" si="3"/>
        <v>40264491</v>
      </c>
      <c r="M19" s="18">
        <f t="shared" si="3"/>
        <v>141916406</v>
      </c>
      <c r="N19" s="18">
        <f t="shared" si="3"/>
        <v>244434673</v>
      </c>
      <c r="O19" s="18">
        <f t="shared" si="3"/>
        <v>6602598</v>
      </c>
      <c r="P19" s="18">
        <f t="shared" si="3"/>
        <v>53431581</v>
      </c>
      <c r="Q19" s="18">
        <f t="shared" si="3"/>
        <v>19796146</v>
      </c>
      <c r="R19" s="18">
        <f t="shared" si="3"/>
        <v>79830325</v>
      </c>
      <c r="S19" s="18">
        <f t="shared" si="3"/>
        <v>89012405</v>
      </c>
      <c r="T19" s="18">
        <f t="shared" si="3"/>
        <v>56080940</v>
      </c>
      <c r="U19" s="18">
        <f t="shared" si="3"/>
        <v>162565137</v>
      </c>
      <c r="V19" s="18">
        <f t="shared" si="3"/>
        <v>307658482</v>
      </c>
      <c r="W19" s="18">
        <f t="shared" si="3"/>
        <v>748865946</v>
      </c>
      <c r="X19" s="18">
        <f t="shared" si="3"/>
        <v>799739054</v>
      </c>
      <c r="Y19" s="18">
        <f t="shared" si="3"/>
        <v>-50873108</v>
      </c>
      <c r="Z19" s="4">
        <f>+IF(X19&lt;&gt;0,+(Y19/X19)*100,0)</f>
        <v>-6.361213416495226</v>
      </c>
      <c r="AA19" s="30">
        <f>SUM(AA20:AA23)</f>
        <v>799739054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799739054</v>
      </c>
      <c r="F21" s="21">
        <v>799739054</v>
      </c>
      <c r="G21" s="21">
        <v>10307377</v>
      </c>
      <c r="H21" s="21">
        <v>62749043</v>
      </c>
      <c r="I21" s="21">
        <v>43886046</v>
      </c>
      <c r="J21" s="21">
        <v>116942466</v>
      </c>
      <c r="K21" s="21">
        <v>62253776</v>
      </c>
      <c r="L21" s="21">
        <v>40264491</v>
      </c>
      <c r="M21" s="21">
        <v>141916406</v>
      </c>
      <c r="N21" s="21">
        <v>244434673</v>
      </c>
      <c r="O21" s="21">
        <v>6602598</v>
      </c>
      <c r="P21" s="21">
        <v>53431581</v>
      </c>
      <c r="Q21" s="21">
        <v>19796146</v>
      </c>
      <c r="R21" s="21">
        <v>79830325</v>
      </c>
      <c r="S21" s="21">
        <v>89012405</v>
      </c>
      <c r="T21" s="21">
        <v>56080940</v>
      </c>
      <c r="U21" s="21">
        <v>162565137</v>
      </c>
      <c r="V21" s="21">
        <v>307658482</v>
      </c>
      <c r="W21" s="21">
        <v>748865946</v>
      </c>
      <c r="X21" s="21">
        <v>799739054</v>
      </c>
      <c r="Y21" s="21">
        <v>-50873108</v>
      </c>
      <c r="Z21" s="6">
        <v>-6.36</v>
      </c>
      <c r="AA21" s="28">
        <v>799739054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200000</v>
      </c>
      <c r="F24" s="18">
        <v>200000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200000</v>
      </c>
      <c r="Y24" s="18">
        <v>-200000</v>
      </c>
      <c r="Z24" s="4">
        <v>-100</v>
      </c>
      <c r="AA24" s="30">
        <v>200000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835455054</v>
      </c>
      <c r="F25" s="52">
        <f t="shared" si="4"/>
        <v>835455054</v>
      </c>
      <c r="G25" s="52">
        <f t="shared" si="4"/>
        <v>10607112</v>
      </c>
      <c r="H25" s="52">
        <f t="shared" si="4"/>
        <v>64691282</v>
      </c>
      <c r="I25" s="52">
        <f t="shared" si="4"/>
        <v>44255281</v>
      </c>
      <c r="J25" s="52">
        <f t="shared" si="4"/>
        <v>119553675</v>
      </c>
      <c r="K25" s="52">
        <f t="shared" si="4"/>
        <v>62767551</v>
      </c>
      <c r="L25" s="52">
        <f t="shared" si="4"/>
        <v>42552249</v>
      </c>
      <c r="M25" s="52">
        <f t="shared" si="4"/>
        <v>145400254</v>
      </c>
      <c r="N25" s="52">
        <f t="shared" si="4"/>
        <v>250720054</v>
      </c>
      <c r="O25" s="52">
        <f t="shared" si="4"/>
        <v>7336449</v>
      </c>
      <c r="P25" s="52">
        <f t="shared" si="4"/>
        <v>56278371</v>
      </c>
      <c r="Q25" s="52">
        <f t="shared" si="4"/>
        <v>21269028</v>
      </c>
      <c r="R25" s="52">
        <f t="shared" si="4"/>
        <v>84883848</v>
      </c>
      <c r="S25" s="52">
        <f t="shared" si="4"/>
        <v>90386493</v>
      </c>
      <c r="T25" s="52">
        <f t="shared" si="4"/>
        <v>57319700</v>
      </c>
      <c r="U25" s="52">
        <f t="shared" si="4"/>
        <v>164834941</v>
      </c>
      <c r="V25" s="52">
        <f t="shared" si="4"/>
        <v>312541134</v>
      </c>
      <c r="W25" s="52">
        <f t="shared" si="4"/>
        <v>767698711</v>
      </c>
      <c r="X25" s="52">
        <f t="shared" si="4"/>
        <v>835455050</v>
      </c>
      <c r="Y25" s="52">
        <f t="shared" si="4"/>
        <v>-67756339</v>
      </c>
      <c r="Z25" s="53">
        <f>+IF(X25&lt;&gt;0,+(Y25/X25)*100,0)</f>
        <v>-8.110111848626685</v>
      </c>
      <c r="AA25" s="54">
        <f>+AA5+AA9+AA15+AA19+AA24</f>
        <v>835455054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714969053</v>
      </c>
      <c r="F28" s="21">
        <v>714969053</v>
      </c>
      <c r="G28" s="21">
        <v>10027534</v>
      </c>
      <c r="H28" s="21">
        <v>61266587</v>
      </c>
      <c r="I28" s="21">
        <v>35383605</v>
      </c>
      <c r="J28" s="21">
        <v>106677726</v>
      </c>
      <c r="K28" s="21">
        <v>46667679</v>
      </c>
      <c r="L28" s="21">
        <v>33689907</v>
      </c>
      <c r="M28" s="21">
        <v>128738900</v>
      </c>
      <c r="N28" s="21">
        <v>209096486</v>
      </c>
      <c r="O28" s="21">
        <v>1347659</v>
      </c>
      <c r="P28" s="21">
        <v>51388717</v>
      </c>
      <c r="Q28" s="21">
        <v>16363554</v>
      </c>
      <c r="R28" s="21">
        <v>69099930</v>
      </c>
      <c r="S28" s="21">
        <v>85779032</v>
      </c>
      <c r="T28" s="21">
        <v>56080940</v>
      </c>
      <c r="U28" s="21">
        <v>154155364</v>
      </c>
      <c r="V28" s="21">
        <v>296015336</v>
      </c>
      <c r="W28" s="21">
        <v>680889478</v>
      </c>
      <c r="X28" s="21"/>
      <c r="Y28" s="21">
        <v>680889478</v>
      </c>
      <c r="Z28" s="6"/>
      <c r="AA28" s="19">
        <v>714969053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>
        <v>545938</v>
      </c>
      <c r="I29" s="21">
        <v>60444</v>
      </c>
      <c r="J29" s="21">
        <v>606382</v>
      </c>
      <c r="K29" s="21"/>
      <c r="L29" s="21"/>
      <c r="M29" s="21">
        <v>297468</v>
      </c>
      <c r="N29" s="21">
        <v>297468</v>
      </c>
      <c r="O29" s="21"/>
      <c r="P29" s="21"/>
      <c r="Q29" s="21"/>
      <c r="R29" s="21"/>
      <c r="S29" s="21"/>
      <c r="T29" s="21">
        <v>286115</v>
      </c>
      <c r="U29" s="21">
        <v>1736812</v>
      </c>
      <c r="V29" s="21">
        <v>2022927</v>
      </c>
      <c r="W29" s="21">
        <v>2926777</v>
      </c>
      <c r="X29" s="21"/>
      <c r="Y29" s="21">
        <v>2926777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714969053</v>
      </c>
      <c r="F32" s="27">
        <f t="shared" si="5"/>
        <v>714969053</v>
      </c>
      <c r="G32" s="27">
        <f t="shared" si="5"/>
        <v>10027534</v>
      </c>
      <c r="H32" s="27">
        <f t="shared" si="5"/>
        <v>61812525</v>
      </c>
      <c r="I32" s="27">
        <f t="shared" si="5"/>
        <v>35444049</v>
      </c>
      <c r="J32" s="27">
        <f t="shared" si="5"/>
        <v>107284108</v>
      </c>
      <c r="K32" s="27">
        <f t="shared" si="5"/>
        <v>46667679</v>
      </c>
      <c r="L32" s="27">
        <f t="shared" si="5"/>
        <v>33689907</v>
      </c>
      <c r="M32" s="27">
        <f t="shared" si="5"/>
        <v>129036368</v>
      </c>
      <c r="N32" s="27">
        <f t="shared" si="5"/>
        <v>209393954</v>
      </c>
      <c r="O32" s="27">
        <f t="shared" si="5"/>
        <v>1347659</v>
      </c>
      <c r="P32" s="27">
        <f t="shared" si="5"/>
        <v>51388717</v>
      </c>
      <c r="Q32" s="27">
        <f t="shared" si="5"/>
        <v>16363554</v>
      </c>
      <c r="R32" s="27">
        <f t="shared" si="5"/>
        <v>69099930</v>
      </c>
      <c r="S32" s="27">
        <f t="shared" si="5"/>
        <v>85779032</v>
      </c>
      <c r="T32" s="27">
        <f t="shared" si="5"/>
        <v>56367055</v>
      </c>
      <c r="U32" s="27">
        <f t="shared" si="5"/>
        <v>155892176</v>
      </c>
      <c r="V32" s="27">
        <f t="shared" si="5"/>
        <v>298038263</v>
      </c>
      <c r="W32" s="27">
        <f t="shared" si="5"/>
        <v>683816255</v>
      </c>
      <c r="X32" s="27">
        <f t="shared" si="5"/>
        <v>0</v>
      </c>
      <c r="Y32" s="27">
        <f t="shared" si="5"/>
        <v>683816255</v>
      </c>
      <c r="Z32" s="13">
        <f>+IF(X32&lt;&gt;0,+(Y32/X32)*100,0)</f>
        <v>0</v>
      </c>
      <c r="AA32" s="31">
        <f>SUM(AA28:AA31)</f>
        <v>714969053</v>
      </c>
    </row>
    <row r="33" spans="1:27" ht="13.5">
      <c r="A33" s="59" t="s">
        <v>59</v>
      </c>
      <c r="B33" s="3" t="s">
        <v>60</v>
      </c>
      <c r="C33" s="19"/>
      <c r="D33" s="19"/>
      <c r="E33" s="20">
        <v>120486001</v>
      </c>
      <c r="F33" s="21">
        <v>120486001</v>
      </c>
      <c r="G33" s="21">
        <v>579578</v>
      </c>
      <c r="H33" s="21">
        <v>2796567</v>
      </c>
      <c r="I33" s="21">
        <v>8811232</v>
      </c>
      <c r="J33" s="21">
        <v>12187377</v>
      </c>
      <c r="K33" s="21">
        <v>16099872</v>
      </c>
      <c r="L33" s="21">
        <v>8862342</v>
      </c>
      <c r="M33" s="21">
        <v>16363886</v>
      </c>
      <c r="N33" s="21">
        <v>41326100</v>
      </c>
      <c r="O33" s="21">
        <v>5988790</v>
      </c>
      <c r="P33" s="21">
        <v>4889654</v>
      </c>
      <c r="Q33" s="21">
        <v>4905474</v>
      </c>
      <c r="R33" s="21">
        <v>15783918</v>
      </c>
      <c r="S33" s="21">
        <v>4607461</v>
      </c>
      <c r="T33" s="21">
        <v>952645</v>
      </c>
      <c r="U33" s="21">
        <v>8942765</v>
      </c>
      <c r="V33" s="21">
        <v>14502871</v>
      </c>
      <c r="W33" s="21">
        <v>83800266</v>
      </c>
      <c r="X33" s="21"/>
      <c r="Y33" s="21">
        <v>83800266</v>
      </c>
      <c r="Z33" s="6"/>
      <c r="AA33" s="28">
        <v>120486001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>
        <v>82190</v>
      </c>
      <c r="I34" s="21"/>
      <c r="J34" s="21">
        <v>82190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82190</v>
      </c>
      <c r="X34" s="21"/>
      <c r="Y34" s="21">
        <v>82190</v>
      </c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835455054</v>
      </c>
      <c r="F36" s="63">
        <f t="shared" si="6"/>
        <v>835455054</v>
      </c>
      <c r="G36" s="63">
        <f t="shared" si="6"/>
        <v>10607112</v>
      </c>
      <c r="H36" s="63">
        <f t="shared" si="6"/>
        <v>64691282</v>
      </c>
      <c r="I36" s="63">
        <f t="shared" si="6"/>
        <v>44255281</v>
      </c>
      <c r="J36" s="63">
        <f t="shared" si="6"/>
        <v>119553675</v>
      </c>
      <c r="K36" s="63">
        <f t="shared" si="6"/>
        <v>62767551</v>
      </c>
      <c r="L36" s="63">
        <f t="shared" si="6"/>
        <v>42552249</v>
      </c>
      <c r="M36" s="63">
        <f t="shared" si="6"/>
        <v>145400254</v>
      </c>
      <c r="N36" s="63">
        <f t="shared" si="6"/>
        <v>250720054</v>
      </c>
      <c r="O36" s="63">
        <f t="shared" si="6"/>
        <v>7336449</v>
      </c>
      <c r="P36" s="63">
        <f t="shared" si="6"/>
        <v>56278371</v>
      </c>
      <c r="Q36" s="63">
        <f t="shared" si="6"/>
        <v>21269028</v>
      </c>
      <c r="R36" s="63">
        <f t="shared" si="6"/>
        <v>84883848</v>
      </c>
      <c r="S36" s="63">
        <f t="shared" si="6"/>
        <v>90386493</v>
      </c>
      <c r="T36" s="63">
        <f t="shared" si="6"/>
        <v>57319700</v>
      </c>
      <c r="U36" s="63">
        <f t="shared" si="6"/>
        <v>164834941</v>
      </c>
      <c r="V36" s="63">
        <f t="shared" si="6"/>
        <v>312541134</v>
      </c>
      <c r="W36" s="63">
        <f t="shared" si="6"/>
        <v>767698711</v>
      </c>
      <c r="X36" s="63">
        <f t="shared" si="6"/>
        <v>0</v>
      </c>
      <c r="Y36" s="63">
        <f t="shared" si="6"/>
        <v>767698711</v>
      </c>
      <c r="Z36" s="64">
        <f>+IF(X36&lt;&gt;0,+(Y36/X36)*100,0)</f>
        <v>0</v>
      </c>
      <c r="AA36" s="65">
        <f>SUM(AA32:AA35)</f>
        <v>835455054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11705864</v>
      </c>
      <c r="D5" s="16">
        <f>SUM(D6:D8)</f>
        <v>0</v>
      </c>
      <c r="E5" s="17">
        <f t="shared" si="0"/>
        <v>4235200</v>
      </c>
      <c r="F5" s="18">
        <f t="shared" si="0"/>
        <v>5069603</v>
      </c>
      <c r="G5" s="18">
        <f t="shared" si="0"/>
        <v>1753</v>
      </c>
      <c r="H5" s="18">
        <f t="shared" si="0"/>
        <v>33628</v>
      </c>
      <c r="I5" s="18">
        <f t="shared" si="0"/>
        <v>999442</v>
      </c>
      <c r="J5" s="18">
        <f t="shared" si="0"/>
        <v>1034823</v>
      </c>
      <c r="K5" s="18">
        <f t="shared" si="0"/>
        <v>150497</v>
      </c>
      <c r="L5" s="18">
        <f t="shared" si="0"/>
        <v>785845</v>
      </c>
      <c r="M5" s="18">
        <f t="shared" si="0"/>
        <v>2560235</v>
      </c>
      <c r="N5" s="18">
        <f t="shared" si="0"/>
        <v>3496577</v>
      </c>
      <c r="O5" s="18">
        <f t="shared" si="0"/>
        <v>96857</v>
      </c>
      <c r="P5" s="18">
        <f t="shared" si="0"/>
        <v>624554</v>
      </c>
      <c r="Q5" s="18">
        <f t="shared" si="0"/>
        <v>-1848318</v>
      </c>
      <c r="R5" s="18">
        <f t="shared" si="0"/>
        <v>-1126907</v>
      </c>
      <c r="S5" s="18">
        <f t="shared" si="0"/>
        <v>120370</v>
      </c>
      <c r="T5" s="18">
        <f t="shared" si="0"/>
        <v>522270</v>
      </c>
      <c r="U5" s="18">
        <f t="shared" si="0"/>
        <v>-398101</v>
      </c>
      <c r="V5" s="18">
        <f t="shared" si="0"/>
        <v>244539</v>
      </c>
      <c r="W5" s="18">
        <f t="shared" si="0"/>
        <v>3649032</v>
      </c>
      <c r="X5" s="18">
        <f t="shared" si="0"/>
        <v>6687000</v>
      </c>
      <c r="Y5" s="18">
        <f t="shared" si="0"/>
        <v>-3037968</v>
      </c>
      <c r="Z5" s="4">
        <f>+IF(X5&lt;&gt;0,+(Y5/X5)*100,0)</f>
        <v>-45.43095558546433</v>
      </c>
      <c r="AA5" s="16">
        <f>SUM(AA6:AA8)</f>
        <v>5069603</v>
      </c>
    </row>
    <row r="6" spans="1:27" ht="13.5">
      <c r="A6" s="5" t="s">
        <v>32</v>
      </c>
      <c r="B6" s="3"/>
      <c r="C6" s="19">
        <v>1430010</v>
      </c>
      <c r="D6" s="19"/>
      <c r="E6" s="20">
        <v>221000</v>
      </c>
      <c r="F6" s="21">
        <v>203000</v>
      </c>
      <c r="G6" s="21">
        <v>1753</v>
      </c>
      <c r="H6" s="21">
        <v>4102</v>
      </c>
      <c r="I6" s="21">
        <v>1171</v>
      </c>
      <c r="J6" s="21">
        <v>7026</v>
      </c>
      <c r="K6" s="21"/>
      <c r="L6" s="21">
        <v>25159</v>
      </c>
      <c r="M6" s="21"/>
      <c r="N6" s="21">
        <v>25159</v>
      </c>
      <c r="O6" s="21">
        <v>1360</v>
      </c>
      <c r="P6" s="21"/>
      <c r="Q6" s="21">
        <v>8466</v>
      </c>
      <c r="R6" s="21">
        <v>9826</v>
      </c>
      <c r="S6" s="21">
        <v>44294</v>
      </c>
      <c r="T6" s="21">
        <v>33133</v>
      </c>
      <c r="U6" s="21">
        <v>-255</v>
      </c>
      <c r="V6" s="21">
        <v>77172</v>
      </c>
      <c r="W6" s="21">
        <v>119183</v>
      </c>
      <c r="X6" s="21">
        <v>2721000</v>
      </c>
      <c r="Y6" s="21">
        <v>-2601817</v>
      </c>
      <c r="Z6" s="6">
        <v>-95.62</v>
      </c>
      <c r="AA6" s="28">
        <v>203000</v>
      </c>
    </row>
    <row r="7" spans="1:27" ht="13.5">
      <c r="A7" s="5" t="s">
        <v>33</v>
      </c>
      <c r="B7" s="3"/>
      <c r="C7" s="22">
        <v>9850664</v>
      </c>
      <c r="D7" s="22"/>
      <c r="E7" s="23">
        <v>2171200</v>
      </c>
      <c r="F7" s="24">
        <v>2343603</v>
      </c>
      <c r="G7" s="24"/>
      <c r="H7" s="24">
        <v>26945</v>
      </c>
      <c r="I7" s="24">
        <v>643751</v>
      </c>
      <c r="J7" s="24">
        <v>670696</v>
      </c>
      <c r="K7" s="24">
        <v>1706</v>
      </c>
      <c r="L7" s="24">
        <v>713458</v>
      </c>
      <c r="M7" s="24">
        <v>991693</v>
      </c>
      <c r="N7" s="24">
        <v>1706857</v>
      </c>
      <c r="O7" s="24"/>
      <c r="P7" s="24">
        <v>614122</v>
      </c>
      <c r="Q7" s="24">
        <v>-1905794</v>
      </c>
      <c r="R7" s="24">
        <v>-1291672</v>
      </c>
      <c r="S7" s="24">
        <v>2982</v>
      </c>
      <c r="T7" s="24">
        <v>492243</v>
      </c>
      <c r="U7" s="24">
        <v>-447040</v>
      </c>
      <c r="V7" s="24">
        <v>48185</v>
      </c>
      <c r="W7" s="24">
        <v>1134066</v>
      </c>
      <c r="X7" s="24">
        <v>2123000</v>
      </c>
      <c r="Y7" s="24">
        <v>-988934</v>
      </c>
      <c r="Z7" s="7">
        <v>-46.58</v>
      </c>
      <c r="AA7" s="29">
        <v>2343603</v>
      </c>
    </row>
    <row r="8" spans="1:27" ht="13.5">
      <c r="A8" s="5" t="s">
        <v>34</v>
      </c>
      <c r="B8" s="3"/>
      <c r="C8" s="19">
        <v>425190</v>
      </c>
      <c r="D8" s="19"/>
      <c r="E8" s="20">
        <v>1843000</v>
      </c>
      <c r="F8" s="21">
        <v>2523000</v>
      </c>
      <c r="G8" s="21"/>
      <c r="H8" s="21">
        <v>2581</v>
      </c>
      <c r="I8" s="21">
        <v>354520</v>
      </c>
      <c r="J8" s="21">
        <v>357101</v>
      </c>
      <c r="K8" s="21">
        <v>148791</v>
      </c>
      <c r="L8" s="21">
        <v>47228</v>
      </c>
      <c r="M8" s="21">
        <v>1568542</v>
      </c>
      <c r="N8" s="21">
        <v>1764561</v>
      </c>
      <c r="O8" s="21">
        <v>95497</v>
      </c>
      <c r="P8" s="21">
        <v>10432</v>
      </c>
      <c r="Q8" s="21">
        <v>49010</v>
      </c>
      <c r="R8" s="21">
        <v>154939</v>
      </c>
      <c r="S8" s="21">
        <v>73094</v>
      </c>
      <c r="T8" s="21">
        <v>-3106</v>
      </c>
      <c r="U8" s="21">
        <v>49194</v>
      </c>
      <c r="V8" s="21">
        <v>119182</v>
      </c>
      <c r="W8" s="21">
        <v>2395783</v>
      </c>
      <c r="X8" s="21">
        <v>1843000</v>
      </c>
      <c r="Y8" s="21">
        <v>552783</v>
      </c>
      <c r="Z8" s="6">
        <v>29.99</v>
      </c>
      <c r="AA8" s="28">
        <v>2523000</v>
      </c>
    </row>
    <row r="9" spans="1:27" ht="13.5">
      <c r="A9" s="2" t="s">
        <v>35</v>
      </c>
      <c r="B9" s="3"/>
      <c r="C9" s="16">
        <f aca="true" t="shared" si="1" ref="C9:Y9">SUM(C10:C14)</f>
        <v>4407228</v>
      </c>
      <c r="D9" s="16">
        <f>SUM(D10:D14)</f>
        <v>0</v>
      </c>
      <c r="E9" s="17">
        <f t="shared" si="1"/>
        <v>5013000</v>
      </c>
      <c r="F9" s="18">
        <f t="shared" si="1"/>
        <v>7353000</v>
      </c>
      <c r="G9" s="18">
        <f t="shared" si="1"/>
        <v>0</v>
      </c>
      <c r="H9" s="18">
        <f t="shared" si="1"/>
        <v>0</v>
      </c>
      <c r="I9" s="18">
        <f t="shared" si="1"/>
        <v>11271</v>
      </c>
      <c r="J9" s="18">
        <f t="shared" si="1"/>
        <v>11271</v>
      </c>
      <c r="K9" s="18">
        <f t="shared" si="1"/>
        <v>279888</v>
      </c>
      <c r="L9" s="18">
        <f t="shared" si="1"/>
        <v>107631</v>
      </c>
      <c r="M9" s="18">
        <f t="shared" si="1"/>
        <v>0</v>
      </c>
      <c r="N9" s="18">
        <f t="shared" si="1"/>
        <v>387519</v>
      </c>
      <c r="O9" s="18">
        <f t="shared" si="1"/>
        <v>502716</v>
      </c>
      <c r="P9" s="18">
        <f t="shared" si="1"/>
        <v>-699</v>
      </c>
      <c r="Q9" s="18">
        <f t="shared" si="1"/>
        <v>173625</v>
      </c>
      <c r="R9" s="18">
        <f t="shared" si="1"/>
        <v>675642</v>
      </c>
      <c r="S9" s="18">
        <f t="shared" si="1"/>
        <v>223970</v>
      </c>
      <c r="T9" s="18">
        <f t="shared" si="1"/>
        <v>370243</v>
      </c>
      <c r="U9" s="18">
        <f t="shared" si="1"/>
        <v>2663043</v>
      </c>
      <c r="V9" s="18">
        <f t="shared" si="1"/>
        <v>3257256</v>
      </c>
      <c r="W9" s="18">
        <f t="shared" si="1"/>
        <v>4331688</v>
      </c>
      <c r="X9" s="18">
        <f t="shared" si="1"/>
        <v>1793000</v>
      </c>
      <c r="Y9" s="18">
        <f t="shared" si="1"/>
        <v>2538688</v>
      </c>
      <c r="Z9" s="4">
        <f>+IF(X9&lt;&gt;0,+(Y9/X9)*100,0)</f>
        <v>141.5888455103179</v>
      </c>
      <c r="AA9" s="30">
        <f>SUM(AA10:AA14)</f>
        <v>7353000</v>
      </c>
    </row>
    <row r="10" spans="1:27" ht="13.5">
      <c r="A10" s="5" t="s">
        <v>36</v>
      </c>
      <c r="B10" s="3"/>
      <c r="C10" s="19">
        <v>76761</v>
      </c>
      <c r="D10" s="19"/>
      <c r="E10" s="20">
        <v>5013000</v>
      </c>
      <c r="F10" s="21">
        <v>2533000</v>
      </c>
      <c r="G10" s="21"/>
      <c r="H10" s="21"/>
      <c r="I10" s="21">
        <v>11271</v>
      </c>
      <c r="J10" s="21">
        <v>11271</v>
      </c>
      <c r="K10" s="21">
        <v>279888</v>
      </c>
      <c r="L10" s="21"/>
      <c r="M10" s="21"/>
      <c r="N10" s="21">
        <v>279888</v>
      </c>
      <c r="O10" s="21"/>
      <c r="P10" s="21">
        <v>-699</v>
      </c>
      <c r="Q10" s="21"/>
      <c r="R10" s="21">
        <v>-699</v>
      </c>
      <c r="S10" s="21"/>
      <c r="T10" s="21"/>
      <c r="U10" s="21">
        <v>2205890</v>
      </c>
      <c r="V10" s="21">
        <v>2205890</v>
      </c>
      <c r="W10" s="21">
        <v>2496350</v>
      </c>
      <c r="X10" s="21">
        <v>380000</v>
      </c>
      <c r="Y10" s="21">
        <v>2116350</v>
      </c>
      <c r="Z10" s="6">
        <v>556.93</v>
      </c>
      <c r="AA10" s="28">
        <v>2533000</v>
      </c>
    </row>
    <row r="11" spans="1:27" ht="13.5">
      <c r="A11" s="5" t="s">
        <v>37</v>
      </c>
      <c r="B11" s="3"/>
      <c r="C11" s="19">
        <v>2086044</v>
      </c>
      <c r="D11" s="19"/>
      <c r="E11" s="20"/>
      <c r="F11" s="21">
        <v>1930000</v>
      </c>
      <c r="G11" s="21"/>
      <c r="H11" s="21"/>
      <c r="I11" s="21"/>
      <c r="J11" s="21"/>
      <c r="K11" s="21"/>
      <c r="L11" s="21">
        <v>15691</v>
      </c>
      <c r="M11" s="21"/>
      <c r="N11" s="21">
        <v>15691</v>
      </c>
      <c r="O11" s="21">
        <v>502716</v>
      </c>
      <c r="P11" s="21"/>
      <c r="Q11" s="21">
        <v>130000</v>
      </c>
      <c r="R11" s="21">
        <v>632716</v>
      </c>
      <c r="S11" s="21">
        <v>143970</v>
      </c>
      <c r="T11" s="21">
        <v>28043</v>
      </c>
      <c r="U11" s="21">
        <v>79357</v>
      </c>
      <c r="V11" s="21">
        <v>251370</v>
      </c>
      <c r="W11" s="21">
        <v>899777</v>
      </c>
      <c r="X11" s="21"/>
      <c r="Y11" s="21">
        <v>899777</v>
      </c>
      <c r="Z11" s="6"/>
      <c r="AA11" s="28">
        <v>1930000</v>
      </c>
    </row>
    <row r="12" spans="1:27" ht="13.5">
      <c r="A12" s="5" t="s">
        <v>38</v>
      </c>
      <c r="B12" s="3"/>
      <c r="C12" s="19">
        <v>2244423</v>
      </c>
      <c r="D12" s="19"/>
      <c r="E12" s="20"/>
      <c r="F12" s="21">
        <v>2890000</v>
      </c>
      <c r="G12" s="21"/>
      <c r="H12" s="21"/>
      <c r="I12" s="21"/>
      <c r="J12" s="21"/>
      <c r="K12" s="21"/>
      <c r="L12" s="21">
        <v>91940</v>
      </c>
      <c r="M12" s="21"/>
      <c r="N12" s="21">
        <v>91940</v>
      </c>
      <c r="O12" s="21"/>
      <c r="P12" s="21"/>
      <c r="Q12" s="21">
        <v>43625</v>
      </c>
      <c r="R12" s="21">
        <v>43625</v>
      </c>
      <c r="S12" s="21">
        <v>80000</v>
      </c>
      <c r="T12" s="21">
        <v>342200</v>
      </c>
      <c r="U12" s="21">
        <v>377796</v>
      </c>
      <c r="V12" s="21">
        <v>799996</v>
      </c>
      <c r="W12" s="21">
        <v>935561</v>
      </c>
      <c r="X12" s="21">
        <v>1413000</v>
      </c>
      <c r="Y12" s="21">
        <v>-477439</v>
      </c>
      <c r="Z12" s="6">
        <v>-33.79</v>
      </c>
      <c r="AA12" s="28">
        <v>2890000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2972944</v>
      </c>
      <c r="D15" s="16">
        <f>SUM(D16:D18)</f>
        <v>0</v>
      </c>
      <c r="E15" s="17">
        <f t="shared" si="2"/>
        <v>95257340</v>
      </c>
      <c r="F15" s="18">
        <f t="shared" si="2"/>
        <v>933001</v>
      </c>
      <c r="G15" s="18">
        <f t="shared" si="2"/>
        <v>411480</v>
      </c>
      <c r="H15" s="18">
        <f t="shared" si="2"/>
        <v>3091306</v>
      </c>
      <c r="I15" s="18">
        <f t="shared" si="2"/>
        <v>6878087</v>
      </c>
      <c r="J15" s="18">
        <f t="shared" si="2"/>
        <v>10380873</v>
      </c>
      <c r="K15" s="18">
        <f t="shared" si="2"/>
        <v>3913886</v>
      </c>
      <c r="L15" s="18">
        <f t="shared" si="2"/>
        <v>17237</v>
      </c>
      <c r="M15" s="18">
        <f t="shared" si="2"/>
        <v>1561</v>
      </c>
      <c r="N15" s="18">
        <f t="shared" si="2"/>
        <v>3932684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22571</v>
      </c>
      <c r="U15" s="18">
        <f t="shared" si="2"/>
        <v>429674</v>
      </c>
      <c r="V15" s="18">
        <f t="shared" si="2"/>
        <v>452245</v>
      </c>
      <c r="W15" s="18">
        <f t="shared" si="2"/>
        <v>14765802</v>
      </c>
      <c r="X15" s="18">
        <f t="shared" si="2"/>
        <v>92413402</v>
      </c>
      <c r="Y15" s="18">
        <f t="shared" si="2"/>
        <v>-77647600</v>
      </c>
      <c r="Z15" s="4">
        <f>+IF(X15&lt;&gt;0,+(Y15/X15)*100,0)</f>
        <v>-84.02201230509834</v>
      </c>
      <c r="AA15" s="30">
        <f>SUM(AA16:AA18)</f>
        <v>933001</v>
      </c>
    </row>
    <row r="16" spans="1:27" ht="13.5">
      <c r="A16" s="5" t="s">
        <v>42</v>
      </c>
      <c r="B16" s="3"/>
      <c r="C16" s="19">
        <v>2972944</v>
      </c>
      <c r="D16" s="19"/>
      <c r="E16" s="20">
        <v>915000</v>
      </c>
      <c r="F16" s="21">
        <v>933001</v>
      </c>
      <c r="G16" s="21"/>
      <c r="H16" s="21">
        <v>170000</v>
      </c>
      <c r="I16" s="21">
        <v>165077</v>
      </c>
      <c r="J16" s="21">
        <v>335077</v>
      </c>
      <c r="K16" s="21"/>
      <c r="L16" s="21">
        <v>17237</v>
      </c>
      <c r="M16" s="21">
        <v>1561</v>
      </c>
      <c r="N16" s="21">
        <v>18798</v>
      </c>
      <c r="O16" s="21"/>
      <c r="P16" s="21"/>
      <c r="Q16" s="21"/>
      <c r="R16" s="21"/>
      <c r="S16" s="21"/>
      <c r="T16" s="21">
        <v>22571</v>
      </c>
      <c r="U16" s="21">
        <v>429674</v>
      </c>
      <c r="V16" s="21">
        <v>452245</v>
      </c>
      <c r="W16" s="21">
        <v>806120</v>
      </c>
      <c r="X16" s="21">
        <v>15000</v>
      </c>
      <c r="Y16" s="21">
        <v>791120</v>
      </c>
      <c r="Z16" s="6">
        <v>5274.13</v>
      </c>
      <c r="AA16" s="28">
        <v>933001</v>
      </c>
    </row>
    <row r="17" spans="1:27" ht="13.5">
      <c r="A17" s="5" t="s">
        <v>43</v>
      </c>
      <c r="B17" s="3"/>
      <c r="C17" s="19"/>
      <c r="D17" s="19"/>
      <c r="E17" s="20">
        <v>94342340</v>
      </c>
      <c r="F17" s="21"/>
      <c r="G17" s="21">
        <v>411480</v>
      </c>
      <c r="H17" s="21">
        <v>2921306</v>
      </c>
      <c r="I17" s="21">
        <v>6713010</v>
      </c>
      <c r="J17" s="21">
        <v>10045796</v>
      </c>
      <c r="K17" s="21">
        <v>3913886</v>
      </c>
      <c r="L17" s="21"/>
      <c r="M17" s="21"/>
      <c r="N17" s="21">
        <v>3913886</v>
      </c>
      <c r="O17" s="21"/>
      <c r="P17" s="21"/>
      <c r="Q17" s="21"/>
      <c r="R17" s="21"/>
      <c r="S17" s="21"/>
      <c r="T17" s="21"/>
      <c r="U17" s="21"/>
      <c r="V17" s="21"/>
      <c r="W17" s="21">
        <v>13959682</v>
      </c>
      <c r="X17" s="21">
        <v>92398402</v>
      </c>
      <c r="Y17" s="21">
        <v>-78438720</v>
      </c>
      <c r="Z17" s="6">
        <v>-84.89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70602235</v>
      </c>
      <c r="D19" s="16">
        <f>SUM(D20:D23)</f>
        <v>0</v>
      </c>
      <c r="E19" s="17">
        <f t="shared" si="3"/>
        <v>43071862</v>
      </c>
      <c r="F19" s="18">
        <f t="shared" si="3"/>
        <v>113210209</v>
      </c>
      <c r="G19" s="18">
        <f t="shared" si="3"/>
        <v>3072595</v>
      </c>
      <c r="H19" s="18">
        <f t="shared" si="3"/>
        <v>293295</v>
      </c>
      <c r="I19" s="18">
        <f t="shared" si="3"/>
        <v>4639387</v>
      </c>
      <c r="J19" s="18">
        <f t="shared" si="3"/>
        <v>8005277</v>
      </c>
      <c r="K19" s="18">
        <f t="shared" si="3"/>
        <v>2488</v>
      </c>
      <c r="L19" s="18">
        <f t="shared" si="3"/>
        <v>9168754</v>
      </c>
      <c r="M19" s="18">
        <f t="shared" si="3"/>
        <v>4727345</v>
      </c>
      <c r="N19" s="18">
        <f t="shared" si="3"/>
        <v>13898587</v>
      </c>
      <c r="O19" s="18">
        <f t="shared" si="3"/>
        <v>5383373</v>
      </c>
      <c r="P19" s="18">
        <f t="shared" si="3"/>
        <v>4728441</v>
      </c>
      <c r="Q19" s="18">
        <f t="shared" si="3"/>
        <v>6540372</v>
      </c>
      <c r="R19" s="18">
        <f t="shared" si="3"/>
        <v>16652186</v>
      </c>
      <c r="S19" s="18">
        <f t="shared" si="3"/>
        <v>10519679</v>
      </c>
      <c r="T19" s="18">
        <f t="shared" si="3"/>
        <v>10564913</v>
      </c>
      <c r="U19" s="18">
        <f t="shared" si="3"/>
        <v>17060208</v>
      </c>
      <c r="V19" s="18">
        <f t="shared" si="3"/>
        <v>38144800</v>
      </c>
      <c r="W19" s="18">
        <f t="shared" si="3"/>
        <v>76700850</v>
      </c>
      <c r="X19" s="18">
        <f t="shared" si="3"/>
        <v>53150000</v>
      </c>
      <c r="Y19" s="18">
        <f t="shared" si="3"/>
        <v>23550850</v>
      </c>
      <c r="Z19" s="4">
        <f>+IF(X19&lt;&gt;0,+(Y19/X19)*100,0)</f>
        <v>44.3101599247413</v>
      </c>
      <c r="AA19" s="30">
        <f>SUM(AA20:AA23)</f>
        <v>113210209</v>
      </c>
    </row>
    <row r="20" spans="1:27" ht="13.5">
      <c r="A20" s="5" t="s">
        <v>46</v>
      </c>
      <c r="B20" s="3"/>
      <c r="C20" s="19">
        <v>70602235</v>
      </c>
      <c r="D20" s="19"/>
      <c r="E20" s="20">
        <v>43071862</v>
      </c>
      <c r="F20" s="21">
        <v>113210209</v>
      </c>
      <c r="G20" s="21">
        <v>3072595</v>
      </c>
      <c r="H20" s="21">
        <v>293295</v>
      </c>
      <c r="I20" s="21">
        <v>4639387</v>
      </c>
      <c r="J20" s="21">
        <v>8005277</v>
      </c>
      <c r="K20" s="21">
        <v>2488</v>
      </c>
      <c r="L20" s="21">
        <v>9168754</v>
      </c>
      <c r="M20" s="21">
        <v>4727345</v>
      </c>
      <c r="N20" s="21">
        <v>13898587</v>
      </c>
      <c r="O20" s="21">
        <v>5383373</v>
      </c>
      <c r="P20" s="21">
        <v>4728441</v>
      </c>
      <c r="Q20" s="21">
        <v>6540372</v>
      </c>
      <c r="R20" s="21">
        <v>16652186</v>
      </c>
      <c r="S20" s="21">
        <v>10519679</v>
      </c>
      <c r="T20" s="21">
        <v>10564913</v>
      </c>
      <c r="U20" s="21">
        <v>17060208</v>
      </c>
      <c r="V20" s="21">
        <v>38144800</v>
      </c>
      <c r="W20" s="21">
        <v>76700850</v>
      </c>
      <c r="X20" s="21">
        <v>53150000</v>
      </c>
      <c r="Y20" s="21">
        <v>23550850</v>
      </c>
      <c r="Z20" s="6">
        <v>44.31</v>
      </c>
      <c r="AA20" s="28">
        <v>113210209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89688271</v>
      </c>
      <c r="D25" s="50">
        <f>+D5+D9+D15+D19+D24</f>
        <v>0</v>
      </c>
      <c r="E25" s="51">
        <f t="shared" si="4"/>
        <v>147577402</v>
      </c>
      <c r="F25" s="52">
        <f t="shared" si="4"/>
        <v>126565813</v>
      </c>
      <c r="G25" s="52">
        <f t="shared" si="4"/>
        <v>3485828</v>
      </c>
      <c r="H25" s="52">
        <f t="shared" si="4"/>
        <v>3418229</v>
      </c>
      <c r="I25" s="52">
        <f t="shared" si="4"/>
        <v>12528187</v>
      </c>
      <c r="J25" s="52">
        <f t="shared" si="4"/>
        <v>19432244</v>
      </c>
      <c r="K25" s="52">
        <f t="shared" si="4"/>
        <v>4346759</v>
      </c>
      <c r="L25" s="52">
        <f t="shared" si="4"/>
        <v>10079467</v>
      </c>
      <c r="M25" s="52">
        <f t="shared" si="4"/>
        <v>7289141</v>
      </c>
      <c r="N25" s="52">
        <f t="shared" si="4"/>
        <v>21715367</v>
      </c>
      <c r="O25" s="52">
        <f t="shared" si="4"/>
        <v>5982946</v>
      </c>
      <c r="P25" s="52">
        <f t="shared" si="4"/>
        <v>5352296</v>
      </c>
      <c r="Q25" s="52">
        <f t="shared" si="4"/>
        <v>4865679</v>
      </c>
      <c r="R25" s="52">
        <f t="shared" si="4"/>
        <v>16200921</v>
      </c>
      <c r="S25" s="52">
        <f t="shared" si="4"/>
        <v>10864019</v>
      </c>
      <c r="T25" s="52">
        <f t="shared" si="4"/>
        <v>11479997</v>
      </c>
      <c r="U25" s="52">
        <f t="shared" si="4"/>
        <v>19754824</v>
      </c>
      <c r="V25" s="52">
        <f t="shared" si="4"/>
        <v>42098840</v>
      </c>
      <c r="W25" s="52">
        <f t="shared" si="4"/>
        <v>99447372</v>
      </c>
      <c r="X25" s="52">
        <f t="shared" si="4"/>
        <v>154043402</v>
      </c>
      <c r="Y25" s="52">
        <f t="shared" si="4"/>
        <v>-54596030</v>
      </c>
      <c r="Z25" s="53">
        <f>+IF(X25&lt;&gt;0,+(Y25/X25)*100,0)</f>
        <v>-35.44197887813462</v>
      </c>
      <c r="AA25" s="54">
        <f>+AA5+AA9+AA15+AA19+AA24</f>
        <v>126565813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89688271</v>
      </c>
      <c r="D28" s="19"/>
      <c r="E28" s="20">
        <v>64510912</v>
      </c>
      <c r="F28" s="21">
        <v>60987457</v>
      </c>
      <c r="G28" s="21">
        <v>3209740</v>
      </c>
      <c r="H28" s="21">
        <v>2279554</v>
      </c>
      <c r="I28" s="21">
        <v>11347419</v>
      </c>
      <c r="J28" s="21">
        <v>16836713</v>
      </c>
      <c r="K28" s="21">
        <v>2435689</v>
      </c>
      <c r="L28" s="21">
        <v>10079468</v>
      </c>
      <c r="M28" s="21">
        <v>7289141</v>
      </c>
      <c r="N28" s="21">
        <v>19804298</v>
      </c>
      <c r="O28" s="21">
        <v>5982947</v>
      </c>
      <c r="P28" s="21">
        <v>5352295</v>
      </c>
      <c r="Q28" s="21">
        <v>4865681</v>
      </c>
      <c r="R28" s="21">
        <v>16200923</v>
      </c>
      <c r="S28" s="21">
        <v>3424918</v>
      </c>
      <c r="T28" s="21">
        <v>7051490</v>
      </c>
      <c r="U28" s="21">
        <v>12420735</v>
      </c>
      <c r="V28" s="21">
        <v>22897143</v>
      </c>
      <c r="W28" s="21">
        <v>75739077</v>
      </c>
      <c r="X28" s="21"/>
      <c r="Y28" s="21">
        <v>75739077</v>
      </c>
      <c r="Z28" s="6"/>
      <c r="AA28" s="19">
        <v>60987457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89688271</v>
      </c>
      <c r="D32" s="25">
        <f>SUM(D28:D31)</f>
        <v>0</v>
      </c>
      <c r="E32" s="26">
        <f t="shared" si="5"/>
        <v>64510912</v>
      </c>
      <c r="F32" s="27">
        <f t="shared" si="5"/>
        <v>60987457</v>
      </c>
      <c r="G32" s="27">
        <f t="shared" si="5"/>
        <v>3209740</v>
      </c>
      <c r="H32" s="27">
        <f t="shared" si="5"/>
        <v>2279554</v>
      </c>
      <c r="I32" s="27">
        <f t="shared" si="5"/>
        <v>11347419</v>
      </c>
      <c r="J32" s="27">
        <f t="shared" si="5"/>
        <v>16836713</v>
      </c>
      <c r="K32" s="27">
        <f t="shared" si="5"/>
        <v>2435689</v>
      </c>
      <c r="L32" s="27">
        <f t="shared" si="5"/>
        <v>10079468</v>
      </c>
      <c r="M32" s="27">
        <f t="shared" si="5"/>
        <v>7289141</v>
      </c>
      <c r="N32" s="27">
        <f t="shared" si="5"/>
        <v>19804298</v>
      </c>
      <c r="O32" s="27">
        <f t="shared" si="5"/>
        <v>5982947</v>
      </c>
      <c r="P32" s="27">
        <f t="shared" si="5"/>
        <v>5352295</v>
      </c>
      <c r="Q32" s="27">
        <f t="shared" si="5"/>
        <v>4865681</v>
      </c>
      <c r="R32" s="27">
        <f t="shared" si="5"/>
        <v>16200923</v>
      </c>
      <c r="S32" s="27">
        <f t="shared" si="5"/>
        <v>3424918</v>
      </c>
      <c r="T32" s="27">
        <f t="shared" si="5"/>
        <v>7051490</v>
      </c>
      <c r="U32" s="27">
        <f t="shared" si="5"/>
        <v>12420735</v>
      </c>
      <c r="V32" s="27">
        <f t="shared" si="5"/>
        <v>22897143</v>
      </c>
      <c r="W32" s="27">
        <f t="shared" si="5"/>
        <v>75739077</v>
      </c>
      <c r="X32" s="27">
        <f t="shared" si="5"/>
        <v>0</v>
      </c>
      <c r="Y32" s="27">
        <f t="shared" si="5"/>
        <v>75739077</v>
      </c>
      <c r="Z32" s="13">
        <f>+IF(X32&lt;&gt;0,+(Y32/X32)*100,0)</f>
        <v>0</v>
      </c>
      <c r="AA32" s="31">
        <f>SUM(AA28:AA31)</f>
        <v>60987457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>
        <v>170000</v>
      </c>
      <c r="I33" s="21"/>
      <c r="J33" s="21">
        <v>170000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170000</v>
      </c>
      <c r="X33" s="21"/>
      <c r="Y33" s="21">
        <v>170000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30000000</v>
      </c>
      <c r="F34" s="21">
        <v>11500000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11500000</v>
      </c>
    </row>
    <row r="35" spans="1:27" ht="13.5">
      <c r="A35" s="59" t="s">
        <v>63</v>
      </c>
      <c r="B35" s="3"/>
      <c r="C35" s="19"/>
      <c r="D35" s="19"/>
      <c r="E35" s="20">
        <v>53066490</v>
      </c>
      <c r="F35" s="21">
        <v>54078356</v>
      </c>
      <c r="G35" s="21">
        <v>276088</v>
      </c>
      <c r="H35" s="21">
        <v>968675</v>
      </c>
      <c r="I35" s="21">
        <v>1180768</v>
      </c>
      <c r="J35" s="21">
        <v>2425531</v>
      </c>
      <c r="K35" s="21">
        <v>1911070</v>
      </c>
      <c r="L35" s="21"/>
      <c r="M35" s="21"/>
      <c r="N35" s="21">
        <v>1911070</v>
      </c>
      <c r="O35" s="21"/>
      <c r="P35" s="21"/>
      <c r="Q35" s="21"/>
      <c r="R35" s="21"/>
      <c r="S35" s="21">
        <v>7439102</v>
      </c>
      <c r="T35" s="21">
        <v>4428507</v>
      </c>
      <c r="U35" s="21">
        <v>7334089</v>
      </c>
      <c r="V35" s="21">
        <v>19201698</v>
      </c>
      <c r="W35" s="21">
        <v>23538299</v>
      </c>
      <c r="X35" s="21"/>
      <c r="Y35" s="21">
        <v>23538299</v>
      </c>
      <c r="Z35" s="6"/>
      <c r="AA35" s="28">
        <v>54078356</v>
      </c>
    </row>
    <row r="36" spans="1:27" ht="13.5">
      <c r="A36" s="60" t="s">
        <v>64</v>
      </c>
      <c r="B36" s="10"/>
      <c r="C36" s="61">
        <f aca="true" t="shared" si="6" ref="C36:Y36">SUM(C32:C35)</f>
        <v>89688271</v>
      </c>
      <c r="D36" s="61">
        <f>SUM(D32:D35)</f>
        <v>0</v>
      </c>
      <c r="E36" s="62">
        <f t="shared" si="6"/>
        <v>147577402</v>
      </c>
      <c r="F36" s="63">
        <f t="shared" si="6"/>
        <v>126565813</v>
      </c>
      <c r="G36" s="63">
        <f t="shared" si="6"/>
        <v>3485828</v>
      </c>
      <c r="H36" s="63">
        <f t="shared" si="6"/>
        <v>3418229</v>
      </c>
      <c r="I36" s="63">
        <f t="shared" si="6"/>
        <v>12528187</v>
      </c>
      <c r="J36" s="63">
        <f t="shared" si="6"/>
        <v>19432244</v>
      </c>
      <c r="K36" s="63">
        <f t="shared" si="6"/>
        <v>4346759</v>
      </c>
      <c r="L36" s="63">
        <f t="shared" si="6"/>
        <v>10079468</v>
      </c>
      <c r="M36" s="63">
        <f t="shared" si="6"/>
        <v>7289141</v>
      </c>
      <c r="N36" s="63">
        <f t="shared" si="6"/>
        <v>21715368</v>
      </c>
      <c r="O36" s="63">
        <f t="shared" si="6"/>
        <v>5982947</v>
      </c>
      <c r="P36" s="63">
        <f t="shared" si="6"/>
        <v>5352295</v>
      </c>
      <c r="Q36" s="63">
        <f t="shared" si="6"/>
        <v>4865681</v>
      </c>
      <c r="R36" s="63">
        <f t="shared" si="6"/>
        <v>16200923</v>
      </c>
      <c r="S36" s="63">
        <f t="shared" si="6"/>
        <v>10864020</v>
      </c>
      <c r="T36" s="63">
        <f t="shared" si="6"/>
        <v>11479997</v>
      </c>
      <c r="U36" s="63">
        <f t="shared" si="6"/>
        <v>19754824</v>
      </c>
      <c r="V36" s="63">
        <f t="shared" si="6"/>
        <v>42098841</v>
      </c>
      <c r="W36" s="63">
        <f t="shared" si="6"/>
        <v>99447376</v>
      </c>
      <c r="X36" s="63">
        <f t="shared" si="6"/>
        <v>0</v>
      </c>
      <c r="Y36" s="63">
        <f t="shared" si="6"/>
        <v>99447376</v>
      </c>
      <c r="Z36" s="64">
        <f>+IF(X36&lt;&gt;0,+(Y36/X36)*100,0)</f>
        <v>0</v>
      </c>
      <c r="AA36" s="65">
        <f>SUM(AA32:AA35)</f>
        <v>126565813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1923693</v>
      </c>
      <c r="D5" s="16">
        <f>SUM(D6:D8)</f>
        <v>0</v>
      </c>
      <c r="E5" s="17">
        <f t="shared" si="0"/>
        <v>5679540</v>
      </c>
      <c r="F5" s="18">
        <f t="shared" si="0"/>
        <v>6791780</v>
      </c>
      <c r="G5" s="18">
        <f t="shared" si="0"/>
        <v>8025</v>
      </c>
      <c r="H5" s="18">
        <f t="shared" si="0"/>
        <v>31035</v>
      </c>
      <c r="I5" s="18">
        <f t="shared" si="0"/>
        <v>9800</v>
      </c>
      <c r="J5" s="18">
        <f t="shared" si="0"/>
        <v>48860</v>
      </c>
      <c r="K5" s="18">
        <f t="shared" si="0"/>
        <v>161503</v>
      </c>
      <c r="L5" s="18">
        <f t="shared" si="0"/>
        <v>69574</v>
      </c>
      <c r="M5" s="18">
        <f t="shared" si="0"/>
        <v>63556</v>
      </c>
      <c r="N5" s="18">
        <f t="shared" si="0"/>
        <v>294633</v>
      </c>
      <c r="O5" s="18">
        <f t="shared" si="0"/>
        <v>7500</v>
      </c>
      <c r="P5" s="18">
        <f t="shared" si="0"/>
        <v>7500</v>
      </c>
      <c r="Q5" s="18">
        <f t="shared" si="0"/>
        <v>1278030</v>
      </c>
      <c r="R5" s="18">
        <f t="shared" si="0"/>
        <v>1293030</v>
      </c>
      <c r="S5" s="18">
        <f t="shared" si="0"/>
        <v>166915</v>
      </c>
      <c r="T5" s="18">
        <f t="shared" si="0"/>
        <v>166915</v>
      </c>
      <c r="U5" s="18">
        <f t="shared" si="0"/>
        <v>583801</v>
      </c>
      <c r="V5" s="18">
        <f t="shared" si="0"/>
        <v>917631</v>
      </c>
      <c r="W5" s="18">
        <f t="shared" si="0"/>
        <v>2554154</v>
      </c>
      <c r="X5" s="18">
        <f t="shared" si="0"/>
        <v>6379540</v>
      </c>
      <c r="Y5" s="18">
        <f t="shared" si="0"/>
        <v>-3825386</v>
      </c>
      <c r="Z5" s="4">
        <f>+IF(X5&lt;&gt;0,+(Y5/X5)*100,0)</f>
        <v>-59.96335158961305</v>
      </c>
      <c r="AA5" s="16">
        <f>SUM(AA6:AA8)</f>
        <v>6791780</v>
      </c>
    </row>
    <row r="6" spans="1:27" ht="13.5">
      <c r="A6" s="5" t="s">
        <v>32</v>
      </c>
      <c r="B6" s="3"/>
      <c r="C6" s="19">
        <v>129003</v>
      </c>
      <c r="D6" s="19"/>
      <c r="E6" s="20">
        <v>140000</v>
      </c>
      <c r="F6" s="21">
        <v>692240</v>
      </c>
      <c r="G6" s="21"/>
      <c r="H6" s="21"/>
      <c r="I6" s="21">
        <v>-63733</v>
      </c>
      <c r="J6" s="21">
        <v>-63733</v>
      </c>
      <c r="K6" s="21">
        <v>63522</v>
      </c>
      <c r="L6" s="21">
        <v>41361</v>
      </c>
      <c r="M6" s="21"/>
      <c r="N6" s="21">
        <v>104883</v>
      </c>
      <c r="O6" s="21">
        <v>7500</v>
      </c>
      <c r="P6" s="21">
        <v>7500</v>
      </c>
      <c r="Q6" s="21"/>
      <c r="R6" s="21">
        <v>15000</v>
      </c>
      <c r="S6" s="21">
        <v>17000</v>
      </c>
      <c r="T6" s="21">
        <v>17000</v>
      </c>
      <c r="U6" s="21">
        <v>67116</v>
      </c>
      <c r="V6" s="21">
        <v>101116</v>
      </c>
      <c r="W6" s="21">
        <v>157266</v>
      </c>
      <c r="X6" s="21">
        <v>840000</v>
      </c>
      <c r="Y6" s="21">
        <v>-682734</v>
      </c>
      <c r="Z6" s="6">
        <v>-81.28</v>
      </c>
      <c r="AA6" s="28">
        <v>692240</v>
      </c>
    </row>
    <row r="7" spans="1:27" ht="13.5">
      <c r="A7" s="5" t="s">
        <v>33</v>
      </c>
      <c r="B7" s="3"/>
      <c r="C7" s="22">
        <v>917068</v>
      </c>
      <c r="D7" s="22"/>
      <c r="E7" s="23">
        <v>1300000</v>
      </c>
      <c r="F7" s="24">
        <v>1800000</v>
      </c>
      <c r="G7" s="24">
        <v>8025</v>
      </c>
      <c r="H7" s="24">
        <v>31035</v>
      </c>
      <c r="I7" s="24">
        <v>27330</v>
      </c>
      <c r="J7" s="24">
        <v>66390</v>
      </c>
      <c r="K7" s="24"/>
      <c r="L7" s="24">
        <v>28213</v>
      </c>
      <c r="M7" s="24"/>
      <c r="N7" s="24">
        <v>28213</v>
      </c>
      <c r="O7" s="24"/>
      <c r="P7" s="24"/>
      <c r="Q7" s="24">
        <v>1278030</v>
      </c>
      <c r="R7" s="24">
        <v>1278030</v>
      </c>
      <c r="S7" s="24">
        <v>149915</v>
      </c>
      <c r="T7" s="24">
        <v>149915</v>
      </c>
      <c r="U7" s="24">
        <v>94093</v>
      </c>
      <c r="V7" s="24">
        <v>393923</v>
      </c>
      <c r="W7" s="24">
        <v>1766556</v>
      </c>
      <c r="X7" s="24">
        <v>1300000</v>
      </c>
      <c r="Y7" s="24">
        <v>466556</v>
      </c>
      <c r="Z7" s="7">
        <v>35.89</v>
      </c>
      <c r="AA7" s="29">
        <v>1800000</v>
      </c>
    </row>
    <row r="8" spans="1:27" ht="13.5">
      <c r="A8" s="5" t="s">
        <v>34</v>
      </c>
      <c r="B8" s="3"/>
      <c r="C8" s="19">
        <v>877622</v>
      </c>
      <c r="D8" s="19"/>
      <c r="E8" s="20">
        <v>4239540</v>
      </c>
      <c r="F8" s="21">
        <v>4299540</v>
      </c>
      <c r="G8" s="21"/>
      <c r="H8" s="21"/>
      <c r="I8" s="21">
        <v>46203</v>
      </c>
      <c r="J8" s="21">
        <v>46203</v>
      </c>
      <c r="K8" s="21">
        <v>97981</v>
      </c>
      <c r="L8" s="21"/>
      <c r="M8" s="21">
        <v>63556</v>
      </c>
      <c r="N8" s="21">
        <v>161537</v>
      </c>
      <c r="O8" s="21"/>
      <c r="P8" s="21"/>
      <c r="Q8" s="21"/>
      <c r="R8" s="21"/>
      <c r="S8" s="21"/>
      <c r="T8" s="21"/>
      <c r="U8" s="21">
        <v>422592</v>
      </c>
      <c r="V8" s="21">
        <v>422592</v>
      </c>
      <c r="W8" s="21">
        <v>630332</v>
      </c>
      <c r="X8" s="21">
        <v>4239540</v>
      </c>
      <c r="Y8" s="21">
        <v>-3609208</v>
      </c>
      <c r="Z8" s="6">
        <v>-85.13</v>
      </c>
      <c r="AA8" s="28">
        <v>4299540</v>
      </c>
    </row>
    <row r="9" spans="1:27" ht="13.5">
      <c r="A9" s="2" t="s">
        <v>35</v>
      </c>
      <c r="B9" s="3"/>
      <c r="C9" s="16">
        <f aca="true" t="shared" si="1" ref="C9:Y9">SUM(C10:C14)</f>
        <v>16260091</v>
      </c>
      <c r="D9" s="16">
        <f>SUM(D10:D14)</f>
        <v>0</v>
      </c>
      <c r="E9" s="17">
        <f t="shared" si="1"/>
        <v>3581266</v>
      </c>
      <c r="F9" s="18">
        <f t="shared" si="1"/>
        <v>3331266</v>
      </c>
      <c r="G9" s="18">
        <f t="shared" si="1"/>
        <v>0</v>
      </c>
      <c r="H9" s="18">
        <f t="shared" si="1"/>
        <v>24500</v>
      </c>
      <c r="I9" s="18">
        <f t="shared" si="1"/>
        <v>103985</v>
      </c>
      <c r="J9" s="18">
        <f t="shared" si="1"/>
        <v>128485</v>
      </c>
      <c r="K9" s="18">
        <f t="shared" si="1"/>
        <v>722835</v>
      </c>
      <c r="L9" s="18">
        <f t="shared" si="1"/>
        <v>0</v>
      </c>
      <c r="M9" s="18">
        <f t="shared" si="1"/>
        <v>0</v>
      </c>
      <c r="N9" s="18">
        <f t="shared" si="1"/>
        <v>722835</v>
      </c>
      <c r="O9" s="18">
        <f t="shared" si="1"/>
        <v>20200</v>
      </c>
      <c r="P9" s="18">
        <f t="shared" si="1"/>
        <v>20200</v>
      </c>
      <c r="Q9" s="18">
        <f t="shared" si="1"/>
        <v>187720</v>
      </c>
      <c r="R9" s="18">
        <f t="shared" si="1"/>
        <v>228120</v>
      </c>
      <c r="S9" s="18">
        <f t="shared" si="1"/>
        <v>7080</v>
      </c>
      <c r="T9" s="18">
        <f t="shared" si="1"/>
        <v>7080</v>
      </c>
      <c r="U9" s="18">
        <f t="shared" si="1"/>
        <v>1345431</v>
      </c>
      <c r="V9" s="18">
        <f t="shared" si="1"/>
        <v>1359591</v>
      </c>
      <c r="W9" s="18">
        <f t="shared" si="1"/>
        <v>2439031</v>
      </c>
      <c r="X9" s="18">
        <f t="shared" si="1"/>
        <v>2881266</v>
      </c>
      <c r="Y9" s="18">
        <f t="shared" si="1"/>
        <v>-442235</v>
      </c>
      <c r="Z9" s="4">
        <f>+IF(X9&lt;&gt;0,+(Y9/X9)*100,0)</f>
        <v>-15.348634940335257</v>
      </c>
      <c r="AA9" s="30">
        <f>SUM(AA10:AA14)</f>
        <v>3331266</v>
      </c>
    </row>
    <row r="10" spans="1:27" ht="13.5">
      <c r="A10" s="5" t="s">
        <v>36</v>
      </c>
      <c r="B10" s="3"/>
      <c r="C10" s="19">
        <v>14930828</v>
      </c>
      <c r="D10" s="19"/>
      <c r="E10" s="20">
        <v>730000</v>
      </c>
      <c r="F10" s="21">
        <v>1230000</v>
      </c>
      <c r="G10" s="21"/>
      <c r="H10" s="21">
        <v>24500</v>
      </c>
      <c r="I10" s="21">
        <v>11099</v>
      </c>
      <c r="J10" s="21">
        <v>35599</v>
      </c>
      <c r="K10" s="21">
        <v>337250</v>
      </c>
      <c r="L10" s="21"/>
      <c r="M10" s="21"/>
      <c r="N10" s="21">
        <v>337250</v>
      </c>
      <c r="O10" s="21"/>
      <c r="P10" s="21"/>
      <c r="Q10" s="21">
        <v>81750</v>
      </c>
      <c r="R10" s="21">
        <v>81750</v>
      </c>
      <c r="S10" s="21"/>
      <c r="T10" s="21"/>
      <c r="U10" s="21">
        <v>410290</v>
      </c>
      <c r="V10" s="21">
        <v>410290</v>
      </c>
      <c r="W10" s="21">
        <v>864889</v>
      </c>
      <c r="X10" s="21">
        <v>30000</v>
      </c>
      <c r="Y10" s="21">
        <v>834889</v>
      </c>
      <c r="Z10" s="6">
        <v>2782.96</v>
      </c>
      <c r="AA10" s="28">
        <v>1230000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1329263</v>
      </c>
      <c r="D12" s="19"/>
      <c r="E12" s="20">
        <v>2851266</v>
      </c>
      <c r="F12" s="21">
        <v>2101266</v>
      </c>
      <c r="G12" s="21"/>
      <c r="H12" s="21"/>
      <c r="I12" s="21">
        <v>92886</v>
      </c>
      <c r="J12" s="21">
        <v>92886</v>
      </c>
      <c r="K12" s="21">
        <v>385585</v>
      </c>
      <c r="L12" s="21"/>
      <c r="M12" s="21"/>
      <c r="N12" s="21">
        <v>385585</v>
      </c>
      <c r="O12" s="21">
        <v>20200</v>
      </c>
      <c r="P12" s="21">
        <v>20200</v>
      </c>
      <c r="Q12" s="21">
        <v>105970</v>
      </c>
      <c r="R12" s="21">
        <v>146370</v>
      </c>
      <c r="S12" s="21">
        <v>7080</v>
      </c>
      <c r="T12" s="21">
        <v>7080</v>
      </c>
      <c r="U12" s="21">
        <v>935141</v>
      </c>
      <c r="V12" s="21">
        <v>949301</v>
      </c>
      <c r="W12" s="21">
        <v>1574142</v>
      </c>
      <c r="X12" s="21">
        <v>2851266</v>
      </c>
      <c r="Y12" s="21">
        <v>-1277124</v>
      </c>
      <c r="Z12" s="6">
        <v>-44.79</v>
      </c>
      <c r="AA12" s="28">
        <v>2101266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84738123</v>
      </c>
      <c r="D15" s="16">
        <f>SUM(D16:D18)</f>
        <v>0</v>
      </c>
      <c r="E15" s="17">
        <f t="shared" si="2"/>
        <v>67572346</v>
      </c>
      <c r="F15" s="18">
        <f t="shared" si="2"/>
        <v>89647257</v>
      </c>
      <c r="G15" s="18">
        <f t="shared" si="2"/>
        <v>0</v>
      </c>
      <c r="H15" s="18">
        <f t="shared" si="2"/>
        <v>3998622</v>
      </c>
      <c r="I15" s="18">
        <f t="shared" si="2"/>
        <v>14126997</v>
      </c>
      <c r="J15" s="18">
        <f t="shared" si="2"/>
        <v>18125619</v>
      </c>
      <c r="K15" s="18">
        <f t="shared" si="2"/>
        <v>1170439</v>
      </c>
      <c r="L15" s="18">
        <f t="shared" si="2"/>
        <v>7888352</v>
      </c>
      <c r="M15" s="18">
        <f t="shared" si="2"/>
        <v>8682011</v>
      </c>
      <c r="N15" s="18">
        <f t="shared" si="2"/>
        <v>17740802</v>
      </c>
      <c r="O15" s="18">
        <f t="shared" si="2"/>
        <v>1945189</v>
      </c>
      <c r="P15" s="18">
        <f t="shared" si="2"/>
        <v>1945189</v>
      </c>
      <c r="Q15" s="18">
        <f t="shared" si="2"/>
        <v>12493006</v>
      </c>
      <c r="R15" s="18">
        <f t="shared" si="2"/>
        <v>16383384</v>
      </c>
      <c r="S15" s="18">
        <f t="shared" si="2"/>
        <v>4611923</v>
      </c>
      <c r="T15" s="18">
        <f t="shared" si="2"/>
        <v>7611923</v>
      </c>
      <c r="U15" s="18">
        <f t="shared" si="2"/>
        <v>45006141</v>
      </c>
      <c r="V15" s="18">
        <f t="shared" si="2"/>
        <v>57229987</v>
      </c>
      <c r="W15" s="18">
        <f t="shared" si="2"/>
        <v>109479792</v>
      </c>
      <c r="X15" s="18">
        <f t="shared" si="2"/>
        <v>67572346</v>
      </c>
      <c r="Y15" s="18">
        <f t="shared" si="2"/>
        <v>41907446</v>
      </c>
      <c r="Z15" s="4">
        <f>+IF(X15&lt;&gt;0,+(Y15/X15)*100,0)</f>
        <v>62.01863407258348</v>
      </c>
      <c r="AA15" s="30">
        <f>SUM(AA16:AA18)</f>
        <v>89647257</v>
      </c>
    </row>
    <row r="16" spans="1:27" ht="13.5">
      <c r="A16" s="5" t="s">
        <v>42</v>
      </c>
      <c r="B16" s="3"/>
      <c r="C16" s="19">
        <v>84738123</v>
      </c>
      <c r="D16" s="19"/>
      <c r="E16" s="20">
        <v>5125681</v>
      </c>
      <c r="F16" s="21">
        <v>1550000</v>
      </c>
      <c r="G16" s="21"/>
      <c r="H16" s="21">
        <v>134605</v>
      </c>
      <c r="I16" s="21">
        <v>50800</v>
      </c>
      <c r="J16" s="21">
        <v>185405</v>
      </c>
      <c r="K16" s="21"/>
      <c r="L16" s="21"/>
      <c r="M16" s="21"/>
      <c r="N16" s="21"/>
      <c r="O16" s="21"/>
      <c r="P16" s="21"/>
      <c r="Q16" s="21">
        <v>12250</v>
      </c>
      <c r="R16" s="21">
        <v>12250</v>
      </c>
      <c r="S16" s="21"/>
      <c r="T16" s="21"/>
      <c r="U16" s="21">
        <v>134605</v>
      </c>
      <c r="V16" s="21">
        <v>134605</v>
      </c>
      <c r="W16" s="21">
        <v>332260</v>
      </c>
      <c r="X16" s="21">
        <v>2050000</v>
      </c>
      <c r="Y16" s="21">
        <v>-1717740</v>
      </c>
      <c r="Z16" s="6">
        <v>-83.79</v>
      </c>
      <c r="AA16" s="28">
        <v>1550000</v>
      </c>
    </row>
    <row r="17" spans="1:27" ht="13.5">
      <c r="A17" s="5" t="s">
        <v>43</v>
      </c>
      <c r="B17" s="3"/>
      <c r="C17" s="19"/>
      <c r="D17" s="19"/>
      <c r="E17" s="20">
        <v>62446665</v>
      </c>
      <c r="F17" s="21">
        <v>88097257</v>
      </c>
      <c r="G17" s="21"/>
      <c r="H17" s="21">
        <v>3864017</v>
      </c>
      <c r="I17" s="21">
        <v>14076197</v>
      </c>
      <c r="J17" s="21">
        <v>17940214</v>
      </c>
      <c r="K17" s="21">
        <v>1170439</v>
      </c>
      <c r="L17" s="21">
        <v>7888352</v>
      </c>
      <c r="M17" s="21">
        <v>8682011</v>
      </c>
      <c r="N17" s="21">
        <v>17740802</v>
      </c>
      <c r="O17" s="21">
        <v>1945189</v>
      </c>
      <c r="P17" s="21">
        <v>1945189</v>
      </c>
      <c r="Q17" s="21">
        <v>12480756</v>
      </c>
      <c r="R17" s="21">
        <v>16371134</v>
      </c>
      <c r="S17" s="21">
        <v>4611923</v>
      </c>
      <c r="T17" s="21">
        <v>7611923</v>
      </c>
      <c r="U17" s="21">
        <v>44871536</v>
      </c>
      <c r="V17" s="21">
        <v>57095382</v>
      </c>
      <c r="W17" s="21">
        <v>109147532</v>
      </c>
      <c r="X17" s="21">
        <v>65522346</v>
      </c>
      <c r="Y17" s="21">
        <v>43625186</v>
      </c>
      <c r="Z17" s="6">
        <v>66.58</v>
      </c>
      <c r="AA17" s="28">
        <v>88097257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3031742</v>
      </c>
      <c r="D19" s="16">
        <f>SUM(D20:D23)</f>
        <v>0</v>
      </c>
      <c r="E19" s="17">
        <f t="shared" si="3"/>
        <v>3590000</v>
      </c>
      <c r="F19" s="18">
        <f t="shared" si="3"/>
        <v>2790000</v>
      </c>
      <c r="G19" s="18">
        <f t="shared" si="3"/>
        <v>1088636</v>
      </c>
      <c r="H19" s="18">
        <f t="shared" si="3"/>
        <v>-1052902</v>
      </c>
      <c r="I19" s="18">
        <f t="shared" si="3"/>
        <v>6614</v>
      </c>
      <c r="J19" s="18">
        <f t="shared" si="3"/>
        <v>42348</v>
      </c>
      <c r="K19" s="18">
        <f t="shared" si="3"/>
        <v>6000</v>
      </c>
      <c r="L19" s="18">
        <f t="shared" si="3"/>
        <v>22000</v>
      </c>
      <c r="M19" s="18">
        <f t="shared" si="3"/>
        <v>0</v>
      </c>
      <c r="N19" s="18">
        <f t="shared" si="3"/>
        <v>28000</v>
      </c>
      <c r="O19" s="18">
        <f t="shared" si="3"/>
        <v>325424</v>
      </c>
      <c r="P19" s="18">
        <f t="shared" si="3"/>
        <v>325424</v>
      </c>
      <c r="Q19" s="18">
        <f t="shared" si="3"/>
        <v>113665</v>
      </c>
      <c r="R19" s="18">
        <f t="shared" si="3"/>
        <v>764513</v>
      </c>
      <c r="S19" s="18">
        <f t="shared" si="3"/>
        <v>0</v>
      </c>
      <c r="T19" s="18">
        <f t="shared" si="3"/>
        <v>0</v>
      </c>
      <c r="U19" s="18">
        <f t="shared" si="3"/>
        <v>472824</v>
      </c>
      <c r="V19" s="18">
        <f t="shared" si="3"/>
        <v>472824</v>
      </c>
      <c r="W19" s="18">
        <f t="shared" si="3"/>
        <v>1307685</v>
      </c>
      <c r="X19" s="18">
        <f t="shared" si="3"/>
        <v>3340000</v>
      </c>
      <c r="Y19" s="18">
        <f t="shared" si="3"/>
        <v>-2032315</v>
      </c>
      <c r="Z19" s="4">
        <f>+IF(X19&lt;&gt;0,+(Y19/X19)*100,0)</f>
        <v>-60.847754491017966</v>
      </c>
      <c r="AA19" s="30">
        <f>SUM(AA20:AA23)</f>
        <v>2790000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3031742</v>
      </c>
      <c r="D23" s="19"/>
      <c r="E23" s="20">
        <v>3590000</v>
      </c>
      <c r="F23" s="21">
        <v>2790000</v>
      </c>
      <c r="G23" s="21">
        <v>1088636</v>
      </c>
      <c r="H23" s="21">
        <v>-1052902</v>
      </c>
      <c r="I23" s="21">
        <v>6614</v>
      </c>
      <c r="J23" s="21">
        <v>42348</v>
      </c>
      <c r="K23" s="21">
        <v>6000</v>
      </c>
      <c r="L23" s="21">
        <v>22000</v>
      </c>
      <c r="M23" s="21"/>
      <c r="N23" s="21">
        <v>28000</v>
      </c>
      <c r="O23" s="21">
        <v>325424</v>
      </c>
      <c r="P23" s="21">
        <v>325424</v>
      </c>
      <c r="Q23" s="21">
        <v>113665</v>
      </c>
      <c r="R23" s="21">
        <v>764513</v>
      </c>
      <c r="S23" s="21"/>
      <c r="T23" s="21"/>
      <c r="U23" s="21">
        <v>472824</v>
      </c>
      <c r="V23" s="21">
        <v>472824</v>
      </c>
      <c r="W23" s="21">
        <v>1307685</v>
      </c>
      <c r="X23" s="21">
        <v>3340000</v>
      </c>
      <c r="Y23" s="21">
        <v>-2032315</v>
      </c>
      <c r="Z23" s="6">
        <v>-60.85</v>
      </c>
      <c r="AA23" s="28">
        <v>2790000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105953649</v>
      </c>
      <c r="D25" s="50">
        <f>+D5+D9+D15+D19+D24</f>
        <v>0</v>
      </c>
      <c r="E25" s="51">
        <f t="shared" si="4"/>
        <v>80423152</v>
      </c>
      <c r="F25" s="52">
        <f t="shared" si="4"/>
        <v>102560303</v>
      </c>
      <c r="G25" s="52">
        <f t="shared" si="4"/>
        <v>1096661</v>
      </c>
      <c r="H25" s="52">
        <f t="shared" si="4"/>
        <v>3001255</v>
      </c>
      <c r="I25" s="52">
        <f t="shared" si="4"/>
        <v>14247396</v>
      </c>
      <c r="J25" s="52">
        <f t="shared" si="4"/>
        <v>18345312</v>
      </c>
      <c r="K25" s="52">
        <f t="shared" si="4"/>
        <v>2060777</v>
      </c>
      <c r="L25" s="52">
        <f t="shared" si="4"/>
        <v>7979926</v>
      </c>
      <c r="M25" s="52">
        <f t="shared" si="4"/>
        <v>8745567</v>
      </c>
      <c r="N25" s="52">
        <f t="shared" si="4"/>
        <v>18786270</v>
      </c>
      <c r="O25" s="52">
        <f t="shared" si="4"/>
        <v>2298313</v>
      </c>
      <c r="P25" s="52">
        <f t="shared" si="4"/>
        <v>2298313</v>
      </c>
      <c r="Q25" s="52">
        <f t="shared" si="4"/>
        <v>14072421</v>
      </c>
      <c r="R25" s="52">
        <f t="shared" si="4"/>
        <v>18669047</v>
      </c>
      <c r="S25" s="52">
        <f t="shared" si="4"/>
        <v>4785918</v>
      </c>
      <c r="T25" s="52">
        <f t="shared" si="4"/>
        <v>7785918</v>
      </c>
      <c r="U25" s="52">
        <f t="shared" si="4"/>
        <v>47408197</v>
      </c>
      <c r="V25" s="52">
        <f t="shared" si="4"/>
        <v>59980033</v>
      </c>
      <c r="W25" s="52">
        <f t="shared" si="4"/>
        <v>115780662</v>
      </c>
      <c r="X25" s="52">
        <f t="shared" si="4"/>
        <v>80173152</v>
      </c>
      <c r="Y25" s="52">
        <f t="shared" si="4"/>
        <v>35607510</v>
      </c>
      <c r="Z25" s="53">
        <f>+IF(X25&lt;&gt;0,+(Y25/X25)*100,0)</f>
        <v>44.413259441265325</v>
      </c>
      <c r="AA25" s="54">
        <f>+AA5+AA9+AA15+AA19+AA24</f>
        <v>102560303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59742004</v>
      </c>
      <c r="D28" s="19"/>
      <c r="E28" s="20">
        <v>80423152</v>
      </c>
      <c r="F28" s="21">
        <v>68294000</v>
      </c>
      <c r="G28" s="21">
        <v>1096661</v>
      </c>
      <c r="H28" s="21">
        <v>3001255</v>
      </c>
      <c r="I28" s="21">
        <v>14247396</v>
      </c>
      <c r="J28" s="21">
        <v>18345312</v>
      </c>
      <c r="K28" s="21">
        <v>2060777</v>
      </c>
      <c r="L28" s="21">
        <v>7979926</v>
      </c>
      <c r="M28" s="21">
        <v>8745567</v>
      </c>
      <c r="N28" s="21">
        <v>18786270</v>
      </c>
      <c r="O28" s="21">
        <v>2298313</v>
      </c>
      <c r="P28" s="21">
        <v>2298313</v>
      </c>
      <c r="Q28" s="21">
        <v>14072422</v>
      </c>
      <c r="R28" s="21">
        <v>18669048</v>
      </c>
      <c r="S28" s="21">
        <v>4785918</v>
      </c>
      <c r="T28" s="21">
        <v>7785918</v>
      </c>
      <c r="U28" s="21">
        <v>47408197</v>
      </c>
      <c r="V28" s="21">
        <v>59980033</v>
      </c>
      <c r="W28" s="21">
        <v>115780663</v>
      </c>
      <c r="X28" s="21"/>
      <c r="Y28" s="21">
        <v>115780663</v>
      </c>
      <c r="Z28" s="6"/>
      <c r="AA28" s="19">
        <v>68294000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59742004</v>
      </c>
      <c r="D32" s="25">
        <f>SUM(D28:D31)</f>
        <v>0</v>
      </c>
      <c r="E32" s="26">
        <f t="shared" si="5"/>
        <v>80423152</v>
      </c>
      <c r="F32" s="27">
        <f t="shared" si="5"/>
        <v>68294000</v>
      </c>
      <c r="G32" s="27">
        <f t="shared" si="5"/>
        <v>1096661</v>
      </c>
      <c r="H32" s="27">
        <f t="shared" si="5"/>
        <v>3001255</v>
      </c>
      <c r="I32" s="27">
        <f t="shared" si="5"/>
        <v>14247396</v>
      </c>
      <c r="J32" s="27">
        <f t="shared" si="5"/>
        <v>18345312</v>
      </c>
      <c r="K32" s="27">
        <f t="shared" si="5"/>
        <v>2060777</v>
      </c>
      <c r="L32" s="27">
        <f t="shared" si="5"/>
        <v>7979926</v>
      </c>
      <c r="M32" s="27">
        <f t="shared" si="5"/>
        <v>8745567</v>
      </c>
      <c r="N32" s="27">
        <f t="shared" si="5"/>
        <v>18786270</v>
      </c>
      <c r="O32" s="27">
        <f t="shared" si="5"/>
        <v>2298313</v>
      </c>
      <c r="P32" s="27">
        <f t="shared" si="5"/>
        <v>2298313</v>
      </c>
      <c r="Q32" s="27">
        <f t="shared" si="5"/>
        <v>14072422</v>
      </c>
      <c r="R32" s="27">
        <f t="shared" si="5"/>
        <v>18669048</v>
      </c>
      <c r="S32" s="27">
        <f t="shared" si="5"/>
        <v>4785918</v>
      </c>
      <c r="T32" s="27">
        <f t="shared" si="5"/>
        <v>7785918</v>
      </c>
      <c r="U32" s="27">
        <f t="shared" si="5"/>
        <v>47408197</v>
      </c>
      <c r="V32" s="27">
        <f t="shared" si="5"/>
        <v>59980033</v>
      </c>
      <c r="W32" s="27">
        <f t="shared" si="5"/>
        <v>115780663</v>
      </c>
      <c r="X32" s="27">
        <f t="shared" si="5"/>
        <v>0</v>
      </c>
      <c r="Y32" s="27">
        <f t="shared" si="5"/>
        <v>115780663</v>
      </c>
      <c r="Z32" s="13">
        <f>+IF(X32&lt;&gt;0,+(Y32/X32)*100,0)</f>
        <v>0</v>
      </c>
      <c r="AA32" s="31">
        <f>SUM(AA28:AA31)</f>
        <v>68294000</v>
      </c>
    </row>
    <row r="33" spans="1:27" ht="13.5">
      <c r="A33" s="59" t="s">
        <v>59</v>
      </c>
      <c r="B33" s="3" t="s">
        <v>60</v>
      </c>
      <c r="C33" s="19">
        <v>3031742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43179903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>
        <v>34266303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34266303</v>
      </c>
    </row>
    <row r="36" spans="1:27" ht="13.5">
      <c r="A36" s="60" t="s">
        <v>64</v>
      </c>
      <c r="B36" s="10"/>
      <c r="C36" s="61">
        <f aca="true" t="shared" si="6" ref="C36:Y36">SUM(C32:C35)</f>
        <v>105953649</v>
      </c>
      <c r="D36" s="61">
        <f>SUM(D32:D35)</f>
        <v>0</v>
      </c>
      <c r="E36" s="62">
        <f t="shared" si="6"/>
        <v>80423152</v>
      </c>
      <c r="F36" s="63">
        <f t="shared" si="6"/>
        <v>102560303</v>
      </c>
      <c r="G36" s="63">
        <f t="shared" si="6"/>
        <v>1096661</v>
      </c>
      <c r="H36" s="63">
        <f t="shared" si="6"/>
        <v>3001255</v>
      </c>
      <c r="I36" s="63">
        <f t="shared" si="6"/>
        <v>14247396</v>
      </c>
      <c r="J36" s="63">
        <f t="shared" si="6"/>
        <v>18345312</v>
      </c>
      <c r="K36" s="63">
        <f t="shared" si="6"/>
        <v>2060777</v>
      </c>
      <c r="L36" s="63">
        <f t="shared" si="6"/>
        <v>7979926</v>
      </c>
      <c r="M36" s="63">
        <f t="shared" si="6"/>
        <v>8745567</v>
      </c>
      <c r="N36" s="63">
        <f t="shared" si="6"/>
        <v>18786270</v>
      </c>
      <c r="O36" s="63">
        <f t="shared" si="6"/>
        <v>2298313</v>
      </c>
      <c r="P36" s="63">
        <f t="shared" si="6"/>
        <v>2298313</v>
      </c>
      <c r="Q36" s="63">
        <f t="shared" si="6"/>
        <v>14072422</v>
      </c>
      <c r="R36" s="63">
        <f t="shared" si="6"/>
        <v>18669048</v>
      </c>
      <c r="S36" s="63">
        <f t="shared" si="6"/>
        <v>4785918</v>
      </c>
      <c r="T36" s="63">
        <f t="shared" si="6"/>
        <v>7785918</v>
      </c>
      <c r="U36" s="63">
        <f t="shared" si="6"/>
        <v>47408197</v>
      </c>
      <c r="V36" s="63">
        <f t="shared" si="6"/>
        <v>59980033</v>
      </c>
      <c r="W36" s="63">
        <f t="shared" si="6"/>
        <v>115780663</v>
      </c>
      <c r="X36" s="63">
        <f t="shared" si="6"/>
        <v>0</v>
      </c>
      <c r="Y36" s="63">
        <f t="shared" si="6"/>
        <v>115780663</v>
      </c>
      <c r="Z36" s="64">
        <f>+IF(X36&lt;&gt;0,+(Y36/X36)*100,0)</f>
        <v>0</v>
      </c>
      <c r="AA36" s="65">
        <f>SUM(AA32:AA35)</f>
        <v>102560303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2303686</v>
      </c>
      <c r="D5" s="16">
        <f>SUM(D6:D8)</f>
        <v>0</v>
      </c>
      <c r="E5" s="17">
        <f t="shared" si="0"/>
        <v>7843915</v>
      </c>
      <c r="F5" s="18">
        <f t="shared" si="0"/>
        <v>7483915</v>
      </c>
      <c r="G5" s="18">
        <f t="shared" si="0"/>
        <v>13801</v>
      </c>
      <c r="H5" s="18">
        <f t="shared" si="0"/>
        <v>23904</v>
      </c>
      <c r="I5" s="18">
        <f t="shared" si="0"/>
        <v>67500</v>
      </c>
      <c r="J5" s="18">
        <f t="shared" si="0"/>
        <v>105205</v>
      </c>
      <c r="K5" s="18">
        <f t="shared" si="0"/>
        <v>57100</v>
      </c>
      <c r="L5" s="18">
        <f t="shared" si="0"/>
        <v>-14000</v>
      </c>
      <c r="M5" s="18">
        <f t="shared" si="0"/>
        <v>30000</v>
      </c>
      <c r="N5" s="18">
        <f t="shared" si="0"/>
        <v>73100</v>
      </c>
      <c r="O5" s="18">
        <f t="shared" si="0"/>
        <v>28750</v>
      </c>
      <c r="P5" s="18">
        <f t="shared" si="0"/>
        <v>0</v>
      </c>
      <c r="Q5" s="18">
        <f t="shared" si="0"/>
        <v>2653711</v>
      </c>
      <c r="R5" s="18">
        <f t="shared" si="0"/>
        <v>2682461</v>
      </c>
      <c r="S5" s="18">
        <f t="shared" si="0"/>
        <v>2473543</v>
      </c>
      <c r="T5" s="18">
        <f t="shared" si="0"/>
        <v>290000</v>
      </c>
      <c r="U5" s="18">
        <f t="shared" si="0"/>
        <v>909077</v>
      </c>
      <c r="V5" s="18">
        <f t="shared" si="0"/>
        <v>3672620</v>
      </c>
      <c r="W5" s="18">
        <f t="shared" si="0"/>
        <v>6533386</v>
      </c>
      <c r="X5" s="18">
        <f t="shared" si="0"/>
        <v>7843908</v>
      </c>
      <c r="Y5" s="18">
        <f t="shared" si="0"/>
        <v>-1310522</v>
      </c>
      <c r="Z5" s="4">
        <f>+IF(X5&lt;&gt;0,+(Y5/X5)*100,0)</f>
        <v>-16.707513652633356</v>
      </c>
      <c r="AA5" s="16">
        <f>SUM(AA6:AA8)</f>
        <v>7483915</v>
      </c>
    </row>
    <row r="6" spans="1:27" ht="13.5">
      <c r="A6" s="5" t="s">
        <v>32</v>
      </c>
      <c r="B6" s="3"/>
      <c r="C6" s="19"/>
      <c r="D6" s="19"/>
      <c r="E6" s="20">
        <v>1000000</v>
      </c>
      <c r="F6" s="21">
        <v>1000000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>
        <v>1216075</v>
      </c>
      <c r="R6" s="21">
        <v>1216075</v>
      </c>
      <c r="S6" s="21"/>
      <c r="T6" s="21"/>
      <c r="U6" s="21"/>
      <c r="V6" s="21"/>
      <c r="W6" s="21">
        <v>1216075</v>
      </c>
      <c r="X6" s="21">
        <v>999996</v>
      </c>
      <c r="Y6" s="21">
        <v>216079</v>
      </c>
      <c r="Z6" s="6">
        <v>21.61</v>
      </c>
      <c r="AA6" s="28">
        <v>1000000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2303686</v>
      </c>
      <c r="D8" s="19"/>
      <c r="E8" s="20">
        <v>6843915</v>
      </c>
      <c r="F8" s="21">
        <v>6483915</v>
      </c>
      <c r="G8" s="21">
        <v>13801</v>
      </c>
      <c r="H8" s="21">
        <v>23904</v>
      </c>
      <c r="I8" s="21">
        <v>67500</v>
      </c>
      <c r="J8" s="21">
        <v>105205</v>
      </c>
      <c r="K8" s="21">
        <v>57100</v>
      </c>
      <c r="L8" s="21">
        <v>-14000</v>
      </c>
      <c r="M8" s="21">
        <v>30000</v>
      </c>
      <c r="N8" s="21">
        <v>73100</v>
      </c>
      <c r="O8" s="21">
        <v>28750</v>
      </c>
      <c r="P8" s="21"/>
      <c r="Q8" s="21">
        <v>1437636</v>
      </c>
      <c r="R8" s="21">
        <v>1466386</v>
      </c>
      <c r="S8" s="21">
        <v>2473543</v>
      </c>
      <c r="T8" s="21">
        <v>290000</v>
      </c>
      <c r="U8" s="21">
        <v>909077</v>
      </c>
      <c r="V8" s="21">
        <v>3672620</v>
      </c>
      <c r="W8" s="21">
        <v>5317311</v>
      </c>
      <c r="X8" s="21">
        <v>6843912</v>
      </c>
      <c r="Y8" s="21">
        <v>-1526601</v>
      </c>
      <c r="Z8" s="6">
        <v>-22.31</v>
      </c>
      <c r="AA8" s="28">
        <v>6483915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4085259</v>
      </c>
      <c r="F9" s="18">
        <f t="shared" si="1"/>
        <v>4985259</v>
      </c>
      <c r="G9" s="18">
        <f t="shared" si="1"/>
        <v>0</v>
      </c>
      <c r="H9" s="18">
        <f t="shared" si="1"/>
        <v>0</v>
      </c>
      <c r="I9" s="18">
        <f t="shared" si="1"/>
        <v>166281</v>
      </c>
      <c r="J9" s="18">
        <f t="shared" si="1"/>
        <v>166281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183074</v>
      </c>
      <c r="P9" s="18">
        <f t="shared" si="1"/>
        <v>721773</v>
      </c>
      <c r="Q9" s="18">
        <f t="shared" si="1"/>
        <v>-24700</v>
      </c>
      <c r="R9" s="18">
        <f t="shared" si="1"/>
        <v>880147</v>
      </c>
      <c r="S9" s="18">
        <f t="shared" si="1"/>
        <v>0</v>
      </c>
      <c r="T9" s="18">
        <f t="shared" si="1"/>
        <v>690</v>
      </c>
      <c r="U9" s="18">
        <f t="shared" si="1"/>
        <v>1032471</v>
      </c>
      <c r="V9" s="18">
        <f t="shared" si="1"/>
        <v>1033161</v>
      </c>
      <c r="W9" s="18">
        <f t="shared" si="1"/>
        <v>2079589</v>
      </c>
      <c r="X9" s="18">
        <f t="shared" si="1"/>
        <v>4085268</v>
      </c>
      <c r="Y9" s="18">
        <f t="shared" si="1"/>
        <v>-2005679</v>
      </c>
      <c r="Z9" s="4">
        <f>+IF(X9&lt;&gt;0,+(Y9/X9)*100,0)</f>
        <v>-49.09540818374706</v>
      </c>
      <c r="AA9" s="30">
        <f>SUM(AA10:AA14)</f>
        <v>4985259</v>
      </c>
    </row>
    <row r="10" spans="1:27" ht="13.5">
      <c r="A10" s="5" t="s">
        <v>36</v>
      </c>
      <c r="B10" s="3"/>
      <c r="C10" s="19"/>
      <c r="D10" s="19"/>
      <c r="E10" s="20">
        <v>2438517</v>
      </c>
      <c r="F10" s="21">
        <v>2188517</v>
      </c>
      <c r="G10" s="21"/>
      <c r="H10" s="21"/>
      <c r="I10" s="21">
        <v>166281</v>
      </c>
      <c r="J10" s="21">
        <v>166281</v>
      </c>
      <c r="K10" s="21"/>
      <c r="L10" s="21"/>
      <c r="M10" s="21"/>
      <c r="N10" s="21"/>
      <c r="O10" s="21">
        <v>183074</v>
      </c>
      <c r="P10" s="21">
        <v>283754</v>
      </c>
      <c r="Q10" s="21"/>
      <c r="R10" s="21">
        <v>466828</v>
      </c>
      <c r="S10" s="21"/>
      <c r="T10" s="21">
        <v>-58260</v>
      </c>
      <c r="U10" s="21">
        <v>210254</v>
      </c>
      <c r="V10" s="21">
        <v>151994</v>
      </c>
      <c r="W10" s="21">
        <v>785103</v>
      </c>
      <c r="X10" s="21">
        <v>2438520</v>
      </c>
      <c r="Y10" s="21">
        <v>-1653417</v>
      </c>
      <c r="Z10" s="6">
        <v>-67.8</v>
      </c>
      <c r="AA10" s="28">
        <v>2188517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1646742</v>
      </c>
      <c r="F12" s="21">
        <v>2796742</v>
      </c>
      <c r="G12" s="21"/>
      <c r="H12" s="21"/>
      <c r="I12" s="21"/>
      <c r="J12" s="21"/>
      <c r="K12" s="21"/>
      <c r="L12" s="21"/>
      <c r="M12" s="21"/>
      <c r="N12" s="21"/>
      <c r="O12" s="21"/>
      <c r="P12" s="21">
        <v>438019</v>
      </c>
      <c r="Q12" s="21">
        <v>-24700</v>
      </c>
      <c r="R12" s="21">
        <v>413319</v>
      </c>
      <c r="S12" s="21"/>
      <c r="T12" s="21">
        <v>58950</v>
      </c>
      <c r="U12" s="21">
        <v>822217</v>
      </c>
      <c r="V12" s="21">
        <v>881167</v>
      </c>
      <c r="W12" s="21">
        <v>1294486</v>
      </c>
      <c r="X12" s="21">
        <v>1646748</v>
      </c>
      <c r="Y12" s="21">
        <v>-352262</v>
      </c>
      <c r="Z12" s="6">
        <v>-21.39</v>
      </c>
      <c r="AA12" s="28">
        <v>2796742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21140516</v>
      </c>
      <c r="D15" s="16">
        <f>SUM(D16:D18)</f>
        <v>0</v>
      </c>
      <c r="E15" s="17">
        <f t="shared" si="2"/>
        <v>72894911</v>
      </c>
      <c r="F15" s="18">
        <f t="shared" si="2"/>
        <v>86275481</v>
      </c>
      <c r="G15" s="18">
        <f t="shared" si="2"/>
        <v>2500927</v>
      </c>
      <c r="H15" s="18">
        <f t="shared" si="2"/>
        <v>3503489</v>
      </c>
      <c r="I15" s="18">
        <f t="shared" si="2"/>
        <v>3245057</v>
      </c>
      <c r="J15" s="18">
        <f t="shared" si="2"/>
        <v>9249473</v>
      </c>
      <c r="K15" s="18">
        <f t="shared" si="2"/>
        <v>3327420</v>
      </c>
      <c r="L15" s="18">
        <f t="shared" si="2"/>
        <v>2945486</v>
      </c>
      <c r="M15" s="18">
        <f t="shared" si="2"/>
        <v>3460479</v>
      </c>
      <c r="N15" s="18">
        <f t="shared" si="2"/>
        <v>9733385</v>
      </c>
      <c r="O15" s="18">
        <f t="shared" si="2"/>
        <v>2335621</v>
      </c>
      <c r="P15" s="18">
        <f t="shared" si="2"/>
        <v>7231718</v>
      </c>
      <c r="Q15" s="18">
        <f t="shared" si="2"/>
        <v>7088420</v>
      </c>
      <c r="R15" s="18">
        <f t="shared" si="2"/>
        <v>16655759</v>
      </c>
      <c r="S15" s="18">
        <f t="shared" si="2"/>
        <v>4869317</v>
      </c>
      <c r="T15" s="18">
        <f t="shared" si="2"/>
        <v>11998754</v>
      </c>
      <c r="U15" s="18">
        <f t="shared" si="2"/>
        <v>11507413</v>
      </c>
      <c r="V15" s="18">
        <f t="shared" si="2"/>
        <v>28375484</v>
      </c>
      <c r="W15" s="18">
        <f t="shared" si="2"/>
        <v>64014101</v>
      </c>
      <c r="X15" s="18">
        <f t="shared" si="2"/>
        <v>72894912</v>
      </c>
      <c r="Y15" s="18">
        <f t="shared" si="2"/>
        <v>-8880811</v>
      </c>
      <c r="Z15" s="4">
        <f>+IF(X15&lt;&gt;0,+(Y15/X15)*100,0)</f>
        <v>-12.183032747196403</v>
      </c>
      <c r="AA15" s="30">
        <f>SUM(AA16:AA18)</f>
        <v>86275481</v>
      </c>
    </row>
    <row r="16" spans="1:27" ht="13.5">
      <c r="A16" s="5" t="s">
        <v>42</v>
      </c>
      <c r="B16" s="3"/>
      <c r="C16" s="19"/>
      <c r="D16" s="19"/>
      <c r="E16" s="20">
        <v>2163500</v>
      </c>
      <c r="F16" s="21">
        <v>2163500</v>
      </c>
      <c r="G16" s="21">
        <v>159199</v>
      </c>
      <c r="H16" s="21"/>
      <c r="I16" s="21">
        <v>86901</v>
      </c>
      <c r="J16" s="21">
        <v>246100</v>
      </c>
      <c r="K16" s="21">
        <v>149800</v>
      </c>
      <c r="L16" s="21"/>
      <c r="M16" s="21"/>
      <c r="N16" s="21">
        <v>149800</v>
      </c>
      <c r="O16" s="21"/>
      <c r="P16" s="21"/>
      <c r="Q16" s="21"/>
      <c r="R16" s="21"/>
      <c r="S16" s="21"/>
      <c r="T16" s="21">
        <v>127217</v>
      </c>
      <c r="U16" s="21">
        <v>137379</v>
      </c>
      <c r="V16" s="21">
        <v>264596</v>
      </c>
      <c r="W16" s="21">
        <v>660496</v>
      </c>
      <c r="X16" s="21">
        <v>2163504</v>
      </c>
      <c r="Y16" s="21">
        <v>-1503008</v>
      </c>
      <c r="Z16" s="6">
        <v>-69.47</v>
      </c>
      <c r="AA16" s="28">
        <v>2163500</v>
      </c>
    </row>
    <row r="17" spans="1:27" ht="13.5">
      <c r="A17" s="5" t="s">
        <v>43</v>
      </c>
      <c r="B17" s="3"/>
      <c r="C17" s="19">
        <v>21140516</v>
      </c>
      <c r="D17" s="19"/>
      <c r="E17" s="20">
        <v>70731411</v>
      </c>
      <c r="F17" s="21">
        <v>84111981</v>
      </c>
      <c r="G17" s="21">
        <v>2341728</v>
      </c>
      <c r="H17" s="21">
        <v>3503489</v>
      </c>
      <c r="I17" s="21">
        <v>3158156</v>
      </c>
      <c r="J17" s="21">
        <v>9003373</v>
      </c>
      <c r="K17" s="21">
        <v>3177620</v>
      </c>
      <c r="L17" s="21">
        <v>2945486</v>
      </c>
      <c r="M17" s="21">
        <v>3460479</v>
      </c>
      <c r="N17" s="21">
        <v>9583585</v>
      </c>
      <c r="O17" s="21">
        <v>2335621</v>
      </c>
      <c r="P17" s="21">
        <v>7231718</v>
      </c>
      <c r="Q17" s="21">
        <v>7088420</v>
      </c>
      <c r="R17" s="21">
        <v>16655759</v>
      </c>
      <c r="S17" s="21">
        <v>4869317</v>
      </c>
      <c r="T17" s="21">
        <v>11871537</v>
      </c>
      <c r="U17" s="21">
        <v>11370034</v>
      </c>
      <c r="V17" s="21">
        <v>28110888</v>
      </c>
      <c r="W17" s="21">
        <v>63353605</v>
      </c>
      <c r="X17" s="21">
        <v>70731408</v>
      </c>
      <c r="Y17" s="21">
        <v>-7377803</v>
      </c>
      <c r="Z17" s="6">
        <v>-10.43</v>
      </c>
      <c r="AA17" s="28">
        <v>84111981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11205369</v>
      </c>
      <c r="D19" s="16">
        <f>SUM(D20:D23)</f>
        <v>0</v>
      </c>
      <c r="E19" s="17">
        <f t="shared" si="3"/>
        <v>86597200</v>
      </c>
      <c r="F19" s="18">
        <f t="shared" si="3"/>
        <v>88597200</v>
      </c>
      <c r="G19" s="18">
        <f t="shared" si="3"/>
        <v>535953</v>
      </c>
      <c r="H19" s="18">
        <f t="shared" si="3"/>
        <v>2188044</v>
      </c>
      <c r="I19" s="18">
        <f t="shared" si="3"/>
        <v>224192</v>
      </c>
      <c r="J19" s="18">
        <f t="shared" si="3"/>
        <v>2948189</v>
      </c>
      <c r="K19" s="18">
        <f t="shared" si="3"/>
        <v>1788136</v>
      </c>
      <c r="L19" s="18">
        <f t="shared" si="3"/>
        <v>1775889</v>
      </c>
      <c r="M19" s="18">
        <f t="shared" si="3"/>
        <v>616246</v>
      </c>
      <c r="N19" s="18">
        <f t="shared" si="3"/>
        <v>4180271</v>
      </c>
      <c r="O19" s="18">
        <f t="shared" si="3"/>
        <v>88902</v>
      </c>
      <c r="P19" s="18">
        <f t="shared" si="3"/>
        <v>3040638</v>
      </c>
      <c r="Q19" s="18">
        <f t="shared" si="3"/>
        <v>9104165</v>
      </c>
      <c r="R19" s="18">
        <f t="shared" si="3"/>
        <v>12233705</v>
      </c>
      <c r="S19" s="18">
        <f t="shared" si="3"/>
        <v>6758514</v>
      </c>
      <c r="T19" s="18">
        <f t="shared" si="3"/>
        <v>11999643</v>
      </c>
      <c r="U19" s="18">
        <f t="shared" si="3"/>
        <v>10651500</v>
      </c>
      <c r="V19" s="18">
        <f t="shared" si="3"/>
        <v>29409657</v>
      </c>
      <c r="W19" s="18">
        <f t="shared" si="3"/>
        <v>48771822</v>
      </c>
      <c r="X19" s="18">
        <f t="shared" si="3"/>
        <v>86597196</v>
      </c>
      <c r="Y19" s="18">
        <f t="shared" si="3"/>
        <v>-37825374</v>
      </c>
      <c r="Z19" s="4">
        <f>+IF(X19&lt;&gt;0,+(Y19/X19)*100,0)</f>
        <v>-43.67967526338843</v>
      </c>
      <c r="AA19" s="30">
        <f>SUM(AA20:AA23)</f>
        <v>88597200</v>
      </c>
    </row>
    <row r="20" spans="1:27" ht="13.5">
      <c r="A20" s="5" t="s">
        <v>46</v>
      </c>
      <c r="B20" s="3"/>
      <c r="C20" s="19">
        <v>10977926</v>
      </c>
      <c r="D20" s="19"/>
      <c r="E20" s="20">
        <v>84700000</v>
      </c>
      <c r="F20" s="21">
        <v>86700000</v>
      </c>
      <c r="G20" s="21">
        <v>535953</v>
      </c>
      <c r="H20" s="21">
        <v>2188044</v>
      </c>
      <c r="I20" s="21">
        <v>100799</v>
      </c>
      <c r="J20" s="21">
        <v>2824796</v>
      </c>
      <c r="K20" s="21">
        <v>1312066</v>
      </c>
      <c r="L20" s="21">
        <v>1775889</v>
      </c>
      <c r="M20" s="21">
        <v>616246</v>
      </c>
      <c r="N20" s="21">
        <v>3704201</v>
      </c>
      <c r="O20" s="21">
        <v>145972</v>
      </c>
      <c r="P20" s="21">
        <v>2169690</v>
      </c>
      <c r="Q20" s="21">
        <v>9104165</v>
      </c>
      <c r="R20" s="21">
        <v>11419827</v>
      </c>
      <c r="S20" s="21">
        <v>6758514</v>
      </c>
      <c r="T20" s="21">
        <v>11815399</v>
      </c>
      <c r="U20" s="21">
        <v>10563781</v>
      </c>
      <c r="V20" s="21">
        <v>29137694</v>
      </c>
      <c r="W20" s="21">
        <v>47086518</v>
      </c>
      <c r="X20" s="21">
        <v>84699996</v>
      </c>
      <c r="Y20" s="21">
        <v>-37613478</v>
      </c>
      <c r="Z20" s="6">
        <v>-44.41</v>
      </c>
      <c r="AA20" s="28">
        <v>86700000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227443</v>
      </c>
      <c r="D23" s="19"/>
      <c r="E23" s="20">
        <v>1897200</v>
      </c>
      <c r="F23" s="21">
        <v>1897200</v>
      </c>
      <c r="G23" s="21"/>
      <c r="H23" s="21"/>
      <c r="I23" s="21">
        <v>123393</v>
      </c>
      <c r="J23" s="21">
        <v>123393</v>
      </c>
      <c r="K23" s="21">
        <v>476070</v>
      </c>
      <c r="L23" s="21"/>
      <c r="M23" s="21"/>
      <c r="N23" s="21">
        <v>476070</v>
      </c>
      <c r="O23" s="21">
        <v>-57070</v>
      </c>
      <c r="P23" s="21">
        <v>870948</v>
      </c>
      <c r="Q23" s="21"/>
      <c r="R23" s="21">
        <v>813878</v>
      </c>
      <c r="S23" s="21"/>
      <c r="T23" s="21">
        <v>184244</v>
      </c>
      <c r="U23" s="21">
        <v>87719</v>
      </c>
      <c r="V23" s="21">
        <v>271963</v>
      </c>
      <c r="W23" s="21">
        <v>1685304</v>
      </c>
      <c r="X23" s="21">
        <v>1897200</v>
      </c>
      <c r="Y23" s="21">
        <v>-211896</v>
      </c>
      <c r="Z23" s="6">
        <v>-11.17</v>
      </c>
      <c r="AA23" s="28">
        <v>1897200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34649571</v>
      </c>
      <c r="D25" s="50">
        <f>+D5+D9+D15+D19+D24</f>
        <v>0</v>
      </c>
      <c r="E25" s="51">
        <f t="shared" si="4"/>
        <v>171421285</v>
      </c>
      <c r="F25" s="52">
        <f t="shared" si="4"/>
        <v>187341855</v>
      </c>
      <c r="G25" s="52">
        <f t="shared" si="4"/>
        <v>3050681</v>
      </c>
      <c r="H25" s="52">
        <f t="shared" si="4"/>
        <v>5715437</v>
      </c>
      <c r="I25" s="52">
        <f t="shared" si="4"/>
        <v>3703030</v>
      </c>
      <c r="J25" s="52">
        <f t="shared" si="4"/>
        <v>12469148</v>
      </c>
      <c r="K25" s="52">
        <f t="shared" si="4"/>
        <v>5172656</v>
      </c>
      <c r="L25" s="52">
        <f t="shared" si="4"/>
        <v>4707375</v>
      </c>
      <c r="M25" s="52">
        <f t="shared" si="4"/>
        <v>4106725</v>
      </c>
      <c r="N25" s="52">
        <f t="shared" si="4"/>
        <v>13986756</v>
      </c>
      <c r="O25" s="52">
        <f t="shared" si="4"/>
        <v>2636347</v>
      </c>
      <c r="P25" s="52">
        <f t="shared" si="4"/>
        <v>10994129</v>
      </c>
      <c r="Q25" s="52">
        <f t="shared" si="4"/>
        <v>18821596</v>
      </c>
      <c r="R25" s="52">
        <f t="shared" si="4"/>
        <v>32452072</v>
      </c>
      <c r="S25" s="52">
        <f t="shared" si="4"/>
        <v>14101374</v>
      </c>
      <c r="T25" s="52">
        <f t="shared" si="4"/>
        <v>24289087</v>
      </c>
      <c r="U25" s="52">
        <f t="shared" si="4"/>
        <v>24100461</v>
      </c>
      <c r="V25" s="52">
        <f t="shared" si="4"/>
        <v>62490922</v>
      </c>
      <c r="W25" s="52">
        <f t="shared" si="4"/>
        <v>121398898</v>
      </c>
      <c r="X25" s="52">
        <f t="shared" si="4"/>
        <v>171421284</v>
      </c>
      <c r="Y25" s="52">
        <f t="shared" si="4"/>
        <v>-50022386</v>
      </c>
      <c r="Z25" s="53">
        <f>+IF(X25&lt;&gt;0,+(Y25/X25)*100,0)</f>
        <v>-29.180965649516427</v>
      </c>
      <c r="AA25" s="54">
        <f>+AA5+AA9+AA15+AA19+AA24</f>
        <v>187341855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31103512</v>
      </c>
      <c r="D28" s="19"/>
      <c r="E28" s="20">
        <v>67142400</v>
      </c>
      <c r="F28" s="21">
        <v>67247868</v>
      </c>
      <c r="G28" s="21">
        <v>2190384</v>
      </c>
      <c r="H28" s="21">
        <v>5691533</v>
      </c>
      <c r="I28" s="21">
        <v>3535968</v>
      </c>
      <c r="J28" s="21">
        <v>11417885</v>
      </c>
      <c r="K28" s="21">
        <v>4147669</v>
      </c>
      <c r="L28" s="21">
        <v>3069620</v>
      </c>
      <c r="M28" s="21">
        <v>4166650</v>
      </c>
      <c r="N28" s="21">
        <v>11383939</v>
      </c>
      <c r="O28" s="21">
        <v>2243181</v>
      </c>
      <c r="P28" s="21">
        <v>1360805</v>
      </c>
      <c r="Q28" s="21">
        <v>15622542</v>
      </c>
      <c r="R28" s="21">
        <v>19226528</v>
      </c>
      <c r="S28" s="21">
        <v>7060495</v>
      </c>
      <c r="T28" s="21">
        <v>13227124</v>
      </c>
      <c r="U28" s="21">
        <v>357652</v>
      </c>
      <c r="V28" s="21">
        <v>20645271</v>
      </c>
      <c r="W28" s="21">
        <v>62673623</v>
      </c>
      <c r="X28" s="21"/>
      <c r="Y28" s="21">
        <v>62673623</v>
      </c>
      <c r="Z28" s="6"/>
      <c r="AA28" s="19">
        <v>67247868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>
        <v>6352713</v>
      </c>
      <c r="Q29" s="21"/>
      <c r="R29" s="21">
        <v>6352713</v>
      </c>
      <c r="S29" s="21"/>
      <c r="T29" s="21"/>
      <c r="U29" s="21"/>
      <c r="V29" s="21"/>
      <c r="W29" s="21">
        <v>6352713</v>
      </c>
      <c r="X29" s="21"/>
      <c r="Y29" s="21">
        <v>6352713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>
        <v>125000</v>
      </c>
      <c r="L30" s="24"/>
      <c r="M30" s="24"/>
      <c r="N30" s="24">
        <v>125000</v>
      </c>
      <c r="O30" s="24"/>
      <c r="P30" s="24"/>
      <c r="Q30" s="24"/>
      <c r="R30" s="24"/>
      <c r="S30" s="24"/>
      <c r="T30" s="24">
        <v>127217</v>
      </c>
      <c r="U30" s="24"/>
      <c r="V30" s="24">
        <v>127217</v>
      </c>
      <c r="W30" s="24">
        <v>252217</v>
      </c>
      <c r="X30" s="24"/>
      <c r="Y30" s="24">
        <v>252217</v>
      </c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31103512</v>
      </c>
      <c r="D32" s="25">
        <f>SUM(D28:D31)</f>
        <v>0</v>
      </c>
      <c r="E32" s="26">
        <f t="shared" si="5"/>
        <v>67142400</v>
      </c>
      <c r="F32" s="27">
        <f t="shared" si="5"/>
        <v>67247868</v>
      </c>
      <c r="G32" s="27">
        <f t="shared" si="5"/>
        <v>2190384</v>
      </c>
      <c r="H32" s="27">
        <f t="shared" si="5"/>
        <v>5691533</v>
      </c>
      <c r="I32" s="27">
        <f t="shared" si="5"/>
        <v>3535968</v>
      </c>
      <c r="J32" s="27">
        <f t="shared" si="5"/>
        <v>11417885</v>
      </c>
      <c r="K32" s="27">
        <f t="shared" si="5"/>
        <v>4272669</v>
      </c>
      <c r="L32" s="27">
        <f t="shared" si="5"/>
        <v>3069620</v>
      </c>
      <c r="M32" s="27">
        <f t="shared" si="5"/>
        <v>4166650</v>
      </c>
      <c r="N32" s="27">
        <f t="shared" si="5"/>
        <v>11508939</v>
      </c>
      <c r="O32" s="27">
        <f t="shared" si="5"/>
        <v>2243181</v>
      </c>
      <c r="P32" s="27">
        <f t="shared" si="5"/>
        <v>7713518</v>
      </c>
      <c r="Q32" s="27">
        <f t="shared" si="5"/>
        <v>15622542</v>
      </c>
      <c r="R32" s="27">
        <f t="shared" si="5"/>
        <v>25579241</v>
      </c>
      <c r="S32" s="27">
        <f t="shared" si="5"/>
        <v>7060495</v>
      </c>
      <c r="T32" s="27">
        <f t="shared" si="5"/>
        <v>13354341</v>
      </c>
      <c r="U32" s="27">
        <f t="shared" si="5"/>
        <v>357652</v>
      </c>
      <c r="V32" s="27">
        <f t="shared" si="5"/>
        <v>20772488</v>
      </c>
      <c r="W32" s="27">
        <f t="shared" si="5"/>
        <v>69278553</v>
      </c>
      <c r="X32" s="27">
        <f t="shared" si="5"/>
        <v>0</v>
      </c>
      <c r="Y32" s="27">
        <f t="shared" si="5"/>
        <v>69278553</v>
      </c>
      <c r="Z32" s="13">
        <f>+IF(X32&lt;&gt;0,+(Y32/X32)*100,0)</f>
        <v>0</v>
      </c>
      <c r="AA32" s="31">
        <f>SUM(AA28:AA31)</f>
        <v>67247868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45000000</v>
      </c>
      <c r="F34" s="21">
        <v>45000000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>
        <v>7975848</v>
      </c>
      <c r="V34" s="21">
        <v>7975848</v>
      </c>
      <c r="W34" s="21">
        <v>7975848</v>
      </c>
      <c r="X34" s="21"/>
      <c r="Y34" s="21">
        <v>7975848</v>
      </c>
      <c r="Z34" s="6"/>
      <c r="AA34" s="28">
        <v>45000000</v>
      </c>
    </row>
    <row r="35" spans="1:27" ht="13.5">
      <c r="A35" s="59" t="s">
        <v>63</v>
      </c>
      <c r="B35" s="3"/>
      <c r="C35" s="19">
        <v>3546059</v>
      </c>
      <c r="D35" s="19"/>
      <c r="E35" s="20">
        <v>59278885</v>
      </c>
      <c r="F35" s="21">
        <v>75093987</v>
      </c>
      <c r="G35" s="21">
        <v>860297</v>
      </c>
      <c r="H35" s="21">
        <v>23904</v>
      </c>
      <c r="I35" s="21">
        <v>167062</v>
      </c>
      <c r="J35" s="21">
        <v>1051263</v>
      </c>
      <c r="K35" s="21">
        <v>899987</v>
      </c>
      <c r="L35" s="21">
        <v>1637755</v>
      </c>
      <c r="M35" s="21">
        <v>-59925</v>
      </c>
      <c r="N35" s="21">
        <v>2477817</v>
      </c>
      <c r="O35" s="21">
        <v>393166</v>
      </c>
      <c r="P35" s="21">
        <v>3280611</v>
      </c>
      <c r="Q35" s="21">
        <v>3199054</v>
      </c>
      <c r="R35" s="21">
        <v>6872831</v>
      </c>
      <c r="S35" s="21">
        <v>7040879</v>
      </c>
      <c r="T35" s="21">
        <v>10934746</v>
      </c>
      <c r="U35" s="21">
        <v>15766961</v>
      </c>
      <c r="V35" s="21">
        <v>33742586</v>
      </c>
      <c r="W35" s="21">
        <v>44144497</v>
      </c>
      <c r="X35" s="21"/>
      <c r="Y35" s="21">
        <v>44144497</v>
      </c>
      <c r="Z35" s="6"/>
      <c r="AA35" s="28">
        <v>75093987</v>
      </c>
    </row>
    <row r="36" spans="1:27" ht="13.5">
      <c r="A36" s="60" t="s">
        <v>64</v>
      </c>
      <c r="B36" s="10"/>
      <c r="C36" s="61">
        <f aca="true" t="shared" si="6" ref="C36:Y36">SUM(C32:C35)</f>
        <v>34649571</v>
      </c>
      <c r="D36" s="61">
        <f>SUM(D32:D35)</f>
        <v>0</v>
      </c>
      <c r="E36" s="62">
        <f t="shared" si="6"/>
        <v>171421285</v>
      </c>
      <c r="F36" s="63">
        <f t="shared" si="6"/>
        <v>187341855</v>
      </c>
      <c r="G36" s="63">
        <f t="shared" si="6"/>
        <v>3050681</v>
      </c>
      <c r="H36" s="63">
        <f t="shared" si="6"/>
        <v>5715437</v>
      </c>
      <c r="I36" s="63">
        <f t="shared" si="6"/>
        <v>3703030</v>
      </c>
      <c r="J36" s="63">
        <f t="shared" si="6"/>
        <v>12469148</v>
      </c>
      <c r="K36" s="63">
        <f t="shared" si="6"/>
        <v>5172656</v>
      </c>
      <c r="L36" s="63">
        <f t="shared" si="6"/>
        <v>4707375</v>
      </c>
      <c r="M36" s="63">
        <f t="shared" si="6"/>
        <v>4106725</v>
      </c>
      <c r="N36" s="63">
        <f t="shared" si="6"/>
        <v>13986756</v>
      </c>
      <c r="O36" s="63">
        <f t="shared" si="6"/>
        <v>2636347</v>
      </c>
      <c r="P36" s="63">
        <f t="shared" si="6"/>
        <v>10994129</v>
      </c>
      <c r="Q36" s="63">
        <f t="shared" si="6"/>
        <v>18821596</v>
      </c>
      <c r="R36" s="63">
        <f t="shared" si="6"/>
        <v>32452072</v>
      </c>
      <c r="S36" s="63">
        <f t="shared" si="6"/>
        <v>14101374</v>
      </c>
      <c r="T36" s="63">
        <f t="shared" si="6"/>
        <v>24289087</v>
      </c>
      <c r="U36" s="63">
        <f t="shared" si="6"/>
        <v>24100461</v>
      </c>
      <c r="V36" s="63">
        <f t="shared" si="6"/>
        <v>62490922</v>
      </c>
      <c r="W36" s="63">
        <f t="shared" si="6"/>
        <v>121398898</v>
      </c>
      <c r="X36" s="63">
        <f t="shared" si="6"/>
        <v>0</v>
      </c>
      <c r="Y36" s="63">
        <f t="shared" si="6"/>
        <v>121398898</v>
      </c>
      <c r="Z36" s="64">
        <f>+IF(X36&lt;&gt;0,+(Y36/X36)*100,0)</f>
        <v>0</v>
      </c>
      <c r="AA36" s="65">
        <f>SUM(AA32:AA35)</f>
        <v>187341855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300370443</v>
      </c>
      <c r="D5" s="16">
        <f>SUM(D6:D8)</f>
        <v>0</v>
      </c>
      <c r="E5" s="17">
        <f t="shared" si="0"/>
        <v>5750000</v>
      </c>
      <c r="F5" s="18">
        <f t="shared" si="0"/>
        <v>2200000</v>
      </c>
      <c r="G5" s="18">
        <f t="shared" si="0"/>
        <v>0</v>
      </c>
      <c r="H5" s="18">
        <f t="shared" si="0"/>
        <v>1548659</v>
      </c>
      <c r="I5" s="18">
        <f t="shared" si="0"/>
        <v>132686</v>
      </c>
      <c r="J5" s="18">
        <f t="shared" si="0"/>
        <v>1681345</v>
      </c>
      <c r="K5" s="18">
        <f t="shared" si="0"/>
        <v>245224</v>
      </c>
      <c r="L5" s="18">
        <f t="shared" si="0"/>
        <v>317905</v>
      </c>
      <c r="M5" s="18">
        <f t="shared" si="0"/>
        <v>185884</v>
      </c>
      <c r="N5" s="18">
        <f t="shared" si="0"/>
        <v>749013</v>
      </c>
      <c r="O5" s="18">
        <f t="shared" si="0"/>
        <v>0</v>
      </c>
      <c r="P5" s="18">
        <f t="shared" si="0"/>
        <v>759441</v>
      </c>
      <c r="Q5" s="18">
        <f t="shared" si="0"/>
        <v>1941094</v>
      </c>
      <c r="R5" s="18">
        <f t="shared" si="0"/>
        <v>2700535</v>
      </c>
      <c r="S5" s="18">
        <f t="shared" si="0"/>
        <v>1361547</v>
      </c>
      <c r="T5" s="18">
        <f t="shared" si="0"/>
        <v>1361547</v>
      </c>
      <c r="U5" s="18">
        <f t="shared" si="0"/>
        <v>0</v>
      </c>
      <c r="V5" s="18">
        <f t="shared" si="0"/>
        <v>2723094</v>
      </c>
      <c r="W5" s="18">
        <f t="shared" si="0"/>
        <v>7853987</v>
      </c>
      <c r="X5" s="18">
        <f t="shared" si="0"/>
        <v>5199996</v>
      </c>
      <c r="Y5" s="18">
        <f t="shared" si="0"/>
        <v>2653991</v>
      </c>
      <c r="Z5" s="4">
        <f>+IF(X5&lt;&gt;0,+(Y5/X5)*100,0)</f>
        <v>51.03832772179055</v>
      </c>
      <c r="AA5" s="16">
        <f>SUM(AA6:AA8)</f>
        <v>2200000</v>
      </c>
    </row>
    <row r="6" spans="1:27" ht="13.5">
      <c r="A6" s="5" t="s">
        <v>32</v>
      </c>
      <c r="B6" s="3"/>
      <c r="C6" s="19">
        <v>169782832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5445810</v>
      </c>
      <c r="D7" s="22"/>
      <c r="E7" s="23">
        <v>5750000</v>
      </c>
      <c r="F7" s="24">
        <v>2200000</v>
      </c>
      <c r="G7" s="24"/>
      <c r="H7" s="24">
        <v>1548659</v>
      </c>
      <c r="I7" s="24">
        <v>132686</v>
      </c>
      <c r="J7" s="24">
        <v>1681345</v>
      </c>
      <c r="K7" s="24">
        <v>245224</v>
      </c>
      <c r="L7" s="24">
        <v>317905</v>
      </c>
      <c r="M7" s="24">
        <v>185884</v>
      </c>
      <c r="N7" s="24">
        <v>749013</v>
      </c>
      <c r="O7" s="24"/>
      <c r="P7" s="24">
        <v>759441</v>
      </c>
      <c r="Q7" s="24">
        <v>1941094</v>
      </c>
      <c r="R7" s="24">
        <v>2700535</v>
      </c>
      <c r="S7" s="24">
        <v>1361547</v>
      </c>
      <c r="T7" s="24">
        <v>1361547</v>
      </c>
      <c r="U7" s="24"/>
      <c r="V7" s="24">
        <v>2723094</v>
      </c>
      <c r="W7" s="24">
        <v>7853987</v>
      </c>
      <c r="X7" s="24">
        <v>5199996</v>
      </c>
      <c r="Y7" s="24">
        <v>2653991</v>
      </c>
      <c r="Z7" s="7">
        <v>51.04</v>
      </c>
      <c r="AA7" s="29">
        <v>2200000</v>
      </c>
    </row>
    <row r="8" spans="1:27" ht="13.5">
      <c r="A8" s="5" t="s">
        <v>34</v>
      </c>
      <c r="B8" s="3"/>
      <c r="C8" s="19">
        <v>125141801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2000000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2000000</v>
      </c>
    </row>
    <row r="10" spans="1:27" ht="13.5">
      <c r="A10" s="5" t="s">
        <v>36</v>
      </c>
      <c r="B10" s="3"/>
      <c r="C10" s="19"/>
      <c r="D10" s="19"/>
      <c r="E10" s="20"/>
      <c r="F10" s="21">
        <v>2000000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2000000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169782829</v>
      </c>
      <c r="D15" s="16">
        <f>SUM(D16:D18)</f>
        <v>0</v>
      </c>
      <c r="E15" s="17">
        <f t="shared" si="2"/>
        <v>55660000</v>
      </c>
      <c r="F15" s="18">
        <f t="shared" si="2"/>
        <v>27298150</v>
      </c>
      <c r="G15" s="18">
        <f t="shared" si="2"/>
        <v>0</v>
      </c>
      <c r="H15" s="18">
        <f t="shared" si="2"/>
        <v>2060684</v>
      </c>
      <c r="I15" s="18">
        <f t="shared" si="2"/>
        <v>1122219</v>
      </c>
      <c r="J15" s="18">
        <f t="shared" si="2"/>
        <v>3182903</v>
      </c>
      <c r="K15" s="18">
        <f t="shared" si="2"/>
        <v>368818</v>
      </c>
      <c r="L15" s="18">
        <f t="shared" si="2"/>
        <v>7672926</v>
      </c>
      <c r="M15" s="18">
        <f t="shared" si="2"/>
        <v>1462182</v>
      </c>
      <c r="N15" s="18">
        <f t="shared" si="2"/>
        <v>9503926</v>
      </c>
      <c r="O15" s="18">
        <f t="shared" si="2"/>
        <v>0</v>
      </c>
      <c r="P15" s="18">
        <f t="shared" si="2"/>
        <v>13102542</v>
      </c>
      <c r="Q15" s="18">
        <f t="shared" si="2"/>
        <v>5628239</v>
      </c>
      <c r="R15" s="18">
        <f t="shared" si="2"/>
        <v>18730781</v>
      </c>
      <c r="S15" s="18">
        <f t="shared" si="2"/>
        <v>25800810</v>
      </c>
      <c r="T15" s="18">
        <f t="shared" si="2"/>
        <v>25800810</v>
      </c>
      <c r="U15" s="18">
        <f t="shared" si="2"/>
        <v>14016012</v>
      </c>
      <c r="V15" s="18">
        <f t="shared" si="2"/>
        <v>65617632</v>
      </c>
      <c r="W15" s="18">
        <f t="shared" si="2"/>
        <v>97035242</v>
      </c>
      <c r="X15" s="18">
        <f t="shared" si="2"/>
        <v>55659672</v>
      </c>
      <c r="Y15" s="18">
        <f t="shared" si="2"/>
        <v>41375570</v>
      </c>
      <c r="Z15" s="4">
        <f>+IF(X15&lt;&gt;0,+(Y15/X15)*100,0)</f>
        <v>74.33671186563944</v>
      </c>
      <c r="AA15" s="30">
        <f>SUM(AA16:AA18)</f>
        <v>27298150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169782829</v>
      </c>
      <c r="D17" s="19"/>
      <c r="E17" s="20">
        <v>55660000</v>
      </c>
      <c r="F17" s="21">
        <v>27298150</v>
      </c>
      <c r="G17" s="21"/>
      <c r="H17" s="21">
        <v>2060684</v>
      </c>
      <c r="I17" s="21">
        <v>1122219</v>
      </c>
      <c r="J17" s="21">
        <v>3182903</v>
      </c>
      <c r="K17" s="21">
        <v>368818</v>
      </c>
      <c r="L17" s="21">
        <v>7672926</v>
      </c>
      <c r="M17" s="21">
        <v>1462182</v>
      </c>
      <c r="N17" s="21">
        <v>9503926</v>
      </c>
      <c r="O17" s="21"/>
      <c r="P17" s="21">
        <v>13102542</v>
      </c>
      <c r="Q17" s="21">
        <v>5628239</v>
      </c>
      <c r="R17" s="21">
        <v>18730781</v>
      </c>
      <c r="S17" s="21">
        <v>25800810</v>
      </c>
      <c r="T17" s="21">
        <v>25800810</v>
      </c>
      <c r="U17" s="21">
        <v>14016012</v>
      </c>
      <c r="V17" s="21">
        <v>65617632</v>
      </c>
      <c r="W17" s="21">
        <v>97035242</v>
      </c>
      <c r="X17" s="21">
        <v>55659672</v>
      </c>
      <c r="Y17" s="21">
        <v>41375570</v>
      </c>
      <c r="Z17" s="6">
        <v>74.34</v>
      </c>
      <c r="AA17" s="28">
        <v>27298150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30000000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30000000</v>
      </c>
    </row>
    <row r="20" spans="1:27" ht="13.5">
      <c r="A20" s="5" t="s">
        <v>46</v>
      </c>
      <c r="B20" s="3"/>
      <c r="C20" s="19"/>
      <c r="D20" s="19"/>
      <c r="E20" s="20"/>
      <c r="F20" s="21">
        <v>30000000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30000000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470153272</v>
      </c>
      <c r="D25" s="50">
        <f>+D5+D9+D15+D19+D24</f>
        <v>0</v>
      </c>
      <c r="E25" s="51">
        <f t="shared" si="4"/>
        <v>61410000</v>
      </c>
      <c r="F25" s="52">
        <f t="shared" si="4"/>
        <v>61498150</v>
      </c>
      <c r="G25" s="52">
        <f t="shared" si="4"/>
        <v>0</v>
      </c>
      <c r="H25" s="52">
        <f t="shared" si="4"/>
        <v>3609343</v>
      </c>
      <c r="I25" s="52">
        <f t="shared" si="4"/>
        <v>1254905</v>
      </c>
      <c r="J25" s="52">
        <f t="shared" si="4"/>
        <v>4864248</v>
      </c>
      <c r="K25" s="52">
        <f t="shared" si="4"/>
        <v>614042</v>
      </c>
      <c r="L25" s="52">
        <f t="shared" si="4"/>
        <v>7990831</v>
      </c>
      <c r="M25" s="52">
        <f t="shared" si="4"/>
        <v>1648066</v>
      </c>
      <c r="N25" s="52">
        <f t="shared" si="4"/>
        <v>10252939</v>
      </c>
      <c r="O25" s="52">
        <f t="shared" si="4"/>
        <v>0</v>
      </c>
      <c r="P25" s="52">
        <f t="shared" si="4"/>
        <v>13861983</v>
      </c>
      <c r="Q25" s="52">
        <f t="shared" si="4"/>
        <v>7569333</v>
      </c>
      <c r="R25" s="52">
        <f t="shared" si="4"/>
        <v>21431316</v>
      </c>
      <c r="S25" s="52">
        <f t="shared" si="4"/>
        <v>27162357</v>
      </c>
      <c r="T25" s="52">
        <f t="shared" si="4"/>
        <v>27162357</v>
      </c>
      <c r="U25" s="52">
        <f t="shared" si="4"/>
        <v>14016012</v>
      </c>
      <c r="V25" s="52">
        <f t="shared" si="4"/>
        <v>68340726</v>
      </c>
      <c r="W25" s="52">
        <f t="shared" si="4"/>
        <v>104889229</v>
      </c>
      <c r="X25" s="52">
        <f t="shared" si="4"/>
        <v>60859668</v>
      </c>
      <c r="Y25" s="52">
        <f t="shared" si="4"/>
        <v>44029561</v>
      </c>
      <c r="Z25" s="53">
        <f>+IF(X25&lt;&gt;0,+(Y25/X25)*100,0)</f>
        <v>72.3460420454479</v>
      </c>
      <c r="AA25" s="54">
        <f>+AA5+AA9+AA15+AA19+AA24</f>
        <v>61498150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467361195</v>
      </c>
      <c r="D28" s="19"/>
      <c r="E28" s="20">
        <v>55660000</v>
      </c>
      <c r="F28" s="21">
        <v>54298150</v>
      </c>
      <c r="G28" s="21"/>
      <c r="H28" s="21">
        <v>3609343</v>
      </c>
      <c r="I28" s="21">
        <v>1254905</v>
      </c>
      <c r="J28" s="21">
        <v>4864248</v>
      </c>
      <c r="K28" s="21">
        <v>614042</v>
      </c>
      <c r="L28" s="21">
        <v>7990831</v>
      </c>
      <c r="M28" s="21">
        <v>1648066</v>
      </c>
      <c r="N28" s="21">
        <v>10252939</v>
      </c>
      <c r="O28" s="21"/>
      <c r="P28" s="21">
        <v>13102542</v>
      </c>
      <c r="Q28" s="21">
        <v>5628239</v>
      </c>
      <c r="R28" s="21">
        <v>18730781</v>
      </c>
      <c r="S28" s="21">
        <v>1724493</v>
      </c>
      <c r="T28" s="21">
        <v>1724493</v>
      </c>
      <c r="U28" s="21">
        <v>10516798</v>
      </c>
      <c r="V28" s="21">
        <v>13965784</v>
      </c>
      <c r="W28" s="21">
        <v>47813752</v>
      </c>
      <c r="X28" s="21"/>
      <c r="Y28" s="21">
        <v>47813752</v>
      </c>
      <c r="Z28" s="6"/>
      <c r="AA28" s="19">
        <v>54298150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>
        <v>3000000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3000000</v>
      </c>
    </row>
    <row r="32" spans="1:27" ht="13.5">
      <c r="A32" s="58" t="s">
        <v>58</v>
      </c>
      <c r="B32" s="3"/>
      <c r="C32" s="25">
        <f aca="true" t="shared" si="5" ref="C32:Y32">SUM(C28:C31)</f>
        <v>467361195</v>
      </c>
      <c r="D32" s="25">
        <f>SUM(D28:D31)</f>
        <v>0</v>
      </c>
      <c r="E32" s="26">
        <f t="shared" si="5"/>
        <v>55660000</v>
      </c>
      <c r="F32" s="27">
        <f t="shared" si="5"/>
        <v>57298150</v>
      </c>
      <c r="G32" s="27">
        <f t="shared" si="5"/>
        <v>0</v>
      </c>
      <c r="H32" s="27">
        <f t="shared" si="5"/>
        <v>3609343</v>
      </c>
      <c r="I32" s="27">
        <f t="shared" si="5"/>
        <v>1254905</v>
      </c>
      <c r="J32" s="27">
        <f t="shared" si="5"/>
        <v>4864248</v>
      </c>
      <c r="K32" s="27">
        <f t="shared" si="5"/>
        <v>614042</v>
      </c>
      <c r="L32" s="27">
        <f t="shared" si="5"/>
        <v>7990831</v>
      </c>
      <c r="M32" s="27">
        <f t="shared" si="5"/>
        <v>1648066</v>
      </c>
      <c r="N32" s="27">
        <f t="shared" si="5"/>
        <v>10252939</v>
      </c>
      <c r="O32" s="27">
        <f t="shared" si="5"/>
        <v>0</v>
      </c>
      <c r="P32" s="27">
        <f t="shared" si="5"/>
        <v>13102542</v>
      </c>
      <c r="Q32" s="27">
        <f t="shared" si="5"/>
        <v>5628239</v>
      </c>
      <c r="R32" s="27">
        <f t="shared" si="5"/>
        <v>18730781</v>
      </c>
      <c r="S32" s="27">
        <f t="shared" si="5"/>
        <v>1724493</v>
      </c>
      <c r="T32" s="27">
        <f t="shared" si="5"/>
        <v>1724493</v>
      </c>
      <c r="U32" s="27">
        <f t="shared" si="5"/>
        <v>10516798</v>
      </c>
      <c r="V32" s="27">
        <f t="shared" si="5"/>
        <v>13965784</v>
      </c>
      <c r="W32" s="27">
        <f t="shared" si="5"/>
        <v>47813752</v>
      </c>
      <c r="X32" s="27">
        <f t="shared" si="5"/>
        <v>0</v>
      </c>
      <c r="Y32" s="27">
        <f t="shared" si="5"/>
        <v>47813752</v>
      </c>
      <c r="Z32" s="13">
        <f>+IF(X32&lt;&gt;0,+(Y32/X32)*100,0)</f>
        <v>0</v>
      </c>
      <c r="AA32" s="31">
        <f>SUM(AA28:AA31)</f>
        <v>57298150</v>
      </c>
    </row>
    <row r="33" spans="1:27" ht="13.5">
      <c r="A33" s="59" t="s">
        <v>59</v>
      </c>
      <c r="B33" s="3" t="s">
        <v>60</v>
      </c>
      <c r="C33" s="19">
        <v>2792077</v>
      </c>
      <c r="D33" s="19"/>
      <c r="E33" s="20">
        <v>5750000</v>
      </c>
      <c r="F33" s="21">
        <v>4200000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4200000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>
        <v>24122807</v>
      </c>
      <c r="T34" s="21">
        <v>24122807</v>
      </c>
      <c r="U34" s="21">
        <v>2202245</v>
      </c>
      <c r="V34" s="21">
        <v>50447859</v>
      </c>
      <c r="W34" s="21">
        <v>50447859</v>
      </c>
      <c r="X34" s="21"/>
      <c r="Y34" s="21">
        <v>50447859</v>
      </c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759441</v>
      </c>
      <c r="Q35" s="21">
        <v>1941094</v>
      </c>
      <c r="R35" s="21">
        <v>2700535</v>
      </c>
      <c r="S35" s="21">
        <v>1315057</v>
      </c>
      <c r="T35" s="21">
        <v>1315057</v>
      </c>
      <c r="U35" s="21">
        <v>1296969</v>
      </c>
      <c r="V35" s="21">
        <v>3927083</v>
      </c>
      <c r="W35" s="21">
        <v>6627618</v>
      </c>
      <c r="X35" s="21"/>
      <c r="Y35" s="21">
        <v>6627618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470153272</v>
      </c>
      <c r="D36" s="61">
        <f>SUM(D32:D35)</f>
        <v>0</v>
      </c>
      <c r="E36" s="62">
        <f t="shared" si="6"/>
        <v>61410000</v>
      </c>
      <c r="F36" s="63">
        <f t="shared" si="6"/>
        <v>61498150</v>
      </c>
      <c r="G36" s="63">
        <f t="shared" si="6"/>
        <v>0</v>
      </c>
      <c r="H36" s="63">
        <f t="shared" si="6"/>
        <v>3609343</v>
      </c>
      <c r="I36" s="63">
        <f t="shared" si="6"/>
        <v>1254905</v>
      </c>
      <c r="J36" s="63">
        <f t="shared" si="6"/>
        <v>4864248</v>
      </c>
      <c r="K36" s="63">
        <f t="shared" si="6"/>
        <v>614042</v>
      </c>
      <c r="L36" s="63">
        <f t="shared" si="6"/>
        <v>7990831</v>
      </c>
      <c r="M36" s="63">
        <f t="shared" si="6"/>
        <v>1648066</v>
      </c>
      <c r="N36" s="63">
        <f t="shared" si="6"/>
        <v>10252939</v>
      </c>
      <c r="O36" s="63">
        <f t="shared" si="6"/>
        <v>0</v>
      </c>
      <c r="P36" s="63">
        <f t="shared" si="6"/>
        <v>13861983</v>
      </c>
      <c r="Q36" s="63">
        <f t="shared" si="6"/>
        <v>7569333</v>
      </c>
      <c r="R36" s="63">
        <f t="shared" si="6"/>
        <v>21431316</v>
      </c>
      <c r="S36" s="63">
        <f t="shared" si="6"/>
        <v>27162357</v>
      </c>
      <c r="T36" s="63">
        <f t="shared" si="6"/>
        <v>27162357</v>
      </c>
      <c r="U36" s="63">
        <f t="shared" si="6"/>
        <v>14016012</v>
      </c>
      <c r="V36" s="63">
        <f t="shared" si="6"/>
        <v>68340726</v>
      </c>
      <c r="W36" s="63">
        <f t="shared" si="6"/>
        <v>104889229</v>
      </c>
      <c r="X36" s="63">
        <f t="shared" si="6"/>
        <v>0</v>
      </c>
      <c r="Y36" s="63">
        <f t="shared" si="6"/>
        <v>104889229</v>
      </c>
      <c r="Z36" s="64">
        <f>+IF(X36&lt;&gt;0,+(Y36/X36)*100,0)</f>
        <v>0</v>
      </c>
      <c r="AA36" s="65">
        <f>SUM(AA32:AA35)</f>
        <v>61498150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23256</v>
      </c>
      <c r="I5" s="18">
        <f t="shared" si="0"/>
        <v>1077246</v>
      </c>
      <c r="J5" s="18">
        <f t="shared" si="0"/>
        <v>1100502</v>
      </c>
      <c r="K5" s="18">
        <f t="shared" si="0"/>
        <v>170622</v>
      </c>
      <c r="L5" s="18">
        <f t="shared" si="0"/>
        <v>372197</v>
      </c>
      <c r="M5" s="18">
        <f t="shared" si="0"/>
        <v>674548</v>
      </c>
      <c r="N5" s="18">
        <f t="shared" si="0"/>
        <v>1217367</v>
      </c>
      <c r="O5" s="18">
        <f t="shared" si="0"/>
        <v>386361</v>
      </c>
      <c r="P5" s="18">
        <f t="shared" si="0"/>
        <v>38528</v>
      </c>
      <c r="Q5" s="18">
        <f t="shared" si="0"/>
        <v>2904020</v>
      </c>
      <c r="R5" s="18">
        <f t="shared" si="0"/>
        <v>3328909</v>
      </c>
      <c r="S5" s="18">
        <f t="shared" si="0"/>
        <v>799219</v>
      </c>
      <c r="T5" s="18">
        <f t="shared" si="0"/>
        <v>598403</v>
      </c>
      <c r="U5" s="18">
        <f t="shared" si="0"/>
        <v>598403</v>
      </c>
      <c r="V5" s="18">
        <f t="shared" si="0"/>
        <v>1996025</v>
      </c>
      <c r="W5" s="18">
        <f t="shared" si="0"/>
        <v>7642803</v>
      </c>
      <c r="X5" s="18">
        <f t="shared" si="0"/>
        <v>5349984</v>
      </c>
      <c r="Y5" s="18">
        <f t="shared" si="0"/>
        <v>2292819</v>
      </c>
      <c r="Z5" s="4">
        <f>+IF(X5&lt;&gt;0,+(Y5/X5)*100,0)</f>
        <v>42.8565580756877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665637</v>
      </c>
      <c r="T6" s="21"/>
      <c r="U6" s="21"/>
      <c r="V6" s="21">
        <v>665637</v>
      </c>
      <c r="W6" s="21">
        <v>665637</v>
      </c>
      <c r="X6" s="21"/>
      <c r="Y6" s="21">
        <v>665637</v>
      </c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>
        <v>23256</v>
      </c>
      <c r="I7" s="24">
        <v>92495</v>
      </c>
      <c r="J7" s="24">
        <v>115751</v>
      </c>
      <c r="K7" s="24">
        <v>144724</v>
      </c>
      <c r="L7" s="24">
        <v>363509</v>
      </c>
      <c r="M7" s="24">
        <v>399034</v>
      </c>
      <c r="N7" s="24">
        <v>907267</v>
      </c>
      <c r="O7" s="24">
        <v>386361</v>
      </c>
      <c r="P7" s="24">
        <v>8748</v>
      </c>
      <c r="Q7" s="24">
        <v>2668288</v>
      </c>
      <c r="R7" s="24">
        <v>3063397</v>
      </c>
      <c r="S7" s="24">
        <v>129817</v>
      </c>
      <c r="T7" s="24">
        <v>212238</v>
      </c>
      <c r="U7" s="24">
        <v>212238</v>
      </c>
      <c r="V7" s="24">
        <v>554293</v>
      </c>
      <c r="W7" s="24">
        <v>4640708</v>
      </c>
      <c r="X7" s="24">
        <v>1299996</v>
      </c>
      <c r="Y7" s="24">
        <v>3340712</v>
      </c>
      <c r="Z7" s="7">
        <v>256.98</v>
      </c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>
        <v>984751</v>
      </c>
      <c r="J8" s="21">
        <v>984751</v>
      </c>
      <c r="K8" s="21">
        <v>25898</v>
      </c>
      <c r="L8" s="21">
        <v>8688</v>
      </c>
      <c r="M8" s="21">
        <v>275514</v>
      </c>
      <c r="N8" s="21">
        <v>310100</v>
      </c>
      <c r="O8" s="21"/>
      <c r="P8" s="21">
        <v>29780</v>
      </c>
      <c r="Q8" s="21">
        <v>235732</v>
      </c>
      <c r="R8" s="21">
        <v>265512</v>
      </c>
      <c r="S8" s="21">
        <v>3765</v>
      </c>
      <c r="T8" s="21">
        <v>386165</v>
      </c>
      <c r="U8" s="21">
        <v>386165</v>
      </c>
      <c r="V8" s="21">
        <v>776095</v>
      </c>
      <c r="W8" s="21">
        <v>2336458</v>
      </c>
      <c r="X8" s="21">
        <v>4049988</v>
      </c>
      <c r="Y8" s="21">
        <v>-1713530</v>
      </c>
      <c r="Z8" s="6">
        <v>-42.31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343574</v>
      </c>
      <c r="J9" s="18">
        <f t="shared" si="1"/>
        <v>343574</v>
      </c>
      <c r="K9" s="18">
        <f t="shared" si="1"/>
        <v>102875</v>
      </c>
      <c r="L9" s="18">
        <f t="shared" si="1"/>
        <v>-10107</v>
      </c>
      <c r="M9" s="18">
        <f t="shared" si="1"/>
        <v>46310</v>
      </c>
      <c r="N9" s="18">
        <f t="shared" si="1"/>
        <v>139078</v>
      </c>
      <c r="O9" s="18">
        <f t="shared" si="1"/>
        <v>0</v>
      </c>
      <c r="P9" s="18">
        <f t="shared" si="1"/>
        <v>2485719</v>
      </c>
      <c r="Q9" s="18">
        <f t="shared" si="1"/>
        <v>-2151692</v>
      </c>
      <c r="R9" s="18">
        <f t="shared" si="1"/>
        <v>334027</v>
      </c>
      <c r="S9" s="18">
        <f t="shared" si="1"/>
        <v>1755354</v>
      </c>
      <c r="T9" s="18">
        <f t="shared" si="1"/>
        <v>0</v>
      </c>
      <c r="U9" s="18">
        <f t="shared" si="1"/>
        <v>0</v>
      </c>
      <c r="V9" s="18">
        <f t="shared" si="1"/>
        <v>1755354</v>
      </c>
      <c r="W9" s="18">
        <f t="shared" si="1"/>
        <v>2572033</v>
      </c>
      <c r="X9" s="18">
        <f t="shared" si="1"/>
        <v>3700008</v>
      </c>
      <c r="Y9" s="18">
        <f t="shared" si="1"/>
        <v>-1127975</v>
      </c>
      <c r="Z9" s="4">
        <f>+IF(X9&lt;&gt;0,+(Y9/X9)*100,0)</f>
        <v>-30.48574489568671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>
        <v>343574</v>
      </c>
      <c r="J10" s="21">
        <v>343574</v>
      </c>
      <c r="K10" s="21">
        <v>102875</v>
      </c>
      <c r="L10" s="21">
        <v>-10107</v>
      </c>
      <c r="M10" s="21">
        <v>46310</v>
      </c>
      <c r="N10" s="21">
        <v>139078</v>
      </c>
      <c r="O10" s="21"/>
      <c r="P10" s="21">
        <v>2485719</v>
      </c>
      <c r="Q10" s="21">
        <v>-2151692</v>
      </c>
      <c r="R10" s="21">
        <v>334027</v>
      </c>
      <c r="S10" s="21">
        <v>1755354</v>
      </c>
      <c r="T10" s="21"/>
      <c r="U10" s="21"/>
      <c r="V10" s="21">
        <v>1755354</v>
      </c>
      <c r="W10" s="21">
        <v>2572033</v>
      </c>
      <c r="X10" s="21">
        <v>3700008</v>
      </c>
      <c r="Y10" s="21">
        <v>-1127975</v>
      </c>
      <c r="Z10" s="6">
        <v>-30.49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400884</v>
      </c>
      <c r="R15" s="18">
        <f t="shared" si="2"/>
        <v>400884</v>
      </c>
      <c r="S15" s="18">
        <f t="shared" si="2"/>
        <v>282702</v>
      </c>
      <c r="T15" s="18">
        <f t="shared" si="2"/>
        <v>0</v>
      </c>
      <c r="U15" s="18">
        <f t="shared" si="2"/>
        <v>0</v>
      </c>
      <c r="V15" s="18">
        <f t="shared" si="2"/>
        <v>282702</v>
      </c>
      <c r="W15" s="18">
        <f t="shared" si="2"/>
        <v>683586</v>
      </c>
      <c r="X15" s="18">
        <f t="shared" si="2"/>
        <v>800004</v>
      </c>
      <c r="Y15" s="18">
        <f t="shared" si="2"/>
        <v>-116418</v>
      </c>
      <c r="Z15" s="4">
        <f>+IF(X15&lt;&gt;0,+(Y15/X15)*100,0)</f>
        <v>-14.552177239113803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400884</v>
      </c>
      <c r="R16" s="21">
        <v>400884</v>
      </c>
      <c r="S16" s="21">
        <v>282702</v>
      </c>
      <c r="T16" s="21"/>
      <c r="U16" s="21"/>
      <c r="V16" s="21">
        <v>282702</v>
      </c>
      <c r="W16" s="21">
        <v>683586</v>
      </c>
      <c r="X16" s="21">
        <v>800004</v>
      </c>
      <c r="Y16" s="21">
        <v>-116418</v>
      </c>
      <c r="Z16" s="6">
        <v>-14.55</v>
      </c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16264646</v>
      </c>
      <c r="H19" s="18">
        <f t="shared" si="3"/>
        <v>42104528</v>
      </c>
      <c r="I19" s="18">
        <f t="shared" si="3"/>
        <v>20497380</v>
      </c>
      <c r="J19" s="18">
        <f t="shared" si="3"/>
        <v>78866554</v>
      </c>
      <c r="K19" s="18">
        <f t="shared" si="3"/>
        <v>35075504</v>
      </c>
      <c r="L19" s="18">
        <f t="shared" si="3"/>
        <v>40897608</v>
      </c>
      <c r="M19" s="18">
        <f t="shared" si="3"/>
        <v>49505571</v>
      </c>
      <c r="N19" s="18">
        <f t="shared" si="3"/>
        <v>125478683</v>
      </c>
      <c r="O19" s="18">
        <f t="shared" si="3"/>
        <v>49770791</v>
      </c>
      <c r="P19" s="18">
        <f t="shared" si="3"/>
        <v>50364484</v>
      </c>
      <c r="Q19" s="18">
        <f t="shared" si="3"/>
        <v>72996250</v>
      </c>
      <c r="R19" s="18">
        <f t="shared" si="3"/>
        <v>173131525</v>
      </c>
      <c r="S19" s="18">
        <f t="shared" si="3"/>
        <v>46918606</v>
      </c>
      <c r="T19" s="18">
        <f t="shared" si="3"/>
        <v>85603243</v>
      </c>
      <c r="U19" s="18">
        <f t="shared" si="3"/>
        <v>85603243</v>
      </c>
      <c r="V19" s="18">
        <f t="shared" si="3"/>
        <v>218125092</v>
      </c>
      <c r="W19" s="18">
        <f t="shared" si="3"/>
        <v>595601854</v>
      </c>
      <c r="X19" s="18">
        <f t="shared" si="3"/>
        <v>774064116</v>
      </c>
      <c r="Y19" s="18">
        <f t="shared" si="3"/>
        <v>-178462262</v>
      </c>
      <c r="Z19" s="4">
        <f>+IF(X19&lt;&gt;0,+(Y19/X19)*100,0)</f>
        <v>-23.055229962371747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>
        <v>16264646</v>
      </c>
      <c r="H21" s="21">
        <v>42104528</v>
      </c>
      <c r="I21" s="21">
        <v>20497380</v>
      </c>
      <c r="J21" s="21">
        <v>78866554</v>
      </c>
      <c r="K21" s="21">
        <v>35075504</v>
      </c>
      <c r="L21" s="21">
        <v>40897608</v>
      </c>
      <c r="M21" s="21">
        <v>49505571</v>
      </c>
      <c r="N21" s="21">
        <v>125478683</v>
      </c>
      <c r="O21" s="21">
        <v>49770791</v>
      </c>
      <c r="P21" s="21">
        <v>50364484</v>
      </c>
      <c r="Q21" s="21">
        <v>72996250</v>
      </c>
      <c r="R21" s="21">
        <v>173131525</v>
      </c>
      <c r="S21" s="21">
        <v>46918606</v>
      </c>
      <c r="T21" s="21">
        <v>85603243</v>
      </c>
      <c r="U21" s="21">
        <v>85603243</v>
      </c>
      <c r="V21" s="21">
        <v>218125092</v>
      </c>
      <c r="W21" s="21">
        <v>595601854</v>
      </c>
      <c r="X21" s="21">
        <v>774064116</v>
      </c>
      <c r="Y21" s="21">
        <v>-178462262</v>
      </c>
      <c r="Z21" s="6">
        <v>-23.06</v>
      </c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16264646</v>
      </c>
      <c r="H25" s="52">
        <f t="shared" si="4"/>
        <v>42127784</v>
      </c>
      <c r="I25" s="52">
        <f t="shared" si="4"/>
        <v>21918200</v>
      </c>
      <c r="J25" s="52">
        <f t="shared" si="4"/>
        <v>80310630</v>
      </c>
      <c r="K25" s="52">
        <f t="shared" si="4"/>
        <v>35349001</v>
      </c>
      <c r="L25" s="52">
        <f t="shared" si="4"/>
        <v>41259698</v>
      </c>
      <c r="M25" s="52">
        <f t="shared" si="4"/>
        <v>50226429</v>
      </c>
      <c r="N25" s="52">
        <f t="shared" si="4"/>
        <v>126835128</v>
      </c>
      <c r="O25" s="52">
        <f t="shared" si="4"/>
        <v>50157152</v>
      </c>
      <c r="P25" s="52">
        <f t="shared" si="4"/>
        <v>52888731</v>
      </c>
      <c r="Q25" s="52">
        <f t="shared" si="4"/>
        <v>74149462</v>
      </c>
      <c r="R25" s="52">
        <f t="shared" si="4"/>
        <v>177195345</v>
      </c>
      <c r="S25" s="52">
        <f t="shared" si="4"/>
        <v>49755881</v>
      </c>
      <c r="T25" s="52">
        <f t="shared" si="4"/>
        <v>86201646</v>
      </c>
      <c r="U25" s="52">
        <f t="shared" si="4"/>
        <v>86201646</v>
      </c>
      <c r="V25" s="52">
        <f t="shared" si="4"/>
        <v>222159173</v>
      </c>
      <c r="W25" s="52">
        <f t="shared" si="4"/>
        <v>606500276</v>
      </c>
      <c r="X25" s="52">
        <f t="shared" si="4"/>
        <v>783914112</v>
      </c>
      <c r="Y25" s="52">
        <f t="shared" si="4"/>
        <v>-177413836</v>
      </c>
      <c r="Z25" s="53">
        <f>+IF(X25&lt;&gt;0,+(Y25/X25)*100,0)</f>
        <v>-22.631795152579166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>
        <v>16264646</v>
      </c>
      <c r="H28" s="21">
        <v>42127784</v>
      </c>
      <c r="I28" s="21">
        <v>21918200</v>
      </c>
      <c r="J28" s="21">
        <v>80310630</v>
      </c>
      <c r="K28" s="21">
        <v>35349001</v>
      </c>
      <c r="L28" s="21">
        <v>30899105</v>
      </c>
      <c r="M28" s="21">
        <v>50226429</v>
      </c>
      <c r="N28" s="21">
        <v>116474535</v>
      </c>
      <c r="O28" s="21">
        <v>49770791</v>
      </c>
      <c r="P28" s="21">
        <v>33862291</v>
      </c>
      <c r="Q28" s="21">
        <v>74149462</v>
      </c>
      <c r="R28" s="21">
        <v>157782544</v>
      </c>
      <c r="S28" s="21">
        <v>49755881</v>
      </c>
      <c r="T28" s="21">
        <v>86201646</v>
      </c>
      <c r="U28" s="21">
        <v>86201646</v>
      </c>
      <c r="V28" s="21">
        <v>222159173</v>
      </c>
      <c r="W28" s="21">
        <v>576726882</v>
      </c>
      <c r="X28" s="21"/>
      <c r="Y28" s="21">
        <v>576726882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16264646</v>
      </c>
      <c r="H32" s="27">
        <f t="shared" si="5"/>
        <v>42127784</v>
      </c>
      <c r="I32" s="27">
        <f t="shared" si="5"/>
        <v>21918200</v>
      </c>
      <c r="J32" s="27">
        <f t="shared" si="5"/>
        <v>80310630</v>
      </c>
      <c r="K32" s="27">
        <f t="shared" si="5"/>
        <v>35349001</v>
      </c>
      <c r="L32" s="27">
        <f t="shared" si="5"/>
        <v>30899105</v>
      </c>
      <c r="M32" s="27">
        <f t="shared" si="5"/>
        <v>50226429</v>
      </c>
      <c r="N32" s="27">
        <f t="shared" si="5"/>
        <v>116474535</v>
      </c>
      <c r="O32" s="27">
        <f t="shared" si="5"/>
        <v>49770791</v>
      </c>
      <c r="P32" s="27">
        <f t="shared" si="5"/>
        <v>33862291</v>
      </c>
      <c r="Q32" s="27">
        <f t="shared" si="5"/>
        <v>74149462</v>
      </c>
      <c r="R32" s="27">
        <f t="shared" si="5"/>
        <v>157782544</v>
      </c>
      <c r="S32" s="27">
        <f t="shared" si="5"/>
        <v>49755881</v>
      </c>
      <c r="T32" s="27">
        <f t="shared" si="5"/>
        <v>86201646</v>
      </c>
      <c r="U32" s="27">
        <f t="shared" si="5"/>
        <v>86201646</v>
      </c>
      <c r="V32" s="27">
        <f t="shared" si="5"/>
        <v>222159173</v>
      </c>
      <c r="W32" s="27">
        <f t="shared" si="5"/>
        <v>576726882</v>
      </c>
      <c r="X32" s="27">
        <f t="shared" si="5"/>
        <v>0</v>
      </c>
      <c r="Y32" s="27">
        <f t="shared" si="5"/>
        <v>576726882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>
        <v>386361</v>
      </c>
      <c r="P33" s="21"/>
      <c r="Q33" s="21"/>
      <c r="R33" s="21">
        <v>386361</v>
      </c>
      <c r="S33" s="21"/>
      <c r="T33" s="21"/>
      <c r="U33" s="21"/>
      <c r="V33" s="21"/>
      <c r="W33" s="21">
        <v>386361</v>
      </c>
      <c r="X33" s="21"/>
      <c r="Y33" s="21">
        <v>386361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>
        <v>10360593</v>
      </c>
      <c r="M35" s="21"/>
      <c r="N35" s="21">
        <v>10360593</v>
      </c>
      <c r="O35" s="21"/>
      <c r="P35" s="21">
        <v>19026440</v>
      </c>
      <c r="Q35" s="21"/>
      <c r="R35" s="21">
        <v>19026440</v>
      </c>
      <c r="S35" s="21"/>
      <c r="T35" s="21"/>
      <c r="U35" s="21"/>
      <c r="V35" s="21"/>
      <c r="W35" s="21">
        <v>29387033</v>
      </c>
      <c r="X35" s="21"/>
      <c r="Y35" s="21">
        <v>29387033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16264646</v>
      </c>
      <c r="H36" s="63">
        <f t="shared" si="6"/>
        <v>42127784</v>
      </c>
      <c r="I36" s="63">
        <f t="shared" si="6"/>
        <v>21918200</v>
      </c>
      <c r="J36" s="63">
        <f t="shared" si="6"/>
        <v>80310630</v>
      </c>
      <c r="K36" s="63">
        <f t="shared" si="6"/>
        <v>35349001</v>
      </c>
      <c r="L36" s="63">
        <f t="shared" si="6"/>
        <v>41259698</v>
      </c>
      <c r="M36" s="63">
        <f t="shared" si="6"/>
        <v>50226429</v>
      </c>
      <c r="N36" s="63">
        <f t="shared" si="6"/>
        <v>126835128</v>
      </c>
      <c r="O36" s="63">
        <f t="shared" si="6"/>
        <v>50157152</v>
      </c>
      <c r="P36" s="63">
        <f t="shared" si="6"/>
        <v>52888731</v>
      </c>
      <c r="Q36" s="63">
        <f t="shared" si="6"/>
        <v>74149462</v>
      </c>
      <c r="R36" s="63">
        <f t="shared" si="6"/>
        <v>177195345</v>
      </c>
      <c r="S36" s="63">
        <f t="shared" si="6"/>
        <v>49755881</v>
      </c>
      <c r="T36" s="63">
        <f t="shared" si="6"/>
        <v>86201646</v>
      </c>
      <c r="U36" s="63">
        <f t="shared" si="6"/>
        <v>86201646</v>
      </c>
      <c r="V36" s="63">
        <f t="shared" si="6"/>
        <v>222159173</v>
      </c>
      <c r="W36" s="63">
        <f t="shared" si="6"/>
        <v>606500276</v>
      </c>
      <c r="X36" s="63">
        <f t="shared" si="6"/>
        <v>0</v>
      </c>
      <c r="Y36" s="63">
        <f t="shared" si="6"/>
        <v>606500276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9665382</v>
      </c>
      <c r="D5" s="16">
        <f>SUM(D6:D8)</f>
        <v>0</v>
      </c>
      <c r="E5" s="17">
        <f t="shared" si="0"/>
        <v>400000</v>
      </c>
      <c r="F5" s="18">
        <f t="shared" si="0"/>
        <v>1115000</v>
      </c>
      <c r="G5" s="18">
        <f t="shared" si="0"/>
        <v>11621</v>
      </c>
      <c r="H5" s="18">
        <f t="shared" si="0"/>
        <v>92905</v>
      </c>
      <c r="I5" s="18">
        <f t="shared" si="0"/>
        <v>122583</v>
      </c>
      <c r="J5" s="18">
        <f t="shared" si="0"/>
        <v>227109</v>
      </c>
      <c r="K5" s="18">
        <f t="shared" si="0"/>
        <v>120347</v>
      </c>
      <c r="L5" s="18">
        <f t="shared" si="0"/>
        <v>213113</v>
      </c>
      <c r="M5" s="18">
        <f t="shared" si="0"/>
        <v>17437</v>
      </c>
      <c r="N5" s="18">
        <f t="shared" si="0"/>
        <v>350897</v>
      </c>
      <c r="O5" s="18">
        <f t="shared" si="0"/>
        <v>50186</v>
      </c>
      <c r="P5" s="18">
        <f t="shared" si="0"/>
        <v>32602</v>
      </c>
      <c r="Q5" s="18">
        <f t="shared" si="0"/>
        <v>85155</v>
      </c>
      <c r="R5" s="18">
        <f t="shared" si="0"/>
        <v>167943</v>
      </c>
      <c r="S5" s="18">
        <f t="shared" si="0"/>
        <v>7621</v>
      </c>
      <c r="T5" s="18">
        <f t="shared" si="0"/>
        <v>10451</v>
      </c>
      <c r="U5" s="18">
        <f t="shared" si="0"/>
        <v>138591</v>
      </c>
      <c r="V5" s="18">
        <f t="shared" si="0"/>
        <v>156663</v>
      </c>
      <c r="W5" s="18">
        <f t="shared" si="0"/>
        <v>902612</v>
      </c>
      <c r="X5" s="18">
        <f t="shared" si="0"/>
        <v>399996</v>
      </c>
      <c r="Y5" s="18">
        <f t="shared" si="0"/>
        <v>502616</v>
      </c>
      <c r="Z5" s="4">
        <f>+IF(X5&lt;&gt;0,+(Y5/X5)*100,0)</f>
        <v>125.65525655256553</v>
      </c>
      <c r="AA5" s="16">
        <f>SUM(AA6:AA8)</f>
        <v>1115000</v>
      </c>
    </row>
    <row r="6" spans="1:27" ht="13.5">
      <c r="A6" s="5" t="s">
        <v>32</v>
      </c>
      <c r="B6" s="3"/>
      <c r="C6" s="19">
        <v>141746</v>
      </c>
      <c r="D6" s="19"/>
      <c r="E6" s="20">
        <v>150000</v>
      </c>
      <c r="F6" s="21">
        <v>150000</v>
      </c>
      <c r="G6" s="21">
        <v>1578</v>
      </c>
      <c r="H6" s="21">
        <v>4692</v>
      </c>
      <c r="I6" s="21">
        <v>32691</v>
      </c>
      <c r="J6" s="21">
        <v>38961</v>
      </c>
      <c r="K6" s="21"/>
      <c r="L6" s="21">
        <v>23059</v>
      </c>
      <c r="M6" s="21"/>
      <c r="N6" s="21">
        <v>23059</v>
      </c>
      <c r="O6" s="21"/>
      <c r="P6" s="21"/>
      <c r="Q6" s="21"/>
      <c r="R6" s="21"/>
      <c r="S6" s="21"/>
      <c r="T6" s="21"/>
      <c r="U6" s="21">
        <v>72993</v>
      </c>
      <c r="V6" s="21">
        <v>72993</v>
      </c>
      <c r="W6" s="21">
        <v>135013</v>
      </c>
      <c r="X6" s="21">
        <v>150000</v>
      </c>
      <c r="Y6" s="21">
        <v>-14987</v>
      </c>
      <c r="Z6" s="6">
        <v>-9.99</v>
      </c>
      <c r="AA6" s="28">
        <v>150000</v>
      </c>
    </row>
    <row r="7" spans="1:27" ht="13.5">
      <c r="A7" s="5" t="s">
        <v>33</v>
      </c>
      <c r="B7" s="3"/>
      <c r="C7" s="22">
        <v>329155</v>
      </c>
      <c r="D7" s="22"/>
      <c r="E7" s="23">
        <v>150000</v>
      </c>
      <c r="F7" s="24">
        <v>180000</v>
      </c>
      <c r="G7" s="24"/>
      <c r="H7" s="24"/>
      <c r="I7" s="24">
        <v>4602</v>
      </c>
      <c r="J7" s="24">
        <v>4602</v>
      </c>
      <c r="K7" s="24">
        <v>18424</v>
      </c>
      <c r="L7" s="24">
        <v>10267</v>
      </c>
      <c r="M7" s="24">
        <v>4460</v>
      </c>
      <c r="N7" s="24">
        <v>33151</v>
      </c>
      <c r="O7" s="24">
        <v>17845</v>
      </c>
      <c r="P7" s="24">
        <v>5981</v>
      </c>
      <c r="Q7" s="24">
        <v>54350</v>
      </c>
      <c r="R7" s="24">
        <v>78176</v>
      </c>
      <c r="S7" s="24"/>
      <c r="T7" s="24"/>
      <c r="U7" s="24">
        <v>19146</v>
      </c>
      <c r="V7" s="24">
        <v>19146</v>
      </c>
      <c r="W7" s="24">
        <v>135075</v>
      </c>
      <c r="X7" s="24">
        <v>150000</v>
      </c>
      <c r="Y7" s="24">
        <v>-14925</v>
      </c>
      <c r="Z7" s="7">
        <v>-9.95</v>
      </c>
      <c r="AA7" s="29">
        <v>180000</v>
      </c>
    </row>
    <row r="8" spans="1:27" ht="13.5">
      <c r="A8" s="5" t="s">
        <v>34</v>
      </c>
      <c r="B8" s="3"/>
      <c r="C8" s="19">
        <v>9194481</v>
      </c>
      <c r="D8" s="19"/>
      <c r="E8" s="20">
        <v>100000</v>
      </c>
      <c r="F8" s="21">
        <v>785000</v>
      </c>
      <c r="G8" s="21">
        <v>10043</v>
      </c>
      <c r="H8" s="21">
        <v>88213</v>
      </c>
      <c r="I8" s="21">
        <v>85290</v>
      </c>
      <c r="J8" s="21">
        <v>183546</v>
      </c>
      <c r="K8" s="21">
        <v>101923</v>
      </c>
      <c r="L8" s="21">
        <v>179787</v>
      </c>
      <c r="M8" s="21">
        <v>12977</v>
      </c>
      <c r="N8" s="21">
        <v>294687</v>
      </c>
      <c r="O8" s="21">
        <v>32341</v>
      </c>
      <c r="P8" s="21">
        <v>26621</v>
      </c>
      <c r="Q8" s="21">
        <v>30805</v>
      </c>
      <c r="R8" s="21">
        <v>89767</v>
      </c>
      <c r="S8" s="21">
        <v>7621</v>
      </c>
      <c r="T8" s="21">
        <v>10451</v>
      </c>
      <c r="U8" s="21">
        <v>46452</v>
      </c>
      <c r="V8" s="21">
        <v>64524</v>
      </c>
      <c r="W8" s="21">
        <v>632524</v>
      </c>
      <c r="X8" s="21">
        <v>99996</v>
      </c>
      <c r="Y8" s="21">
        <v>532528</v>
      </c>
      <c r="Z8" s="6">
        <v>532.55</v>
      </c>
      <c r="AA8" s="28">
        <v>785000</v>
      </c>
    </row>
    <row r="9" spans="1:27" ht="13.5">
      <c r="A9" s="2" t="s">
        <v>35</v>
      </c>
      <c r="B9" s="3"/>
      <c r="C9" s="16">
        <f aca="true" t="shared" si="1" ref="C9:Y9">SUM(C10:C14)</f>
        <v>1128005</v>
      </c>
      <c r="D9" s="16">
        <f>SUM(D10:D14)</f>
        <v>0</v>
      </c>
      <c r="E9" s="17">
        <f t="shared" si="1"/>
        <v>5480000</v>
      </c>
      <c r="F9" s="18">
        <f t="shared" si="1"/>
        <v>10157500</v>
      </c>
      <c r="G9" s="18">
        <f t="shared" si="1"/>
        <v>0</v>
      </c>
      <c r="H9" s="18">
        <f t="shared" si="1"/>
        <v>1084841</v>
      </c>
      <c r="I9" s="18">
        <f t="shared" si="1"/>
        <v>874958</v>
      </c>
      <c r="J9" s="18">
        <f t="shared" si="1"/>
        <v>1959799</v>
      </c>
      <c r="K9" s="18">
        <f t="shared" si="1"/>
        <v>564947</v>
      </c>
      <c r="L9" s="18">
        <f t="shared" si="1"/>
        <v>15333</v>
      </c>
      <c r="M9" s="18">
        <f t="shared" si="1"/>
        <v>375</v>
      </c>
      <c r="N9" s="18">
        <f t="shared" si="1"/>
        <v>580655</v>
      </c>
      <c r="O9" s="18">
        <f t="shared" si="1"/>
        <v>3241</v>
      </c>
      <c r="P9" s="18">
        <f t="shared" si="1"/>
        <v>63744</v>
      </c>
      <c r="Q9" s="18">
        <f t="shared" si="1"/>
        <v>220295</v>
      </c>
      <c r="R9" s="18">
        <f t="shared" si="1"/>
        <v>287280</v>
      </c>
      <c r="S9" s="18">
        <f t="shared" si="1"/>
        <v>119734</v>
      </c>
      <c r="T9" s="18">
        <f t="shared" si="1"/>
        <v>79414</v>
      </c>
      <c r="U9" s="18">
        <f t="shared" si="1"/>
        <v>109357</v>
      </c>
      <c r="V9" s="18">
        <f t="shared" si="1"/>
        <v>308505</v>
      </c>
      <c r="W9" s="18">
        <f t="shared" si="1"/>
        <v>3136239</v>
      </c>
      <c r="X9" s="18">
        <f t="shared" si="1"/>
        <v>5480004</v>
      </c>
      <c r="Y9" s="18">
        <f t="shared" si="1"/>
        <v>-2343765</v>
      </c>
      <c r="Z9" s="4">
        <f>+IF(X9&lt;&gt;0,+(Y9/X9)*100,0)</f>
        <v>-42.76940308802694</v>
      </c>
      <c r="AA9" s="30">
        <f>SUM(AA10:AA14)</f>
        <v>10157500</v>
      </c>
    </row>
    <row r="10" spans="1:27" ht="13.5">
      <c r="A10" s="5" t="s">
        <v>36</v>
      </c>
      <c r="B10" s="3"/>
      <c r="C10" s="19">
        <v>772796</v>
      </c>
      <c r="D10" s="19"/>
      <c r="E10" s="20">
        <v>600000</v>
      </c>
      <c r="F10" s="21">
        <v>5552500</v>
      </c>
      <c r="G10" s="21"/>
      <c r="H10" s="21">
        <v>682399</v>
      </c>
      <c r="I10" s="21">
        <v>654410</v>
      </c>
      <c r="J10" s="21">
        <v>1336809</v>
      </c>
      <c r="K10" s="21">
        <v>551383</v>
      </c>
      <c r="L10" s="21">
        <v>8363</v>
      </c>
      <c r="M10" s="21">
        <v>375</v>
      </c>
      <c r="N10" s="21">
        <v>560121</v>
      </c>
      <c r="O10" s="21"/>
      <c r="P10" s="21"/>
      <c r="Q10" s="21"/>
      <c r="R10" s="21"/>
      <c r="S10" s="21">
        <v>7139</v>
      </c>
      <c r="T10" s="21">
        <v>19540</v>
      </c>
      <c r="U10" s="21">
        <v>19605</v>
      </c>
      <c r="V10" s="21">
        <v>46284</v>
      </c>
      <c r="W10" s="21">
        <v>1943214</v>
      </c>
      <c r="X10" s="21">
        <v>600000</v>
      </c>
      <c r="Y10" s="21">
        <v>1343214</v>
      </c>
      <c r="Z10" s="6">
        <v>223.87</v>
      </c>
      <c r="AA10" s="28">
        <v>5552500</v>
      </c>
    </row>
    <row r="11" spans="1:27" ht="13.5">
      <c r="A11" s="5" t="s">
        <v>37</v>
      </c>
      <c r="B11" s="3"/>
      <c r="C11" s="19"/>
      <c r="D11" s="19"/>
      <c r="E11" s="20">
        <v>4500000</v>
      </c>
      <c r="F11" s="21"/>
      <c r="G11" s="21"/>
      <c r="H11" s="21">
        <v>401565</v>
      </c>
      <c r="I11" s="21">
        <v>211414</v>
      </c>
      <c r="J11" s="21">
        <v>612979</v>
      </c>
      <c r="K11" s="21">
        <v>13564</v>
      </c>
      <c r="L11" s="21">
        <v>6970</v>
      </c>
      <c r="M11" s="21"/>
      <c r="N11" s="21">
        <v>20534</v>
      </c>
      <c r="O11" s="21"/>
      <c r="P11" s="21"/>
      <c r="Q11" s="21"/>
      <c r="R11" s="21"/>
      <c r="S11" s="21"/>
      <c r="T11" s="21"/>
      <c r="U11" s="21"/>
      <c r="V11" s="21"/>
      <c r="W11" s="21">
        <v>633513</v>
      </c>
      <c r="X11" s="21">
        <v>4500000</v>
      </c>
      <c r="Y11" s="21">
        <v>-3866487</v>
      </c>
      <c r="Z11" s="6">
        <v>-85.92</v>
      </c>
      <c r="AA11" s="28"/>
    </row>
    <row r="12" spans="1:27" ht="13.5">
      <c r="A12" s="5" t="s">
        <v>38</v>
      </c>
      <c r="B12" s="3"/>
      <c r="C12" s="19">
        <v>338486</v>
      </c>
      <c r="D12" s="19"/>
      <c r="E12" s="20">
        <v>380000</v>
      </c>
      <c r="F12" s="21">
        <v>4605000</v>
      </c>
      <c r="G12" s="21"/>
      <c r="H12" s="21">
        <v>877</v>
      </c>
      <c r="I12" s="21">
        <v>9134</v>
      </c>
      <c r="J12" s="21">
        <v>10011</v>
      </c>
      <c r="K12" s="21"/>
      <c r="L12" s="21"/>
      <c r="M12" s="21"/>
      <c r="N12" s="21"/>
      <c r="O12" s="21">
        <v>3241</v>
      </c>
      <c r="P12" s="21">
        <v>63744</v>
      </c>
      <c r="Q12" s="21">
        <v>220295</v>
      </c>
      <c r="R12" s="21">
        <v>287280</v>
      </c>
      <c r="S12" s="21">
        <v>112595</v>
      </c>
      <c r="T12" s="21">
        <v>59874</v>
      </c>
      <c r="U12" s="21">
        <v>89752</v>
      </c>
      <c r="V12" s="21">
        <v>262221</v>
      </c>
      <c r="W12" s="21">
        <v>559512</v>
      </c>
      <c r="X12" s="21">
        <v>380004</v>
      </c>
      <c r="Y12" s="21">
        <v>179508</v>
      </c>
      <c r="Z12" s="6">
        <v>47.24</v>
      </c>
      <c r="AA12" s="28">
        <v>4605000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16723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11443223</v>
      </c>
      <c r="D15" s="16">
        <f>SUM(D16:D18)</f>
        <v>0</v>
      </c>
      <c r="E15" s="17">
        <f t="shared" si="2"/>
        <v>4200000</v>
      </c>
      <c r="F15" s="18">
        <f t="shared" si="2"/>
        <v>4775000</v>
      </c>
      <c r="G15" s="18">
        <f t="shared" si="2"/>
        <v>2343065</v>
      </c>
      <c r="H15" s="18">
        <f t="shared" si="2"/>
        <v>324023</v>
      </c>
      <c r="I15" s="18">
        <f t="shared" si="2"/>
        <v>128624</v>
      </c>
      <c r="J15" s="18">
        <f t="shared" si="2"/>
        <v>2795712</v>
      </c>
      <c r="K15" s="18">
        <f t="shared" si="2"/>
        <v>759001</v>
      </c>
      <c r="L15" s="18">
        <f t="shared" si="2"/>
        <v>1072512</v>
      </c>
      <c r="M15" s="18">
        <f t="shared" si="2"/>
        <v>0</v>
      </c>
      <c r="N15" s="18">
        <f t="shared" si="2"/>
        <v>1831513</v>
      </c>
      <c r="O15" s="18">
        <f t="shared" si="2"/>
        <v>0</v>
      </c>
      <c r="P15" s="18">
        <f t="shared" si="2"/>
        <v>23643</v>
      </c>
      <c r="Q15" s="18">
        <f t="shared" si="2"/>
        <v>56549</v>
      </c>
      <c r="R15" s="18">
        <f t="shared" si="2"/>
        <v>80192</v>
      </c>
      <c r="S15" s="18">
        <f t="shared" si="2"/>
        <v>15946</v>
      </c>
      <c r="T15" s="18">
        <f t="shared" si="2"/>
        <v>2661</v>
      </c>
      <c r="U15" s="18">
        <f t="shared" si="2"/>
        <v>51818</v>
      </c>
      <c r="V15" s="18">
        <f t="shared" si="2"/>
        <v>70425</v>
      </c>
      <c r="W15" s="18">
        <f t="shared" si="2"/>
        <v>4777842</v>
      </c>
      <c r="X15" s="18">
        <f t="shared" si="2"/>
        <v>4200000</v>
      </c>
      <c r="Y15" s="18">
        <f t="shared" si="2"/>
        <v>577842</v>
      </c>
      <c r="Z15" s="4">
        <f>+IF(X15&lt;&gt;0,+(Y15/X15)*100,0)</f>
        <v>13.758142857142857</v>
      </c>
      <c r="AA15" s="30">
        <f>SUM(AA16:AA18)</f>
        <v>4775000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11443223</v>
      </c>
      <c r="D17" s="19"/>
      <c r="E17" s="20">
        <v>4200000</v>
      </c>
      <c r="F17" s="21">
        <v>4775000</v>
      </c>
      <c r="G17" s="21">
        <v>2343065</v>
      </c>
      <c r="H17" s="21">
        <v>324023</v>
      </c>
      <c r="I17" s="21">
        <v>128624</v>
      </c>
      <c r="J17" s="21">
        <v>2795712</v>
      </c>
      <c r="K17" s="21">
        <v>759001</v>
      </c>
      <c r="L17" s="21">
        <v>1072512</v>
      </c>
      <c r="M17" s="21"/>
      <c r="N17" s="21">
        <v>1831513</v>
      </c>
      <c r="O17" s="21"/>
      <c r="P17" s="21">
        <v>23643</v>
      </c>
      <c r="Q17" s="21">
        <v>56549</v>
      </c>
      <c r="R17" s="21">
        <v>80192</v>
      </c>
      <c r="S17" s="21">
        <v>15946</v>
      </c>
      <c r="T17" s="21">
        <v>2661</v>
      </c>
      <c r="U17" s="21">
        <v>51818</v>
      </c>
      <c r="V17" s="21">
        <v>70425</v>
      </c>
      <c r="W17" s="21">
        <v>4777842</v>
      </c>
      <c r="X17" s="21">
        <v>4200000</v>
      </c>
      <c r="Y17" s="21">
        <v>577842</v>
      </c>
      <c r="Z17" s="6">
        <v>13.76</v>
      </c>
      <c r="AA17" s="28">
        <v>4775000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17426832</v>
      </c>
      <c r="D19" s="16">
        <f>SUM(D20:D23)</f>
        <v>0</v>
      </c>
      <c r="E19" s="17">
        <f t="shared" si="3"/>
        <v>28801450</v>
      </c>
      <c r="F19" s="18">
        <f t="shared" si="3"/>
        <v>28638310</v>
      </c>
      <c r="G19" s="18">
        <f t="shared" si="3"/>
        <v>0</v>
      </c>
      <c r="H19" s="18">
        <f t="shared" si="3"/>
        <v>336396</v>
      </c>
      <c r="I19" s="18">
        <f t="shared" si="3"/>
        <v>2012136</v>
      </c>
      <c r="J19" s="18">
        <f t="shared" si="3"/>
        <v>2348532</v>
      </c>
      <c r="K19" s="18">
        <f t="shared" si="3"/>
        <v>3229288</v>
      </c>
      <c r="L19" s="18">
        <f t="shared" si="3"/>
        <v>2835122</v>
      </c>
      <c r="M19" s="18">
        <f t="shared" si="3"/>
        <v>1976731</v>
      </c>
      <c r="N19" s="18">
        <f t="shared" si="3"/>
        <v>8041141</v>
      </c>
      <c r="O19" s="18">
        <f t="shared" si="3"/>
        <v>0</v>
      </c>
      <c r="P19" s="18">
        <f t="shared" si="3"/>
        <v>1443094</v>
      </c>
      <c r="Q19" s="18">
        <f t="shared" si="3"/>
        <v>1803735</v>
      </c>
      <c r="R19" s="18">
        <f t="shared" si="3"/>
        <v>3246829</v>
      </c>
      <c r="S19" s="18">
        <f t="shared" si="3"/>
        <v>2836463</v>
      </c>
      <c r="T19" s="18">
        <f t="shared" si="3"/>
        <v>2528700</v>
      </c>
      <c r="U19" s="18">
        <f t="shared" si="3"/>
        <v>5206265</v>
      </c>
      <c r="V19" s="18">
        <f t="shared" si="3"/>
        <v>10571428</v>
      </c>
      <c r="W19" s="18">
        <f t="shared" si="3"/>
        <v>24207930</v>
      </c>
      <c r="X19" s="18">
        <f t="shared" si="3"/>
        <v>28801434</v>
      </c>
      <c r="Y19" s="18">
        <f t="shared" si="3"/>
        <v>-4593504</v>
      </c>
      <c r="Z19" s="4">
        <f>+IF(X19&lt;&gt;0,+(Y19/X19)*100,0)</f>
        <v>-15.94887254572116</v>
      </c>
      <c r="AA19" s="30">
        <f>SUM(AA20:AA23)</f>
        <v>28638310</v>
      </c>
    </row>
    <row r="20" spans="1:27" ht="13.5">
      <c r="A20" s="5" t="s">
        <v>46</v>
      </c>
      <c r="B20" s="3"/>
      <c r="C20" s="19">
        <v>1300886</v>
      </c>
      <c r="D20" s="19"/>
      <c r="E20" s="20">
        <v>1330000</v>
      </c>
      <c r="F20" s="21">
        <v>2880240</v>
      </c>
      <c r="G20" s="21"/>
      <c r="H20" s="21">
        <v>35346</v>
      </c>
      <c r="I20" s="21">
        <v>52700</v>
      </c>
      <c r="J20" s="21">
        <v>88046</v>
      </c>
      <c r="K20" s="21">
        <v>413905</v>
      </c>
      <c r="L20" s="21">
        <v>66653</v>
      </c>
      <c r="M20" s="21">
        <v>187289</v>
      </c>
      <c r="N20" s="21">
        <v>667847</v>
      </c>
      <c r="O20" s="21"/>
      <c r="P20" s="21">
        <v>248708</v>
      </c>
      <c r="Q20" s="21">
        <v>37073</v>
      </c>
      <c r="R20" s="21">
        <v>285781</v>
      </c>
      <c r="S20" s="21">
        <v>255958</v>
      </c>
      <c r="T20" s="21">
        <v>7016</v>
      </c>
      <c r="U20" s="21">
        <v>1696733</v>
      </c>
      <c r="V20" s="21">
        <v>1959707</v>
      </c>
      <c r="W20" s="21">
        <v>3001381</v>
      </c>
      <c r="X20" s="21">
        <v>1329996</v>
      </c>
      <c r="Y20" s="21">
        <v>1671385</v>
      </c>
      <c r="Z20" s="6">
        <v>125.67</v>
      </c>
      <c r="AA20" s="28">
        <v>2880240</v>
      </c>
    </row>
    <row r="21" spans="1:27" ht="13.5">
      <c r="A21" s="5" t="s">
        <v>47</v>
      </c>
      <c r="B21" s="3"/>
      <c r="C21" s="19">
        <v>3861739</v>
      </c>
      <c r="D21" s="19"/>
      <c r="E21" s="20">
        <v>3250000</v>
      </c>
      <c r="F21" s="21">
        <v>3191580</v>
      </c>
      <c r="G21" s="21"/>
      <c r="H21" s="21">
        <v>226861</v>
      </c>
      <c r="I21" s="21">
        <v>362077</v>
      </c>
      <c r="J21" s="21">
        <v>588938</v>
      </c>
      <c r="K21" s="21">
        <v>324236</v>
      </c>
      <c r="L21" s="21">
        <v>869049</v>
      </c>
      <c r="M21" s="21">
        <v>533840</v>
      </c>
      <c r="N21" s="21">
        <v>1727125</v>
      </c>
      <c r="O21" s="21"/>
      <c r="P21" s="21">
        <v>462456</v>
      </c>
      <c r="Q21" s="21"/>
      <c r="R21" s="21">
        <v>462456</v>
      </c>
      <c r="S21" s="21">
        <v>391503</v>
      </c>
      <c r="T21" s="21">
        <v>69298</v>
      </c>
      <c r="U21" s="21"/>
      <c r="V21" s="21">
        <v>460801</v>
      </c>
      <c r="W21" s="21">
        <v>3239320</v>
      </c>
      <c r="X21" s="21">
        <v>3249996</v>
      </c>
      <c r="Y21" s="21">
        <v>-10676</v>
      </c>
      <c r="Z21" s="6">
        <v>-0.33</v>
      </c>
      <c r="AA21" s="28">
        <v>3191580</v>
      </c>
    </row>
    <row r="22" spans="1:27" ht="13.5">
      <c r="A22" s="5" t="s">
        <v>48</v>
      </c>
      <c r="B22" s="3"/>
      <c r="C22" s="22">
        <v>12264207</v>
      </c>
      <c r="D22" s="22"/>
      <c r="E22" s="23">
        <v>21721450</v>
      </c>
      <c r="F22" s="24">
        <v>20125000</v>
      </c>
      <c r="G22" s="24"/>
      <c r="H22" s="24">
        <v>74189</v>
      </c>
      <c r="I22" s="24">
        <v>1480699</v>
      </c>
      <c r="J22" s="24">
        <v>1554888</v>
      </c>
      <c r="K22" s="24">
        <v>2317401</v>
      </c>
      <c r="L22" s="24">
        <v>1817938</v>
      </c>
      <c r="M22" s="24">
        <v>1231996</v>
      </c>
      <c r="N22" s="24">
        <v>5367335</v>
      </c>
      <c r="O22" s="24"/>
      <c r="P22" s="24">
        <v>653801</v>
      </c>
      <c r="Q22" s="24">
        <v>1733099</v>
      </c>
      <c r="R22" s="24">
        <v>2386900</v>
      </c>
      <c r="S22" s="24">
        <v>2141824</v>
      </c>
      <c r="T22" s="24">
        <v>2452386</v>
      </c>
      <c r="U22" s="24">
        <v>1666586</v>
      </c>
      <c r="V22" s="24">
        <v>6260796</v>
      </c>
      <c r="W22" s="24">
        <v>15569919</v>
      </c>
      <c r="X22" s="24">
        <v>21721446</v>
      </c>
      <c r="Y22" s="24">
        <v>-6151527</v>
      </c>
      <c r="Z22" s="7">
        <v>-28.32</v>
      </c>
      <c r="AA22" s="29">
        <v>20125000</v>
      </c>
    </row>
    <row r="23" spans="1:27" ht="13.5">
      <c r="A23" s="5" t="s">
        <v>49</v>
      </c>
      <c r="B23" s="3"/>
      <c r="C23" s="19"/>
      <c r="D23" s="19"/>
      <c r="E23" s="20">
        <v>2500000</v>
      </c>
      <c r="F23" s="21">
        <v>2441490</v>
      </c>
      <c r="G23" s="21"/>
      <c r="H23" s="21"/>
      <c r="I23" s="21">
        <v>116660</v>
      </c>
      <c r="J23" s="21">
        <v>116660</v>
      </c>
      <c r="K23" s="21">
        <v>173746</v>
      </c>
      <c r="L23" s="21">
        <v>81482</v>
      </c>
      <c r="M23" s="21">
        <v>23606</v>
      </c>
      <c r="N23" s="21">
        <v>278834</v>
      </c>
      <c r="O23" s="21"/>
      <c r="P23" s="21">
        <v>78129</v>
      </c>
      <c r="Q23" s="21">
        <v>33563</v>
      </c>
      <c r="R23" s="21">
        <v>111692</v>
      </c>
      <c r="S23" s="21">
        <v>47178</v>
      </c>
      <c r="T23" s="21"/>
      <c r="U23" s="21">
        <v>1842946</v>
      </c>
      <c r="V23" s="21">
        <v>1890124</v>
      </c>
      <c r="W23" s="21">
        <v>2397310</v>
      </c>
      <c r="X23" s="21">
        <v>2499996</v>
      </c>
      <c r="Y23" s="21">
        <v>-102686</v>
      </c>
      <c r="Z23" s="6">
        <v>-4.11</v>
      </c>
      <c r="AA23" s="28">
        <v>2441490</v>
      </c>
    </row>
    <row r="24" spans="1:27" ht="13.5">
      <c r="A24" s="2" t="s">
        <v>50</v>
      </c>
      <c r="B24" s="8"/>
      <c r="C24" s="16"/>
      <c r="D24" s="16"/>
      <c r="E24" s="17">
        <v>530000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530004</v>
      </c>
      <c r="Y24" s="18">
        <v>-530004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39663442</v>
      </c>
      <c r="D25" s="50">
        <f>+D5+D9+D15+D19+D24</f>
        <v>0</v>
      </c>
      <c r="E25" s="51">
        <f t="shared" si="4"/>
        <v>39411450</v>
      </c>
      <c r="F25" s="52">
        <f t="shared" si="4"/>
        <v>44685810</v>
      </c>
      <c r="G25" s="52">
        <f t="shared" si="4"/>
        <v>2354686</v>
      </c>
      <c r="H25" s="52">
        <f t="shared" si="4"/>
        <v>1838165</v>
      </c>
      <c r="I25" s="52">
        <f t="shared" si="4"/>
        <v>3138301</v>
      </c>
      <c r="J25" s="52">
        <f t="shared" si="4"/>
        <v>7331152</v>
      </c>
      <c r="K25" s="52">
        <f t="shared" si="4"/>
        <v>4673583</v>
      </c>
      <c r="L25" s="52">
        <f t="shared" si="4"/>
        <v>4136080</v>
      </c>
      <c r="M25" s="52">
        <f t="shared" si="4"/>
        <v>1994543</v>
      </c>
      <c r="N25" s="52">
        <f t="shared" si="4"/>
        <v>10804206</v>
      </c>
      <c r="O25" s="52">
        <f t="shared" si="4"/>
        <v>53427</v>
      </c>
      <c r="P25" s="52">
        <f t="shared" si="4"/>
        <v>1563083</v>
      </c>
      <c r="Q25" s="52">
        <f t="shared" si="4"/>
        <v>2165734</v>
      </c>
      <c r="R25" s="52">
        <f t="shared" si="4"/>
        <v>3782244</v>
      </c>
      <c r="S25" s="52">
        <f t="shared" si="4"/>
        <v>2979764</v>
      </c>
      <c r="T25" s="52">
        <f t="shared" si="4"/>
        <v>2621226</v>
      </c>
      <c r="U25" s="52">
        <f t="shared" si="4"/>
        <v>5506031</v>
      </c>
      <c r="V25" s="52">
        <f t="shared" si="4"/>
        <v>11107021</v>
      </c>
      <c r="W25" s="52">
        <f t="shared" si="4"/>
        <v>33024623</v>
      </c>
      <c r="X25" s="52">
        <f t="shared" si="4"/>
        <v>39411438</v>
      </c>
      <c r="Y25" s="52">
        <f t="shared" si="4"/>
        <v>-6386815</v>
      </c>
      <c r="Z25" s="53">
        <f>+IF(X25&lt;&gt;0,+(Y25/X25)*100,0)</f>
        <v>-16.205485828758643</v>
      </c>
      <c r="AA25" s="54">
        <f>+AA5+AA9+AA15+AA19+AA24</f>
        <v>44685810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25852053</v>
      </c>
      <c r="D28" s="19"/>
      <c r="E28" s="20">
        <v>15146450</v>
      </c>
      <c r="F28" s="21">
        <v>14752740</v>
      </c>
      <c r="G28" s="21">
        <v>173065</v>
      </c>
      <c r="H28" s="21">
        <v>1482176</v>
      </c>
      <c r="I28" s="21">
        <v>2477349</v>
      </c>
      <c r="J28" s="21">
        <v>4132590</v>
      </c>
      <c r="K28" s="21">
        <v>3969373</v>
      </c>
      <c r="L28" s="21">
        <v>2887900</v>
      </c>
      <c r="M28" s="21">
        <v>1029774</v>
      </c>
      <c r="N28" s="21">
        <v>7887047</v>
      </c>
      <c r="O28" s="21">
        <v>2529</v>
      </c>
      <c r="P28" s="21">
        <v>54129</v>
      </c>
      <c r="Q28" s="21">
        <v>46501</v>
      </c>
      <c r="R28" s="21">
        <v>103159</v>
      </c>
      <c r="S28" s="21">
        <v>91620</v>
      </c>
      <c r="T28" s="21">
        <v>2631</v>
      </c>
      <c r="U28" s="21">
        <v>-2630</v>
      </c>
      <c r="V28" s="21">
        <v>91621</v>
      </c>
      <c r="W28" s="21">
        <v>12214417</v>
      </c>
      <c r="X28" s="21"/>
      <c r="Y28" s="21">
        <v>12214417</v>
      </c>
      <c r="Z28" s="6"/>
      <c r="AA28" s="19">
        <v>14752740</v>
      </c>
    </row>
    <row r="29" spans="1:27" ht="13.5">
      <c r="A29" s="56" t="s">
        <v>55</v>
      </c>
      <c r="B29" s="3"/>
      <c r="C29" s="19">
        <v>9752284</v>
      </c>
      <c r="D29" s="19"/>
      <c r="E29" s="20">
        <v>3000000</v>
      </c>
      <c r="F29" s="21">
        <v>2631580</v>
      </c>
      <c r="G29" s="21"/>
      <c r="H29" s="21">
        <v>226861</v>
      </c>
      <c r="I29" s="21">
        <v>328059</v>
      </c>
      <c r="J29" s="21">
        <v>554920</v>
      </c>
      <c r="K29" s="21">
        <v>321512</v>
      </c>
      <c r="L29" s="21">
        <v>531081</v>
      </c>
      <c r="M29" s="21">
        <v>532725</v>
      </c>
      <c r="N29" s="21">
        <v>1385318</v>
      </c>
      <c r="O29" s="21"/>
      <c r="P29" s="21">
        <v>462456</v>
      </c>
      <c r="Q29" s="21"/>
      <c r="R29" s="21">
        <v>462456</v>
      </c>
      <c r="S29" s="21">
        <v>372159</v>
      </c>
      <c r="T29" s="21">
        <v>69298</v>
      </c>
      <c r="U29" s="21"/>
      <c r="V29" s="21">
        <v>441457</v>
      </c>
      <c r="W29" s="21">
        <v>2844151</v>
      </c>
      <c r="X29" s="21"/>
      <c r="Y29" s="21">
        <v>2844151</v>
      </c>
      <c r="Z29" s="6"/>
      <c r="AA29" s="28">
        <v>2631580</v>
      </c>
    </row>
    <row r="30" spans="1:27" ht="13.5">
      <c r="A30" s="56" t="s">
        <v>56</v>
      </c>
      <c r="B30" s="3"/>
      <c r="C30" s="22"/>
      <c r="D30" s="22"/>
      <c r="E30" s="23"/>
      <c r="F30" s="24">
        <v>3000000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3000000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35604337</v>
      </c>
      <c r="D32" s="25">
        <f>SUM(D28:D31)</f>
        <v>0</v>
      </c>
      <c r="E32" s="26">
        <f t="shared" si="5"/>
        <v>18146450</v>
      </c>
      <c r="F32" s="27">
        <f t="shared" si="5"/>
        <v>20384320</v>
      </c>
      <c r="G32" s="27">
        <f t="shared" si="5"/>
        <v>173065</v>
      </c>
      <c r="H32" s="27">
        <f t="shared" si="5"/>
        <v>1709037</v>
      </c>
      <c r="I32" s="27">
        <f t="shared" si="5"/>
        <v>2805408</v>
      </c>
      <c r="J32" s="27">
        <f t="shared" si="5"/>
        <v>4687510</v>
      </c>
      <c r="K32" s="27">
        <f t="shared" si="5"/>
        <v>4290885</v>
      </c>
      <c r="L32" s="27">
        <f t="shared" si="5"/>
        <v>3418981</v>
      </c>
      <c r="M32" s="27">
        <f t="shared" si="5"/>
        <v>1562499</v>
      </c>
      <c r="N32" s="27">
        <f t="shared" si="5"/>
        <v>9272365</v>
      </c>
      <c r="O32" s="27">
        <f t="shared" si="5"/>
        <v>2529</v>
      </c>
      <c r="P32" s="27">
        <f t="shared" si="5"/>
        <v>516585</v>
      </c>
      <c r="Q32" s="27">
        <f t="shared" si="5"/>
        <v>46501</v>
      </c>
      <c r="R32" s="27">
        <f t="shared" si="5"/>
        <v>565615</v>
      </c>
      <c r="S32" s="27">
        <f t="shared" si="5"/>
        <v>463779</v>
      </c>
      <c r="T32" s="27">
        <f t="shared" si="5"/>
        <v>71929</v>
      </c>
      <c r="U32" s="27">
        <f t="shared" si="5"/>
        <v>-2630</v>
      </c>
      <c r="V32" s="27">
        <f t="shared" si="5"/>
        <v>533078</v>
      </c>
      <c r="W32" s="27">
        <f t="shared" si="5"/>
        <v>15058568</v>
      </c>
      <c r="X32" s="27">
        <f t="shared" si="5"/>
        <v>0</v>
      </c>
      <c r="Y32" s="27">
        <f t="shared" si="5"/>
        <v>15058568</v>
      </c>
      <c r="Z32" s="13">
        <f>+IF(X32&lt;&gt;0,+(Y32/X32)*100,0)</f>
        <v>0</v>
      </c>
      <c r="AA32" s="31">
        <f>SUM(AA28:AA31)</f>
        <v>20384320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876142</v>
      </c>
      <c r="D34" s="19"/>
      <c r="E34" s="20">
        <v>17000000</v>
      </c>
      <c r="F34" s="21">
        <v>16956490</v>
      </c>
      <c r="G34" s="21"/>
      <c r="H34" s="21"/>
      <c r="I34" s="21"/>
      <c r="J34" s="21"/>
      <c r="K34" s="21"/>
      <c r="L34" s="21"/>
      <c r="M34" s="21">
        <v>202222</v>
      </c>
      <c r="N34" s="21">
        <v>202222</v>
      </c>
      <c r="O34" s="21"/>
      <c r="P34" s="21">
        <v>599672</v>
      </c>
      <c r="Q34" s="21">
        <v>1733099</v>
      </c>
      <c r="R34" s="21">
        <v>2332771</v>
      </c>
      <c r="S34" s="21">
        <v>2113386</v>
      </c>
      <c r="T34" s="21">
        <v>2411544</v>
      </c>
      <c r="U34" s="21">
        <v>3439436</v>
      </c>
      <c r="V34" s="21">
        <v>7964366</v>
      </c>
      <c r="W34" s="21">
        <v>10499359</v>
      </c>
      <c r="X34" s="21"/>
      <c r="Y34" s="21">
        <v>10499359</v>
      </c>
      <c r="Z34" s="6"/>
      <c r="AA34" s="28">
        <v>16956490</v>
      </c>
    </row>
    <row r="35" spans="1:27" ht="13.5">
      <c r="A35" s="59" t="s">
        <v>63</v>
      </c>
      <c r="B35" s="3"/>
      <c r="C35" s="19">
        <v>3182963</v>
      </c>
      <c r="D35" s="19"/>
      <c r="E35" s="20">
        <v>4265000</v>
      </c>
      <c r="F35" s="21">
        <v>7345000</v>
      </c>
      <c r="G35" s="21">
        <v>2181621</v>
      </c>
      <c r="H35" s="21">
        <v>129128</v>
      </c>
      <c r="I35" s="21">
        <v>332893</v>
      </c>
      <c r="J35" s="21">
        <v>2643642</v>
      </c>
      <c r="K35" s="21">
        <v>382698</v>
      </c>
      <c r="L35" s="21">
        <v>717099</v>
      </c>
      <c r="M35" s="21">
        <v>229822</v>
      </c>
      <c r="N35" s="21">
        <v>1329619</v>
      </c>
      <c r="O35" s="21">
        <v>50898</v>
      </c>
      <c r="P35" s="21">
        <v>446826</v>
      </c>
      <c r="Q35" s="21">
        <v>386134</v>
      </c>
      <c r="R35" s="21">
        <v>883858</v>
      </c>
      <c r="S35" s="21">
        <v>402599</v>
      </c>
      <c r="T35" s="21">
        <v>137753</v>
      </c>
      <c r="U35" s="21">
        <v>2069225</v>
      </c>
      <c r="V35" s="21">
        <v>2609577</v>
      </c>
      <c r="W35" s="21">
        <v>7466696</v>
      </c>
      <c r="X35" s="21"/>
      <c r="Y35" s="21">
        <v>7466696</v>
      </c>
      <c r="Z35" s="6"/>
      <c r="AA35" s="28">
        <v>7345000</v>
      </c>
    </row>
    <row r="36" spans="1:27" ht="13.5">
      <c r="A36" s="60" t="s">
        <v>64</v>
      </c>
      <c r="B36" s="10"/>
      <c r="C36" s="61">
        <f aca="true" t="shared" si="6" ref="C36:Y36">SUM(C32:C35)</f>
        <v>39663442</v>
      </c>
      <c r="D36" s="61">
        <f>SUM(D32:D35)</f>
        <v>0</v>
      </c>
      <c r="E36" s="62">
        <f t="shared" si="6"/>
        <v>39411450</v>
      </c>
      <c r="F36" s="63">
        <f t="shared" si="6"/>
        <v>44685810</v>
      </c>
      <c r="G36" s="63">
        <f t="shared" si="6"/>
        <v>2354686</v>
      </c>
      <c r="H36" s="63">
        <f t="shared" si="6"/>
        <v>1838165</v>
      </c>
      <c r="I36" s="63">
        <f t="shared" si="6"/>
        <v>3138301</v>
      </c>
      <c r="J36" s="63">
        <f t="shared" si="6"/>
        <v>7331152</v>
      </c>
      <c r="K36" s="63">
        <f t="shared" si="6"/>
        <v>4673583</v>
      </c>
      <c r="L36" s="63">
        <f t="shared" si="6"/>
        <v>4136080</v>
      </c>
      <c r="M36" s="63">
        <f t="shared" si="6"/>
        <v>1994543</v>
      </c>
      <c r="N36" s="63">
        <f t="shared" si="6"/>
        <v>10804206</v>
      </c>
      <c r="O36" s="63">
        <f t="shared" si="6"/>
        <v>53427</v>
      </c>
      <c r="P36" s="63">
        <f t="shared" si="6"/>
        <v>1563083</v>
      </c>
      <c r="Q36" s="63">
        <f t="shared" si="6"/>
        <v>2165734</v>
      </c>
      <c r="R36" s="63">
        <f t="shared" si="6"/>
        <v>3782244</v>
      </c>
      <c r="S36" s="63">
        <f t="shared" si="6"/>
        <v>2979764</v>
      </c>
      <c r="T36" s="63">
        <f t="shared" si="6"/>
        <v>2621226</v>
      </c>
      <c r="U36" s="63">
        <f t="shared" si="6"/>
        <v>5506031</v>
      </c>
      <c r="V36" s="63">
        <f t="shared" si="6"/>
        <v>11107021</v>
      </c>
      <c r="W36" s="63">
        <f t="shared" si="6"/>
        <v>33024623</v>
      </c>
      <c r="X36" s="63">
        <f t="shared" si="6"/>
        <v>0</v>
      </c>
      <c r="Y36" s="63">
        <f t="shared" si="6"/>
        <v>33024623</v>
      </c>
      <c r="Z36" s="64">
        <f>+IF(X36&lt;&gt;0,+(Y36/X36)*100,0)</f>
        <v>0</v>
      </c>
      <c r="AA36" s="65">
        <f>SUM(AA32:AA35)</f>
        <v>44685810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568651</v>
      </c>
      <c r="D5" s="16">
        <f>SUM(D6:D8)</f>
        <v>0</v>
      </c>
      <c r="E5" s="17">
        <f t="shared" si="0"/>
        <v>82800</v>
      </c>
      <c r="F5" s="18">
        <f t="shared" si="0"/>
        <v>19254000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306898</v>
      </c>
      <c r="N5" s="18">
        <f t="shared" si="0"/>
        <v>306898</v>
      </c>
      <c r="O5" s="18">
        <f t="shared" si="0"/>
        <v>243</v>
      </c>
      <c r="P5" s="18">
        <f t="shared" si="0"/>
        <v>146155</v>
      </c>
      <c r="Q5" s="18">
        <f t="shared" si="0"/>
        <v>6139</v>
      </c>
      <c r="R5" s="18">
        <f t="shared" si="0"/>
        <v>152537</v>
      </c>
      <c r="S5" s="18">
        <f t="shared" si="0"/>
        <v>0</v>
      </c>
      <c r="T5" s="18">
        <f t="shared" si="0"/>
        <v>0</v>
      </c>
      <c r="U5" s="18">
        <f t="shared" si="0"/>
        <v>7982</v>
      </c>
      <c r="V5" s="18">
        <f t="shared" si="0"/>
        <v>7982</v>
      </c>
      <c r="W5" s="18">
        <f t="shared" si="0"/>
        <v>467417</v>
      </c>
      <c r="X5" s="18">
        <f t="shared" si="0"/>
        <v>82800</v>
      </c>
      <c r="Y5" s="18">
        <f t="shared" si="0"/>
        <v>384617</v>
      </c>
      <c r="Z5" s="4">
        <f>+IF(X5&lt;&gt;0,+(Y5/X5)*100,0)</f>
        <v>464.5132850241546</v>
      </c>
      <c r="AA5" s="16">
        <f>SUM(AA6:AA8)</f>
        <v>19254000</v>
      </c>
    </row>
    <row r="6" spans="1:27" ht="13.5">
      <c r="A6" s="5" t="s">
        <v>32</v>
      </c>
      <c r="B6" s="3"/>
      <c r="C6" s="19">
        <v>67666</v>
      </c>
      <c r="D6" s="19"/>
      <c r="E6" s="20"/>
      <c r="F6" s="21">
        <v>19254000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19254000</v>
      </c>
    </row>
    <row r="7" spans="1:27" ht="13.5">
      <c r="A7" s="5" t="s">
        <v>33</v>
      </c>
      <c r="B7" s="3"/>
      <c r="C7" s="22"/>
      <c r="D7" s="22"/>
      <c r="E7" s="23">
        <v>82800</v>
      </c>
      <c r="F7" s="24"/>
      <c r="G7" s="24"/>
      <c r="H7" s="24"/>
      <c r="I7" s="24"/>
      <c r="J7" s="24"/>
      <c r="K7" s="24"/>
      <c r="L7" s="24"/>
      <c r="M7" s="24">
        <v>4512</v>
      </c>
      <c r="N7" s="24">
        <v>4512</v>
      </c>
      <c r="O7" s="24">
        <v>243</v>
      </c>
      <c r="P7" s="24">
        <v>428</v>
      </c>
      <c r="Q7" s="24">
        <v>6139</v>
      </c>
      <c r="R7" s="24">
        <v>6810</v>
      </c>
      <c r="S7" s="24"/>
      <c r="T7" s="24"/>
      <c r="U7" s="24">
        <v>7982</v>
      </c>
      <c r="V7" s="24">
        <v>7982</v>
      </c>
      <c r="W7" s="24">
        <v>19304</v>
      </c>
      <c r="X7" s="24">
        <v>82800</v>
      </c>
      <c r="Y7" s="24">
        <v>-63496</v>
      </c>
      <c r="Z7" s="7">
        <v>-76.69</v>
      </c>
      <c r="AA7" s="29"/>
    </row>
    <row r="8" spans="1:27" ht="13.5">
      <c r="A8" s="5" t="s">
        <v>34</v>
      </c>
      <c r="B8" s="3"/>
      <c r="C8" s="19">
        <v>500985</v>
      </c>
      <c r="D8" s="19"/>
      <c r="E8" s="20"/>
      <c r="F8" s="21"/>
      <c r="G8" s="21"/>
      <c r="H8" s="21"/>
      <c r="I8" s="21"/>
      <c r="J8" s="21"/>
      <c r="K8" s="21"/>
      <c r="L8" s="21"/>
      <c r="M8" s="21">
        <v>302386</v>
      </c>
      <c r="N8" s="21">
        <v>302386</v>
      </c>
      <c r="O8" s="21"/>
      <c r="P8" s="21">
        <v>145727</v>
      </c>
      <c r="Q8" s="21"/>
      <c r="R8" s="21">
        <v>145727</v>
      </c>
      <c r="S8" s="21"/>
      <c r="T8" s="21"/>
      <c r="U8" s="21"/>
      <c r="V8" s="21"/>
      <c r="W8" s="21">
        <v>448113</v>
      </c>
      <c r="X8" s="21"/>
      <c r="Y8" s="21">
        <v>448113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928662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2021</v>
      </c>
      <c r="Q9" s="18">
        <f t="shared" si="1"/>
        <v>1489</v>
      </c>
      <c r="R9" s="18">
        <f t="shared" si="1"/>
        <v>3510</v>
      </c>
      <c r="S9" s="18">
        <f t="shared" si="1"/>
        <v>12272</v>
      </c>
      <c r="T9" s="18">
        <f t="shared" si="1"/>
        <v>0</v>
      </c>
      <c r="U9" s="18">
        <f t="shared" si="1"/>
        <v>-187425</v>
      </c>
      <c r="V9" s="18">
        <f t="shared" si="1"/>
        <v>-175153</v>
      </c>
      <c r="W9" s="18">
        <f t="shared" si="1"/>
        <v>-171643</v>
      </c>
      <c r="X9" s="18">
        <f t="shared" si="1"/>
        <v>928662</v>
      </c>
      <c r="Y9" s="18">
        <f t="shared" si="1"/>
        <v>-1100305</v>
      </c>
      <c r="Z9" s="4">
        <f>+IF(X9&lt;&gt;0,+(Y9/X9)*100,0)</f>
        <v>-118.48282798262446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>
        <v>928662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>
        <v>1489</v>
      </c>
      <c r="R10" s="21">
        <v>1489</v>
      </c>
      <c r="S10" s="21">
        <v>12272</v>
      </c>
      <c r="T10" s="21"/>
      <c r="U10" s="21">
        <v>-187425</v>
      </c>
      <c r="V10" s="21">
        <v>-175153</v>
      </c>
      <c r="W10" s="21">
        <v>-173664</v>
      </c>
      <c r="X10" s="21">
        <v>928662</v>
      </c>
      <c r="Y10" s="21">
        <v>-1102326</v>
      </c>
      <c r="Z10" s="6">
        <v>-118.7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>
        <v>2021</v>
      </c>
      <c r="Q11" s="21"/>
      <c r="R11" s="21">
        <v>2021</v>
      </c>
      <c r="S11" s="21"/>
      <c r="T11" s="21"/>
      <c r="U11" s="21"/>
      <c r="V11" s="21"/>
      <c r="W11" s="21">
        <v>2021</v>
      </c>
      <c r="X11" s="21"/>
      <c r="Y11" s="21">
        <v>2021</v>
      </c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3000000</v>
      </c>
      <c r="F15" s="18">
        <f t="shared" si="2"/>
        <v>0</v>
      </c>
      <c r="G15" s="18">
        <f t="shared" si="2"/>
        <v>0</v>
      </c>
      <c r="H15" s="18">
        <f t="shared" si="2"/>
        <v>1272034</v>
      </c>
      <c r="I15" s="18">
        <f t="shared" si="2"/>
        <v>175440</v>
      </c>
      <c r="J15" s="18">
        <f t="shared" si="2"/>
        <v>1447474</v>
      </c>
      <c r="K15" s="18">
        <f t="shared" si="2"/>
        <v>244030</v>
      </c>
      <c r="L15" s="18">
        <f t="shared" si="2"/>
        <v>343062</v>
      </c>
      <c r="M15" s="18">
        <f t="shared" si="2"/>
        <v>-11062</v>
      </c>
      <c r="N15" s="18">
        <f t="shared" si="2"/>
        <v>576030</v>
      </c>
      <c r="O15" s="18">
        <f t="shared" si="2"/>
        <v>1086748</v>
      </c>
      <c r="P15" s="18">
        <f t="shared" si="2"/>
        <v>0</v>
      </c>
      <c r="Q15" s="18">
        <f t="shared" si="2"/>
        <v>0</v>
      </c>
      <c r="R15" s="18">
        <f t="shared" si="2"/>
        <v>1086748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3110252</v>
      </c>
      <c r="X15" s="18">
        <f t="shared" si="2"/>
        <v>3000004</v>
      </c>
      <c r="Y15" s="18">
        <f t="shared" si="2"/>
        <v>110248</v>
      </c>
      <c r="Z15" s="4">
        <f>+IF(X15&lt;&gt;0,+(Y15/X15)*100,0)</f>
        <v>3.6749284334287555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</v>
      </c>
      <c r="Y16" s="21">
        <v>-4</v>
      </c>
      <c r="Z16" s="6">
        <v>-100</v>
      </c>
      <c r="AA16" s="28"/>
    </row>
    <row r="17" spans="1:27" ht="13.5">
      <c r="A17" s="5" t="s">
        <v>43</v>
      </c>
      <c r="B17" s="3"/>
      <c r="C17" s="19"/>
      <c r="D17" s="19"/>
      <c r="E17" s="20">
        <v>3000000</v>
      </c>
      <c r="F17" s="21"/>
      <c r="G17" s="21"/>
      <c r="H17" s="21">
        <v>1272034</v>
      </c>
      <c r="I17" s="21">
        <v>175440</v>
      </c>
      <c r="J17" s="21">
        <v>1447474</v>
      </c>
      <c r="K17" s="21">
        <v>244030</v>
      </c>
      <c r="L17" s="21">
        <v>343062</v>
      </c>
      <c r="M17" s="21">
        <v>-11062</v>
      </c>
      <c r="N17" s="21">
        <v>576030</v>
      </c>
      <c r="O17" s="21">
        <v>1086748</v>
      </c>
      <c r="P17" s="21"/>
      <c r="Q17" s="21"/>
      <c r="R17" s="21">
        <v>1086748</v>
      </c>
      <c r="S17" s="21"/>
      <c r="T17" s="21"/>
      <c r="U17" s="21"/>
      <c r="V17" s="21"/>
      <c r="W17" s="21">
        <v>3110252</v>
      </c>
      <c r="X17" s="21">
        <v>3000000</v>
      </c>
      <c r="Y17" s="21">
        <v>110252</v>
      </c>
      <c r="Z17" s="6">
        <v>3.68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1720767</v>
      </c>
      <c r="D19" s="16">
        <f>SUM(D20:D23)</f>
        <v>0</v>
      </c>
      <c r="E19" s="17">
        <f t="shared" si="3"/>
        <v>4201800</v>
      </c>
      <c r="F19" s="18">
        <f t="shared" si="3"/>
        <v>0</v>
      </c>
      <c r="G19" s="18">
        <f t="shared" si="3"/>
        <v>98727</v>
      </c>
      <c r="H19" s="18">
        <f t="shared" si="3"/>
        <v>0</v>
      </c>
      <c r="I19" s="18">
        <f t="shared" si="3"/>
        <v>0</v>
      </c>
      <c r="J19" s="18">
        <f t="shared" si="3"/>
        <v>98727</v>
      </c>
      <c r="K19" s="18">
        <f t="shared" si="3"/>
        <v>1921</v>
      </c>
      <c r="L19" s="18">
        <f t="shared" si="3"/>
        <v>22957</v>
      </c>
      <c r="M19" s="18">
        <f t="shared" si="3"/>
        <v>868755</v>
      </c>
      <c r="N19" s="18">
        <f t="shared" si="3"/>
        <v>893633</v>
      </c>
      <c r="O19" s="18">
        <f t="shared" si="3"/>
        <v>1724772</v>
      </c>
      <c r="P19" s="18">
        <f t="shared" si="3"/>
        <v>210735</v>
      </c>
      <c r="Q19" s="18">
        <f t="shared" si="3"/>
        <v>1884368</v>
      </c>
      <c r="R19" s="18">
        <f t="shared" si="3"/>
        <v>3819875</v>
      </c>
      <c r="S19" s="18">
        <f t="shared" si="3"/>
        <v>303852</v>
      </c>
      <c r="T19" s="18">
        <f t="shared" si="3"/>
        <v>0</v>
      </c>
      <c r="U19" s="18">
        <f t="shared" si="3"/>
        <v>1882696</v>
      </c>
      <c r="V19" s="18">
        <f t="shared" si="3"/>
        <v>2186548</v>
      </c>
      <c r="W19" s="18">
        <f t="shared" si="3"/>
        <v>6998783</v>
      </c>
      <c r="X19" s="18">
        <f t="shared" si="3"/>
        <v>4201804</v>
      </c>
      <c r="Y19" s="18">
        <f t="shared" si="3"/>
        <v>2796979</v>
      </c>
      <c r="Z19" s="4">
        <f>+IF(X19&lt;&gt;0,+(Y19/X19)*100,0)</f>
        <v>66.56614635047232</v>
      </c>
      <c r="AA19" s="30">
        <f>SUM(AA20:AA23)</f>
        <v>0</v>
      </c>
    </row>
    <row r="20" spans="1:27" ht="13.5">
      <c r="A20" s="5" t="s">
        <v>46</v>
      </c>
      <c r="B20" s="3"/>
      <c r="C20" s="19">
        <v>26560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1379875</v>
      </c>
      <c r="D21" s="19"/>
      <c r="E21" s="20"/>
      <c r="F21" s="21"/>
      <c r="G21" s="21"/>
      <c r="H21" s="21"/>
      <c r="I21" s="21"/>
      <c r="J21" s="21"/>
      <c r="K21" s="21"/>
      <c r="L21" s="21"/>
      <c r="M21" s="21">
        <v>63000</v>
      </c>
      <c r="N21" s="21">
        <v>63000</v>
      </c>
      <c r="O21" s="21">
        <v>484746</v>
      </c>
      <c r="P21" s="21"/>
      <c r="Q21" s="21">
        <v>93094</v>
      </c>
      <c r="R21" s="21">
        <v>577840</v>
      </c>
      <c r="S21" s="21"/>
      <c r="T21" s="21"/>
      <c r="U21" s="21">
        <v>1482165</v>
      </c>
      <c r="V21" s="21">
        <v>1482165</v>
      </c>
      <c r="W21" s="21">
        <v>2123005</v>
      </c>
      <c r="X21" s="21"/>
      <c r="Y21" s="21">
        <v>2123005</v>
      </c>
      <c r="Z21" s="6"/>
      <c r="AA21" s="28"/>
    </row>
    <row r="22" spans="1:27" ht="13.5">
      <c r="A22" s="5" t="s">
        <v>48</v>
      </c>
      <c r="B22" s="3"/>
      <c r="C22" s="22">
        <v>264968</v>
      </c>
      <c r="D22" s="22"/>
      <c r="E22" s="23">
        <v>4201800</v>
      </c>
      <c r="F22" s="24"/>
      <c r="G22" s="24">
        <v>98727</v>
      </c>
      <c r="H22" s="24"/>
      <c r="I22" s="24"/>
      <c r="J22" s="24">
        <v>98727</v>
      </c>
      <c r="K22" s="24">
        <v>1921</v>
      </c>
      <c r="L22" s="24">
        <v>22957</v>
      </c>
      <c r="M22" s="24">
        <v>805755</v>
      </c>
      <c r="N22" s="24">
        <v>830633</v>
      </c>
      <c r="O22" s="24">
        <v>1240026</v>
      </c>
      <c r="P22" s="24">
        <v>210735</v>
      </c>
      <c r="Q22" s="24">
        <v>1791274</v>
      </c>
      <c r="R22" s="24">
        <v>3242035</v>
      </c>
      <c r="S22" s="24">
        <v>303852</v>
      </c>
      <c r="T22" s="24"/>
      <c r="U22" s="24">
        <v>400531</v>
      </c>
      <c r="V22" s="24">
        <v>704383</v>
      </c>
      <c r="W22" s="24">
        <v>4875778</v>
      </c>
      <c r="X22" s="24">
        <v>4201804</v>
      </c>
      <c r="Y22" s="24">
        <v>673974</v>
      </c>
      <c r="Z22" s="7">
        <v>16.04</v>
      </c>
      <c r="AA22" s="29"/>
    </row>
    <row r="23" spans="1:27" ht="13.5">
      <c r="A23" s="5" t="s">
        <v>49</v>
      </c>
      <c r="B23" s="3"/>
      <c r="C23" s="19">
        <v>49364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2289418</v>
      </c>
      <c r="D25" s="50">
        <f>+D5+D9+D15+D19+D24</f>
        <v>0</v>
      </c>
      <c r="E25" s="51">
        <f t="shared" si="4"/>
        <v>8213262</v>
      </c>
      <c r="F25" s="52">
        <f t="shared" si="4"/>
        <v>19254000</v>
      </c>
      <c r="G25" s="52">
        <f t="shared" si="4"/>
        <v>98727</v>
      </c>
      <c r="H25" s="52">
        <f t="shared" si="4"/>
        <v>1272034</v>
      </c>
      <c r="I25" s="52">
        <f t="shared" si="4"/>
        <v>175440</v>
      </c>
      <c r="J25" s="52">
        <f t="shared" si="4"/>
        <v>1546201</v>
      </c>
      <c r="K25" s="52">
        <f t="shared" si="4"/>
        <v>245951</v>
      </c>
      <c r="L25" s="52">
        <f t="shared" si="4"/>
        <v>366019</v>
      </c>
      <c r="M25" s="52">
        <f t="shared" si="4"/>
        <v>1164591</v>
      </c>
      <c r="N25" s="52">
        <f t="shared" si="4"/>
        <v>1776561</v>
      </c>
      <c r="O25" s="52">
        <f t="shared" si="4"/>
        <v>2811763</v>
      </c>
      <c r="P25" s="52">
        <f t="shared" si="4"/>
        <v>358911</v>
      </c>
      <c r="Q25" s="52">
        <f t="shared" si="4"/>
        <v>1891996</v>
      </c>
      <c r="R25" s="52">
        <f t="shared" si="4"/>
        <v>5062670</v>
      </c>
      <c r="S25" s="52">
        <f t="shared" si="4"/>
        <v>316124</v>
      </c>
      <c r="T25" s="52">
        <f t="shared" si="4"/>
        <v>0</v>
      </c>
      <c r="U25" s="52">
        <f t="shared" si="4"/>
        <v>1703253</v>
      </c>
      <c r="V25" s="52">
        <f t="shared" si="4"/>
        <v>2019377</v>
      </c>
      <c r="W25" s="52">
        <f t="shared" si="4"/>
        <v>10404809</v>
      </c>
      <c r="X25" s="52">
        <f t="shared" si="4"/>
        <v>8213270</v>
      </c>
      <c r="Y25" s="52">
        <f t="shared" si="4"/>
        <v>2191539</v>
      </c>
      <c r="Z25" s="53">
        <f>+IF(X25&lt;&gt;0,+(Y25/X25)*100,0)</f>
        <v>26.682904616553454</v>
      </c>
      <c r="AA25" s="54">
        <f>+AA5+AA9+AA15+AA19+AA24</f>
        <v>19254000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1720767</v>
      </c>
      <c r="D28" s="19"/>
      <c r="E28" s="20">
        <v>8213262</v>
      </c>
      <c r="F28" s="21">
        <v>19254000</v>
      </c>
      <c r="G28" s="21">
        <v>98727</v>
      </c>
      <c r="H28" s="21">
        <v>1272034</v>
      </c>
      <c r="I28" s="21">
        <v>175440</v>
      </c>
      <c r="J28" s="21">
        <v>1546201</v>
      </c>
      <c r="K28" s="21">
        <v>245951</v>
      </c>
      <c r="L28" s="21">
        <v>366019</v>
      </c>
      <c r="M28" s="21">
        <v>857693</v>
      </c>
      <c r="N28" s="21">
        <v>1469663</v>
      </c>
      <c r="O28" s="21">
        <v>2811520</v>
      </c>
      <c r="P28" s="21">
        <v>358911</v>
      </c>
      <c r="Q28" s="21">
        <v>1891996</v>
      </c>
      <c r="R28" s="21">
        <v>5062427</v>
      </c>
      <c r="S28" s="21">
        <v>316124</v>
      </c>
      <c r="T28" s="21"/>
      <c r="U28" s="21">
        <v>1703253</v>
      </c>
      <c r="V28" s="21">
        <v>2019377</v>
      </c>
      <c r="W28" s="21">
        <v>10097668</v>
      </c>
      <c r="X28" s="21"/>
      <c r="Y28" s="21">
        <v>10097668</v>
      </c>
      <c r="Z28" s="6"/>
      <c r="AA28" s="19">
        <v>19254000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>
        <v>500985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2221752</v>
      </c>
      <c r="D32" s="25">
        <f>SUM(D28:D31)</f>
        <v>0</v>
      </c>
      <c r="E32" s="26">
        <f t="shared" si="5"/>
        <v>8213262</v>
      </c>
      <c r="F32" s="27">
        <f t="shared" si="5"/>
        <v>19254000</v>
      </c>
      <c r="G32" s="27">
        <f t="shared" si="5"/>
        <v>98727</v>
      </c>
      <c r="H32" s="27">
        <f t="shared" si="5"/>
        <v>1272034</v>
      </c>
      <c r="I32" s="27">
        <f t="shared" si="5"/>
        <v>175440</v>
      </c>
      <c r="J32" s="27">
        <f t="shared" si="5"/>
        <v>1546201</v>
      </c>
      <c r="K32" s="27">
        <f t="shared" si="5"/>
        <v>245951</v>
      </c>
      <c r="L32" s="27">
        <f t="shared" si="5"/>
        <v>366019</v>
      </c>
      <c r="M32" s="27">
        <f t="shared" si="5"/>
        <v>857693</v>
      </c>
      <c r="N32" s="27">
        <f t="shared" si="5"/>
        <v>1469663</v>
      </c>
      <c r="O32" s="27">
        <f t="shared" si="5"/>
        <v>2811520</v>
      </c>
      <c r="P32" s="27">
        <f t="shared" si="5"/>
        <v>358911</v>
      </c>
      <c r="Q32" s="27">
        <f t="shared" si="5"/>
        <v>1891996</v>
      </c>
      <c r="R32" s="27">
        <f t="shared" si="5"/>
        <v>5062427</v>
      </c>
      <c r="S32" s="27">
        <f t="shared" si="5"/>
        <v>316124</v>
      </c>
      <c r="T32" s="27">
        <f t="shared" si="5"/>
        <v>0</v>
      </c>
      <c r="U32" s="27">
        <f t="shared" si="5"/>
        <v>1703253</v>
      </c>
      <c r="V32" s="27">
        <f t="shared" si="5"/>
        <v>2019377</v>
      </c>
      <c r="W32" s="27">
        <f t="shared" si="5"/>
        <v>10097668</v>
      </c>
      <c r="X32" s="27">
        <f t="shared" si="5"/>
        <v>0</v>
      </c>
      <c r="Y32" s="27">
        <f t="shared" si="5"/>
        <v>10097668</v>
      </c>
      <c r="Z32" s="13">
        <f>+IF(X32&lt;&gt;0,+(Y32/X32)*100,0)</f>
        <v>0</v>
      </c>
      <c r="AA32" s="31">
        <f>SUM(AA28:AA31)</f>
        <v>19254000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67666</v>
      </c>
      <c r="D35" s="19"/>
      <c r="E35" s="20"/>
      <c r="F35" s="21"/>
      <c r="G35" s="21"/>
      <c r="H35" s="21"/>
      <c r="I35" s="21"/>
      <c r="J35" s="21"/>
      <c r="K35" s="21"/>
      <c r="L35" s="21"/>
      <c r="M35" s="21">
        <v>306898</v>
      </c>
      <c r="N35" s="21">
        <v>306898</v>
      </c>
      <c r="O35" s="21">
        <v>243</v>
      </c>
      <c r="P35" s="21"/>
      <c r="Q35" s="21"/>
      <c r="R35" s="21">
        <v>243</v>
      </c>
      <c r="S35" s="21"/>
      <c r="T35" s="21"/>
      <c r="U35" s="21"/>
      <c r="V35" s="21"/>
      <c r="W35" s="21">
        <v>307141</v>
      </c>
      <c r="X35" s="21"/>
      <c r="Y35" s="21">
        <v>307141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2289418</v>
      </c>
      <c r="D36" s="61">
        <f>SUM(D32:D35)</f>
        <v>0</v>
      </c>
      <c r="E36" s="62">
        <f t="shared" si="6"/>
        <v>8213262</v>
      </c>
      <c r="F36" s="63">
        <f t="shared" si="6"/>
        <v>19254000</v>
      </c>
      <c r="G36" s="63">
        <f t="shared" si="6"/>
        <v>98727</v>
      </c>
      <c r="H36" s="63">
        <f t="shared" si="6"/>
        <v>1272034</v>
      </c>
      <c r="I36" s="63">
        <f t="shared" si="6"/>
        <v>175440</v>
      </c>
      <c r="J36" s="63">
        <f t="shared" si="6"/>
        <v>1546201</v>
      </c>
      <c r="K36" s="63">
        <f t="shared" si="6"/>
        <v>245951</v>
      </c>
      <c r="L36" s="63">
        <f t="shared" si="6"/>
        <v>366019</v>
      </c>
      <c r="M36" s="63">
        <f t="shared" si="6"/>
        <v>1164591</v>
      </c>
      <c r="N36" s="63">
        <f t="shared" si="6"/>
        <v>1776561</v>
      </c>
      <c r="O36" s="63">
        <f t="shared" si="6"/>
        <v>2811763</v>
      </c>
      <c r="P36" s="63">
        <f t="shared" si="6"/>
        <v>358911</v>
      </c>
      <c r="Q36" s="63">
        <f t="shared" si="6"/>
        <v>1891996</v>
      </c>
      <c r="R36" s="63">
        <f t="shared" si="6"/>
        <v>5062670</v>
      </c>
      <c r="S36" s="63">
        <f t="shared" si="6"/>
        <v>316124</v>
      </c>
      <c r="T36" s="63">
        <f t="shared" si="6"/>
        <v>0</v>
      </c>
      <c r="U36" s="63">
        <f t="shared" si="6"/>
        <v>1703253</v>
      </c>
      <c r="V36" s="63">
        <f t="shared" si="6"/>
        <v>2019377</v>
      </c>
      <c r="W36" s="63">
        <f t="shared" si="6"/>
        <v>10404809</v>
      </c>
      <c r="X36" s="63">
        <f t="shared" si="6"/>
        <v>0</v>
      </c>
      <c r="Y36" s="63">
        <f t="shared" si="6"/>
        <v>10404809</v>
      </c>
      <c r="Z36" s="64">
        <f>+IF(X36&lt;&gt;0,+(Y36/X36)*100,0)</f>
        <v>0</v>
      </c>
      <c r="AA36" s="65">
        <f>SUM(AA32:AA35)</f>
        <v>19254000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907017</v>
      </c>
      <c r="L5" s="18">
        <f t="shared" si="0"/>
        <v>0</v>
      </c>
      <c r="M5" s="18">
        <f t="shared" si="0"/>
        <v>0</v>
      </c>
      <c r="N5" s="18">
        <f t="shared" si="0"/>
        <v>907017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8447</v>
      </c>
      <c r="U5" s="18">
        <f t="shared" si="0"/>
        <v>0</v>
      </c>
      <c r="V5" s="18">
        <f t="shared" si="0"/>
        <v>8447</v>
      </c>
      <c r="W5" s="18">
        <f t="shared" si="0"/>
        <v>915464</v>
      </c>
      <c r="X5" s="18">
        <f t="shared" si="0"/>
        <v>0</v>
      </c>
      <c r="Y5" s="18">
        <f t="shared" si="0"/>
        <v>915464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>
        <v>907017</v>
      </c>
      <c r="L8" s="21"/>
      <c r="M8" s="21"/>
      <c r="N8" s="21">
        <v>907017</v>
      </c>
      <c r="O8" s="21"/>
      <c r="P8" s="21"/>
      <c r="Q8" s="21"/>
      <c r="R8" s="21"/>
      <c r="S8" s="21"/>
      <c r="T8" s="21">
        <v>8447</v>
      </c>
      <c r="U8" s="21"/>
      <c r="V8" s="21">
        <v>8447</v>
      </c>
      <c r="W8" s="21">
        <v>915464</v>
      </c>
      <c r="X8" s="21"/>
      <c r="Y8" s="21">
        <v>915464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5550392</v>
      </c>
      <c r="F9" s="18">
        <f t="shared" si="1"/>
        <v>5550392</v>
      </c>
      <c r="G9" s="18">
        <f t="shared" si="1"/>
        <v>99855</v>
      </c>
      <c r="H9" s="18">
        <f t="shared" si="1"/>
        <v>0</v>
      </c>
      <c r="I9" s="18">
        <f t="shared" si="1"/>
        <v>0</v>
      </c>
      <c r="J9" s="18">
        <f t="shared" si="1"/>
        <v>99855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99855</v>
      </c>
      <c r="X9" s="18">
        <f t="shared" si="1"/>
        <v>5550392</v>
      </c>
      <c r="Y9" s="18">
        <f t="shared" si="1"/>
        <v>-5450537</v>
      </c>
      <c r="Z9" s="4">
        <f>+IF(X9&lt;&gt;0,+(Y9/X9)*100,0)</f>
        <v>-98.2009378797029</v>
      </c>
      <c r="AA9" s="30">
        <f>SUM(AA10:AA14)</f>
        <v>5550392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5550392</v>
      </c>
      <c r="F11" s="21">
        <v>5550392</v>
      </c>
      <c r="G11" s="21">
        <v>99855</v>
      </c>
      <c r="H11" s="21"/>
      <c r="I11" s="21"/>
      <c r="J11" s="21">
        <v>99855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99855</v>
      </c>
      <c r="X11" s="21">
        <v>5550392</v>
      </c>
      <c r="Y11" s="21">
        <v>-5450537</v>
      </c>
      <c r="Z11" s="6">
        <v>-98.2</v>
      </c>
      <c r="AA11" s="28">
        <v>5550392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17466461</v>
      </c>
      <c r="F15" s="18">
        <f t="shared" si="2"/>
        <v>17466461</v>
      </c>
      <c r="G15" s="18">
        <f t="shared" si="2"/>
        <v>77000</v>
      </c>
      <c r="H15" s="18">
        <f t="shared" si="2"/>
        <v>0</v>
      </c>
      <c r="I15" s="18">
        <f t="shared" si="2"/>
        <v>0</v>
      </c>
      <c r="J15" s="18">
        <f t="shared" si="2"/>
        <v>77000</v>
      </c>
      <c r="K15" s="18">
        <f t="shared" si="2"/>
        <v>118824</v>
      </c>
      <c r="L15" s="18">
        <f t="shared" si="2"/>
        <v>0</v>
      </c>
      <c r="M15" s="18">
        <f t="shared" si="2"/>
        <v>2685300</v>
      </c>
      <c r="N15" s="18">
        <f t="shared" si="2"/>
        <v>2804124</v>
      </c>
      <c r="O15" s="18">
        <f t="shared" si="2"/>
        <v>0</v>
      </c>
      <c r="P15" s="18">
        <f t="shared" si="2"/>
        <v>14592</v>
      </c>
      <c r="Q15" s="18">
        <f t="shared" si="2"/>
        <v>819192</v>
      </c>
      <c r="R15" s="18">
        <f t="shared" si="2"/>
        <v>833784</v>
      </c>
      <c r="S15" s="18">
        <f t="shared" si="2"/>
        <v>0</v>
      </c>
      <c r="T15" s="18">
        <f t="shared" si="2"/>
        <v>2891374</v>
      </c>
      <c r="U15" s="18">
        <f t="shared" si="2"/>
        <v>0</v>
      </c>
      <c r="V15" s="18">
        <f t="shared" si="2"/>
        <v>2891374</v>
      </c>
      <c r="W15" s="18">
        <f t="shared" si="2"/>
        <v>6606282</v>
      </c>
      <c r="X15" s="18">
        <f t="shared" si="2"/>
        <v>17466461</v>
      </c>
      <c r="Y15" s="18">
        <f t="shared" si="2"/>
        <v>-10860179</v>
      </c>
      <c r="Z15" s="4">
        <f>+IF(X15&lt;&gt;0,+(Y15/X15)*100,0)</f>
        <v>-62.177329454432694</v>
      </c>
      <c r="AA15" s="30">
        <f>SUM(AA16:AA18)</f>
        <v>17466461</v>
      </c>
    </row>
    <row r="16" spans="1:27" ht="13.5">
      <c r="A16" s="5" t="s">
        <v>42</v>
      </c>
      <c r="B16" s="3"/>
      <c r="C16" s="19"/>
      <c r="D16" s="19"/>
      <c r="E16" s="20">
        <v>893000</v>
      </c>
      <c r="F16" s="21">
        <v>893000</v>
      </c>
      <c r="G16" s="21">
        <v>77000</v>
      </c>
      <c r="H16" s="21"/>
      <c r="I16" s="21"/>
      <c r="J16" s="21">
        <v>77000</v>
      </c>
      <c r="K16" s="21">
        <v>118824</v>
      </c>
      <c r="L16" s="21"/>
      <c r="M16" s="21"/>
      <c r="N16" s="21">
        <v>118824</v>
      </c>
      <c r="O16" s="21"/>
      <c r="P16" s="21">
        <v>14592</v>
      </c>
      <c r="Q16" s="21">
        <v>-14592</v>
      </c>
      <c r="R16" s="21"/>
      <c r="S16" s="21"/>
      <c r="T16" s="21">
        <v>148529</v>
      </c>
      <c r="U16" s="21"/>
      <c r="V16" s="21">
        <v>148529</v>
      </c>
      <c r="W16" s="21">
        <v>344353</v>
      </c>
      <c r="X16" s="21">
        <v>893000</v>
      </c>
      <c r="Y16" s="21">
        <v>-548647</v>
      </c>
      <c r="Z16" s="6">
        <v>-61.44</v>
      </c>
      <c r="AA16" s="28">
        <v>893000</v>
      </c>
    </row>
    <row r="17" spans="1:27" ht="13.5">
      <c r="A17" s="5" t="s">
        <v>43</v>
      </c>
      <c r="B17" s="3"/>
      <c r="C17" s="19"/>
      <c r="D17" s="19"/>
      <c r="E17" s="20">
        <v>16573461</v>
      </c>
      <c r="F17" s="21">
        <v>16573461</v>
      </c>
      <c r="G17" s="21"/>
      <c r="H17" s="21"/>
      <c r="I17" s="21"/>
      <c r="J17" s="21"/>
      <c r="K17" s="21"/>
      <c r="L17" s="21"/>
      <c r="M17" s="21">
        <v>2685300</v>
      </c>
      <c r="N17" s="21">
        <v>2685300</v>
      </c>
      <c r="O17" s="21"/>
      <c r="P17" s="21"/>
      <c r="Q17" s="21">
        <v>833784</v>
      </c>
      <c r="R17" s="21">
        <v>833784</v>
      </c>
      <c r="S17" s="21"/>
      <c r="T17" s="21">
        <v>2742845</v>
      </c>
      <c r="U17" s="21"/>
      <c r="V17" s="21">
        <v>2742845</v>
      </c>
      <c r="W17" s="21">
        <v>6261929</v>
      </c>
      <c r="X17" s="21">
        <v>16573461</v>
      </c>
      <c r="Y17" s="21">
        <v>-10311532</v>
      </c>
      <c r="Z17" s="6">
        <v>-62.22</v>
      </c>
      <c r="AA17" s="28">
        <v>16573461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40662128</v>
      </c>
      <c r="F19" s="18">
        <f t="shared" si="3"/>
        <v>40662128</v>
      </c>
      <c r="G19" s="18">
        <f t="shared" si="3"/>
        <v>23297</v>
      </c>
      <c r="H19" s="18">
        <f t="shared" si="3"/>
        <v>988172</v>
      </c>
      <c r="I19" s="18">
        <f t="shared" si="3"/>
        <v>0</v>
      </c>
      <c r="J19" s="18">
        <f t="shared" si="3"/>
        <v>1011469</v>
      </c>
      <c r="K19" s="18">
        <f t="shared" si="3"/>
        <v>5914528</v>
      </c>
      <c r="L19" s="18">
        <f t="shared" si="3"/>
        <v>818807</v>
      </c>
      <c r="M19" s="18">
        <f t="shared" si="3"/>
        <v>965796</v>
      </c>
      <c r="N19" s="18">
        <f t="shared" si="3"/>
        <v>7699131</v>
      </c>
      <c r="O19" s="18">
        <f t="shared" si="3"/>
        <v>0</v>
      </c>
      <c r="P19" s="18">
        <f t="shared" si="3"/>
        <v>708120</v>
      </c>
      <c r="Q19" s="18">
        <f t="shared" si="3"/>
        <v>915577</v>
      </c>
      <c r="R19" s="18">
        <f t="shared" si="3"/>
        <v>1623697</v>
      </c>
      <c r="S19" s="18">
        <f t="shared" si="3"/>
        <v>1818989</v>
      </c>
      <c r="T19" s="18">
        <f t="shared" si="3"/>
        <v>3438445</v>
      </c>
      <c r="U19" s="18">
        <f t="shared" si="3"/>
        <v>0</v>
      </c>
      <c r="V19" s="18">
        <f t="shared" si="3"/>
        <v>5257434</v>
      </c>
      <c r="W19" s="18">
        <f t="shared" si="3"/>
        <v>15591731</v>
      </c>
      <c r="X19" s="18">
        <f t="shared" si="3"/>
        <v>40662128</v>
      </c>
      <c r="Y19" s="18">
        <f t="shared" si="3"/>
        <v>-25070397</v>
      </c>
      <c r="Z19" s="4">
        <f>+IF(X19&lt;&gt;0,+(Y19/X19)*100,0)</f>
        <v>-61.65539835986941</v>
      </c>
      <c r="AA19" s="30">
        <f>SUM(AA20:AA23)</f>
        <v>40662128</v>
      </c>
    </row>
    <row r="20" spans="1:27" ht="13.5">
      <c r="A20" s="5" t="s">
        <v>46</v>
      </c>
      <c r="B20" s="3"/>
      <c r="C20" s="19"/>
      <c r="D20" s="19"/>
      <c r="E20" s="20">
        <v>6814128</v>
      </c>
      <c r="F20" s="21">
        <v>6814128</v>
      </c>
      <c r="G20" s="21"/>
      <c r="H20" s="21"/>
      <c r="I20" s="21"/>
      <c r="J20" s="21"/>
      <c r="K20" s="21"/>
      <c r="L20" s="21">
        <v>667983</v>
      </c>
      <c r="M20" s="21"/>
      <c r="N20" s="21">
        <v>667983</v>
      </c>
      <c r="O20" s="21"/>
      <c r="P20" s="21"/>
      <c r="Q20" s="21"/>
      <c r="R20" s="21"/>
      <c r="S20" s="21"/>
      <c r="T20" s="21">
        <v>100933</v>
      </c>
      <c r="U20" s="21"/>
      <c r="V20" s="21">
        <v>100933</v>
      </c>
      <c r="W20" s="21">
        <v>768916</v>
      </c>
      <c r="X20" s="21">
        <v>6814128</v>
      </c>
      <c r="Y20" s="21">
        <v>-6045212</v>
      </c>
      <c r="Z20" s="6">
        <v>-88.72</v>
      </c>
      <c r="AA20" s="28">
        <v>6814128</v>
      </c>
    </row>
    <row r="21" spans="1:27" ht="13.5">
      <c r="A21" s="5" t="s">
        <v>47</v>
      </c>
      <c r="B21" s="3"/>
      <c r="C21" s="19"/>
      <c r="D21" s="19"/>
      <c r="E21" s="20">
        <v>13300000</v>
      </c>
      <c r="F21" s="21">
        <v>13300000</v>
      </c>
      <c r="G21" s="21">
        <v>810</v>
      </c>
      <c r="H21" s="21">
        <v>988172</v>
      </c>
      <c r="I21" s="21"/>
      <c r="J21" s="21">
        <v>988982</v>
      </c>
      <c r="K21" s="21">
        <v>5914528</v>
      </c>
      <c r="L21" s="21">
        <v>35157</v>
      </c>
      <c r="M21" s="21"/>
      <c r="N21" s="21">
        <v>5949685</v>
      </c>
      <c r="O21" s="21"/>
      <c r="P21" s="21">
        <v>1200</v>
      </c>
      <c r="Q21" s="21">
        <v>217967</v>
      </c>
      <c r="R21" s="21">
        <v>219167</v>
      </c>
      <c r="S21" s="21">
        <v>1316186</v>
      </c>
      <c r="T21" s="21">
        <v>1622014</v>
      </c>
      <c r="U21" s="21"/>
      <c r="V21" s="21">
        <v>2938200</v>
      </c>
      <c r="W21" s="21">
        <v>10096034</v>
      </c>
      <c r="X21" s="21">
        <v>13300000</v>
      </c>
      <c r="Y21" s="21">
        <v>-3203966</v>
      </c>
      <c r="Z21" s="6">
        <v>-24.09</v>
      </c>
      <c r="AA21" s="28">
        <v>13300000</v>
      </c>
    </row>
    <row r="22" spans="1:27" ht="13.5">
      <c r="A22" s="5" t="s">
        <v>48</v>
      </c>
      <c r="B22" s="3"/>
      <c r="C22" s="22"/>
      <c r="D22" s="22"/>
      <c r="E22" s="23">
        <v>20548000</v>
      </c>
      <c r="F22" s="24">
        <v>20548000</v>
      </c>
      <c r="G22" s="24">
        <v>22487</v>
      </c>
      <c r="H22" s="24"/>
      <c r="I22" s="24"/>
      <c r="J22" s="24">
        <v>22487</v>
      </c>
      <c r="K22" s="24"/>
      <c r="L22" s="24">
        <v>115667</v>
      </c>
      <c r="M22" s="24">
        <v>965796</v>
      </c>
      <c r="N22" s="24">
        <v>1081463</v>
      </c>
      <c r="O22" s="24"/>
      <c r="P22" s="24">
        <v>706920</v>
      </c>
      <c r="Q22" s="24">
        <v>697610</v>
      </c>
      <c r="R22" s="24">
        <v>1404530</v>
      </c>
      <c r="S22" s="24">
        <v>502803</v>
      </c>
      <c r="T22" s="24">
        <v>1715498</v>
      </c>
      <c r="U22" s="24"/>
      <c r="V22" s="24">
        <v>2218301</v>
      </c>
      <c r="W22" s="24">
        <v>4726781</v>
      </c>
      <c r="X22" s="24">
        <v>20548000</v>
      </c>
      <c r="Y22" s="24">
        <v>-15821219</v>
      </c>
      <c r="Z22" s="7">
        <v>-77</v>
      </c>
      <c r="AA22" s="29">
        <v>20548000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63678981</v>
      </c>
      <c r="F25" s="52">
        <f t="shared" si="4"/>
        <v>63678981</v>
      </c>
      <c r="G25" s="52">
        <f t="shared" si="4"/>
        <v>200152</v>
      </c>
      <c r="H25" s="52">
        <f t="shared" si="4"/>
        <v>988172</v>
      </c>
      <c r="I25" s="52">
        <f t="shared" si="4"/>
        <v>0</v>
      </c>
      <c r="J25" s="52">
        <f t="shared" si="4"/>
        <v>1188324</v>
      </c>
      <c r="K25" s="52">
        <f t="shared" si="4"/>
        <v>6940369</v>
      </c>
      <c r="L25" s="52">
        <f t="shared" si="4"/>
        <v>818807</v>
      </c>
      <c r="M25" s="52">
        <f t="shared" si="4"/>
        <v>3651096</v>
      </c>
      <c r="N25" s="52">
        <f t="shared" si="4"/>
        <v>11410272</v>
      </c>
      <c r="O25" s="52">
        <f t="shared" si="4"/>
        <v>0</v>
      </c>
      <c r="P25" s="52">
        <f t="shared" si="4"/>
        <v>722712</v>
      </c>
      <c r="Q25" s="52">
        <f t="shared" si="4"/>
        <v>1734769</v>
      </c>
      <c r="R25" s="52">
        <f t="shared" si="4"/>
        <v>2457481</v>
      </c>
      <c r="S25" s="52">
        <f t="shared" si="4"/>
        <v>1818989</v>
      </c>
      <c r="T25" s="52">
        <f t="shared" si="4"/>
        <v>6338266</v>
      </c>
      <c r="U25" s="52">
        <f t="shared" si="4"/>
        <v>0</v>
      </c>
      <c r="V25" s="52">
        <f t="shared" si="4"/>
        <v>8157255</v>
      </c>
      <c r="W25" s="52">
        <f t="shared" si="4"/>
        <v>23213332</v>
      </c>
      <c r="X25" s="52">
        <f t="shared" si="4"/>
        <v>63678981</v>
      </c>
      <c r="Y25" s="52">
        <f t="shared" si="4"/>
        <v>-40465649</v>
      </c>
      <c r="Z25" s="53">
        <f>+IF(X25&lt;&gt;0,+(Y25/X25)*100,0)</f>
        <v>-63.546319938756554</v>
      </c>
      <c r="AA25" s="54">
        <f>+AA5+AA9+AA15+AA19+AA24</f>
        <v>63678981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34592688</v>
      </c>
      <c r="F28" s="21">
        <v>34592688</v>
      </c>
      <c r="G28" s="21">
        <v>100665</v>
      </c>
      <c r="H28" s="21">
        <v>988172</v>
      </c>
      <c r="I28" s="21"/>
      <c r="J28" s="21">
        <v>1088837</v>
      </c>
      <c r="K28" s="21">
        <v>2427988</v>
      </c>
      <c r="L28" s="21">
        <v>150824</v>
      </c>
      <c r="M28" s="21">
        <v>3651096</v>
      </c>
      <c r="N28" s="21">
        <v>6229908</v>
      </c>
      <c r="O28" s="21"/>
      <c r="P28" s="21">
        <v>708120</v>
      </c>
      <c r="Q28" s="21">
        <v>1749361</v>
      </c>
      <c r="R28" s="21">
        <v>2457481</v>
      </c>
      <c r="S28" s="21">
        <v>1818989</v>
      </c>
      <c r="T28" s="21">
        <v>4837772</v>
      </c>
      <c r="U28" s="21"/>
      <c r="V28" s="21">
        <v>6656761</v>
      </c>
      <c r="W28" s="21">
        <v>16432987</v>
      </c>
      <c r="X28" s="21"/>
      <c r="Y28" s="21">
        <v>16432987</v>
      </c>
      <c r="Z28" s="6"/>
      <c r="AA28" s="19">
        <v>34592688</v>
      </c>
    </row>
    <row r="29" spans="1:27" ht="13.5">
      <c r="A29" s="56" t="s">
        <v>55</v>
      </c>
      <c r="B29" s="3"/>
      <c r="C29" s="19"/>
      <c r="D29" s="19"/>
      <c r="E29" s="20">
        <v>1550393</v>
      </c>
      <c r="F29" s="21">
        <v>1550393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1550393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>
        <v>818243</v>
      </c>
      <c r="U30" s="24"/>
      <c r="V30" s="24">
        <v>818243</v>
      </c>
      <c r="W30" s="24">
        <v>818243</v>
      </c>
      <c r="X30" s="24"/>
      <c r="Y30" s="24">
        <v>818243</v>
      </c>
      <c r="Z30" s="7"/>
      <c r="AA30" s="29"/>
    </row>
    <row r="31" spans="1:27" ht="13.5">
      <c r="A31" s="57" t="s">
        <v>57</v>
      </c>
      <c r="B31" s="3"/>
      <c r="C31" s="19"/>
      <c r="D31" s="19"/>
      <c r="E31" s="20">
        <v>27535900</v>
      </c>
      <c r="F31" s="21">
        <v>27535900</v>
      </c>
      <c r="G31" s="21"/>
      <c r="H31" s="21"/>
      <c r="I31" s="21"/>
      <c r="J31" s="21"/>
      <c r="K31" s="21"/>
      <c r="L31" s="21">
        <v>667983</v>
      </c>
      <c r="M31" s="21"/>
      <c r="N31" s="21">
        <v>667983</v>
      </c>
      <c r="O31" s="21"/>
      <c r="P31" s="21"/>
      <c r="Q31" s="21"/>
      <c r="R31" s="21"/>
      <c r="S31" s="21"/>
      <c r="T31" s="21">
        <v>100933</v>
      </c>
      <c r="U31" s="21"/>
      <c r="V31" s="21">
        <v>100933</v>
      </c>
      <c r="W31" s="21">
        <v>768916</v>
      </c>
      <c r="X31" s="21"/>
      <c r="Y31" s="21">
        <v>768916</v>
      </c>
      <c r="Z31" s="6"/>
      <c r="AA31" s="28">
        <v>27535900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63678981</v>
      </c>
      <c r="F32" s="27">
        <f t="shared" si="5"/>
        <v>63678981</v>
      </c>
      <c r="G32" s="27">
        <f t="shared" si="5"/>
        <v>100665</v>
      </c>
      <c r="H32" s="27">
        <f t="shared" si="5"/>
        <v>988172</v>
      </c>
      <c r="I32" s="27">
        <f t="shared" si="5"/>
        <v>0</v>
      </c>
      <c r="J32" s="27">
        <f t="shared" si="5"/>
        <v>1088837</v>
      </c>
      <c r="K32" s="27">
        <f t="shared" si="5"/>
        <v>2427988</v>
      </c>
      <c r="L32" s="27">
        <f t="shared" si="5"/>
        <v>818807</v>
      </c>
      <c r="M32" s="27">
        <f t="shared" si="5"/>
        <v>3651096</v>
      </c>
      <c r="N32" s="27">
        <f t="shared" si="5"/>
        <v>6897891</v>
      </c>
      <c r="O32" s="27">
        <f t="shared" si="5"/>
        <v>0</v>
      </c>
      <c r="P32" s="27">
        <f t="shared" si="5"/>
        <v>708120</v>
      </c>
      <c r="Q32" s="27">
        <f t="shared" si="5"/>
        <v>1749361</v>
      </c>
      <c r="R32" s="27">
        <f t="shared" si="5"/>
        <v>2457481</v>
      </c>
      <c r="S32" s="27">
        <f t="shared" si="5"/>
        <v>1818989</v>
      </c>
      <c r="T32" s="27">
        <f t="shared" si="5"/>
        <v>5756948</v>
      </c>
      <c r="U32" s="27">
        <f t="shared" si="5"/>
        <v>0</v>
      </c>
      <c r="V32" s="27">
        <f t="shared" si="5"/>
        <v>7575937</v>
      </c>
      <c r="W32" s="27">
        <f t="shared" si="5"/>
        <v>18020146</v>
      </c>
      <c r="X32" s="27">
        <f t="shared" si="5"/>
        <v>0</v>
      </c>
      <c r="Y32" s="27">
        <f t="shared" si="5"/>
        <v>18020146</v>
      </c>
      <c r="Z32" s="13">
        <f>+IF(X32&lt;&gt;0,+(Y32/X32)*100,0)</f>
        <v>0</v>
      </c>
      <c r="AA32" s="31">
        <f>SUM(AA28:AA31)</f>
        <v>63678981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>
        <v>4393557</v>
      </c>
      <c r="L34" s="21"/>
      <c r="M34" s="21"/>
      <c r="N34" s="21">
        <v>4393557</v>
      </c>
      <c r="O34" s="21"/>
      <c r="P34" s="21"/>
      <c r="Q34" s="21"/>
      <c r="R34" s="21"/>
      <c r="S34" s="21"/>
      <c r="T34" s="21"/>
      <c r="U34" s="21"/>
      <c r="V34" s="21"/>
      <c r="W34" s="21">
        <v>4393557</v>
      </c>
      <c r="X34" s="21"/>
      <c r="Y34" s="21">
        <v>4393557</v>
      </c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>
        <v>99487</v>
      </c>
      <c r="H35" s="21"/>
      <c r="I35" s="21"/>
      <c r="J35" s="21">
        <v>99487</v>
      </c>
      <c r="K35" s="21">
        <v>118824</v>
      </c>
      <c r="L35" s="21"/>
      <c r="M35" s="21"/>
      <c r="N35" s="21">
        <v>118824</v>
      </c>
      <c r="O35" s="21"/>
      <c r="P35" s="21">
        <v>14592</v>
      </c>
      <c r="Q35" s="21">
        <v>-14592</v>
      </c>
      <c r="R35" s="21"/>
      <c r="S35" s="21"/>
      <c r="T35" s="21">
        <v>581318</v>
      </c>
      <c r="U35" s="21"/>
      <c r="V35" s="21">
        <v>581318</v>
      </c>
      <c r="W35" s="21">
        <v>799629</v>
      </c>
      <c r="X35" s="21"/>
      <c r="Y35" s="21">
        <v>799629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63678981</v>
      </c>
      <c r="F36" s="63">
        <f t="shared" si="6"/>
        <v>63678981</v>
      </c>
      <c r="G36" s="63">
        <f t="shared" si="6"/>
        <v>200152</v>
      </c>
      <c r="H36" s="63">
        <f t="shared" si="6"/>
        <v>988172</v>
      </c>
      <c r="I36" s="63">
        <f t="shared" si="6"/>
        <v>0</v>
      </c>
      <c r="J36" s="63">
        <f t="shared" si="6"/>
        <v>1188324</v>
      </c>
      <c r="K36" s="63">
        <f t="shared" si="6"/>
        <v>6940369</v>
      </c>
      <c r="L36" s="63">
        <f t="shared" si="6"/>
        <v>818807</v>
      </c>
      <c r="M36" s="63">
        <f t="shared" si="6"/>
        <v>3651096</v>
      </c>
      <c r="N36" s="63">
        <f t="shared" si="6"/>
        <v>11410272</v>
      </c>
      <c r="O36" s="63">
        <f t="shared" si="6"/>
        <v>0</v>
      </c>
      <c r="P36" s="63">
        <f t="shared" si="6"/>
        <v>722712</v>
      </c>
      <c r="Q36" s="63">
        <f t="shared" si="6"/>
        <v>1734769</v>
      </c>
      <c r="R36" s="63">
        <f t="shared" si="6"/>
        <v>2457481</v>
      </c>
      <c r="S36" s="63">
        <f t="shared" si="6"/>
        <v>1818989</v>
      </c>
      <c r="T36" s="63">
        <f t="shared" si="6"/>
        <v>6338266</v>
      </c>
      <c r="U36" s="63">
        <f t="shared" si="6"/>
        <v>0</v>
      </c>
      <c r="V36" s="63">
        <f t="shared" si="6"/>
        <v>8157255</v>
      </c>
      <c r="W36" s="63">
        <f t="shared" si="6"/>
        <v>23213332</v>
      </c>
      <c r="X36" s="63">
        <f t="shared" si="6"/>
        <v>0</v>
      </c>
      <c r="Y36" s="63">
        <f t="shared" si="6"/>
        <v>23213332</v>
      </c>
      <c r="Z36" s="64">
        <f>+IF(X36&lt;&gt;0,+(Y36/X36)*100,0)</f>
        <v>0</v>
      </c>
      <c r="AA36" s="65">
        <f>SUM(AA32:AA35)</f>
        <v>63678981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66200</v>
      </c>
      <c r="D5" s="16">
        <f>SUM(D6:D8)</f>
        <v>0</v>
      </c>
      <c r="E5" s="17">
        <f t="shared" si="0"/>
        <v>1329000</v>
      </c>
      <c r="F5" s="18">
        <f t="shared" si="0"/>
        <v>1329000</v>
      </c>
      <c r="G5" s="18">
        <f t="shared" si="0"/>
        <v>21736</v>
      </c>
      <c r="H5" s="18">
        <f t="shared" si="0"/>
        <v>35264</v>
      </c>
      <c r="I5" s="18">
        <f t="shared" si="0"/>
        <v>215781</v>
      </c>
      <c r="J5" s="18">
        <f t="shared" si="0"/>
        <v>272781</v>
      </c>
      <c r="K5" s="18">
        <f t="shared" si="0"/>
        <v>11450</v>
      </c>
      <c r="L5" s="18">
        <f t="shared" si="0"/>
        <v>240081</v>
      </c>
      <c r="M5" s="18">
        <f t="shared" si="0"/>
        <v>24072</v>
      </c>
      <c r="N5" s="18">
        <f t="shared" si="0"/>
        <v>275603</v>
      </c>
      <c r="O5" s="18">
        <f t="shared" si="0"/>
        <v>26580</v>
      </c>
      <c r="P5" s="18">
        <f t="shared" si="0"/>
        <v>26177</v>
      </c>
      <c r="Q5" s="18">
        <f t="shared" si="0"/>
        <v>2161</v>
      </c>
      <c r="R5" s="18">
        <f t="shared" si="0"/>
        <v>54918</v>
      </c>
      <c r="S5" s="18">
        <f t="shared" si="0"/>
        <v>8550</v>
      </c>
      <c r="T5" s="18">
        <f t="shared" si="0"/>
        <v>30603</v>
      </c>
      <c r="U5" s="18">
        <f t="shared" si="0"/>
        <v>90453</v>
      </c>
      <c r="V5" s="18">
        <f t="shared" si="0"/>
        <v>129606</v>
      </c>
      <c r="W5" s="18">
        <f t="shared" si="0"/>
        <v>732908</v>
      </c>
      <c r="X5" s="18">
        <f t="shared" si="0"/>
        <v>1329000</v>
      </c>
      <c r="Y5" s="18">
        <f t="shared" si="0"/>
        <v>-596092</v>
      </c>
      <c r="Z5" s="4">
        <f>+IF(X5&lt;&gt;0,+(Y5/X5)*100,0)</f>
        <v>-44.85267118133935</v>
      </c>
      <c r="AA5" s="16">
        <f>SUM(AA6:AA8)</f>
        <v>1329000</v>
      </c>
    </row>
    <row r="6" spans="1:27" ht="13.5">
      <c r="A6" s="5" t="s">
        <v>32</v>
      </c>
      <c r="B6" s="3"/>
      <c r="C6" s="19"/>
      <c r="D6" s="19"/>
      <c r="E6" s="20">
        <v>405000</v>
      </c>
      <c r="F6" s="21">
        <v>405000</v>
      </c>
      <c r="G6" s="21">
        <v>5499</v>
      </c>
      <c r="H6" s="21">
        <v>5025</v>
      </c>
      <c r="I6" s="21"/>
      <c r="J6" s="21">
        <v>10524</v>
      </c>
      <c r="K6" s="21"/>
      <c r="L6" s="21"/>
      <c r="M6" s="21"/>
      <c r="N6" s="21"/>
      <c r="O6" s="21">
        <v>20000</v>
      </c>
      <c r="P6" s="21"/>
      <c r="Q6" s="21"/>
      <c r="R6" s="21">
        <v>20000</v>
      </c>
      <c r="S6" s="21">
        <v>5552</v>
      </c>
      <c r="T6" s="21"/>
      <c r="U6" s="21"/>
      <c r="V6" s="21">
        <v>5552</v>
      </c>
      <c r="W6" s="21">
        <v>36076</v>
      </c>
      <c r="X6" s="21">
        <v>405000</v>
      </c>
      <c r="Y6" s="21">
        <v>-368924</v>
      </c>
      <c r="Z6" s="6">
        <v>-91.09</v>
      </c>
      <c r="AA6" s="28">
        <v>405000</v>
      </c>
    </row>
    <row r="7" spans="1:27" ht="13.5">
      <c r="A7" s="5" t="s">
        <v>33</v>
      </c>
      <c r="B7" s="3"/>
      <c r="C7" s="22">
        <v>48700</v>
      </c>
      <c r="D7" s="22"/>
      <c r="E7" s="23">
        <v>674000</v>
      </c>
      <c r="F7" s="24">
        <v>674000</v>
      </c>
      <c r="G7" s="24">
        <v>16237</v>
      </c>
      <c r="H7" s="24">
        <v>30239</v>
      </c>
      <c r="I7" s="24">
        <v>215781</v>
      </c>
      <c r="J7" s="24">
        <v>262257</v>
      </c>
      <c r="K7" s="24">
        <v>11450</v>
      </c>
      <c r="L7" s="24">
        <v>21281</v>
      </c>
      <c r="M7" s="24">
        <v>24072</v>
      </c>
      <c r="N7" s="24">
        <v>56803</v>
      </c>
      <c r="O7" s="24">
        <v>6580</v>
      </c>
      <c r="P7" s="24">
        <v>1800</v>
      </c>
      <c r="Q7" s="24">
        <v>2161</v>
      </c>
      <c r="R7" s="24">
        <v>10541</v>
      </c>
      <c r="S7" s="24">
        <v>2998</v>
      </c>
      <c r="T7" s="24">
        <v>1179</v>
      </c>
      <c r="U7" s="24"/>
      <c r="V7" s="24">
        <v>4177</v>
      </c>
      <c r="W7" s="24">
        <v>333778</v>
      </c>
      <c r="X7" s="24">
        <v>674000</v>
      </c>
      <c r="Y7" s="24">
        <v>-340222</v>
      </c>
      <c r="Z7" s="7">
        <v>-50.48</v>
      </c>
      <c r="AA7" s="29">
        <v>674000</v>
      </c>
    </row>
    <row r="8" spans="1:27" ht="13.5">
      <c r="A8" s="5" t="s">
        <v>34</v>
      </c>
      <c r="B8" s="3"/>
      <c r="C8" s="19">
        <v>17500</v>
      </c>
      <c r="D8" s="19"/>
      <c r="E8" s="20">
        <v>250000</v>
      </c>
      <c r="F8" s="21">
        <v>250000</v>
      </c>
      <c r="G8" s="21"/>
      <c r="H8" s="21"/>
      <c r="I8" s="21"/>
      <c r="J8" s="21"/>
      <c r="K8" s="21"/>
      <c r="L8" s="21">
        <v>218800</v>
      </c>
      <c r="M8" s="21"/>
      <c r="N8" s="21">
        <v>218800</v>
      </c>
      <c r="O8" s="21"/>
      <c r="P8" s="21">
        <v>24377</v>
      </c>
      <c r="Q8" s="21"/>
      <c r="R8" s="21">
        <v>24377</v>
      </c>
      <c r="S8" s="21"/>
      <c r="T8" s="21">
        <v>29424</v>
      </c>
      <c r="U8" s="21">
        <v>90453</v>
      </c>
      <c r="V8" s="21">
        <v>119877</v>
      </c>
      <c r="W8" s="21">
        <v>363054</v>
      </c>
      <c r="X8" s="21">
        <v>250000</v>
      </c>
      <c r="Y8" s="21">
        <v>113054</v>
      </c>
      <c r="Z8" s="6">
        <v>45.22</v>
      </c>
      <c r="AA8" s="28">
        <v>250000</v>
      </c>
    </row>
    <row r="9" spans="1:27" ht="13.5">
      <c r="A9" s="2" t="s">
        <v>35</v>
      </c>
      <c r="B9" s="3"/>
      <c r="C9" s="16">
        <f aca="true" t="shared" si="1" ref="C9:Y9">SUM(C10:C14)</f>
        <v>3288750</v>
      </c>
      <c r="D9" s="16">
        <f>SUM(D10:D14)</f>
        <v>0</v>
      </c>
      <c r="E9" s="17">
        <f t="shared" si="1"/>
        <v>4473000</v>
      </c>
      <c r="F9" s="18">
        <f t="shared" si="1"/>
        <v>4473000</v>
      </c>
      <c r="G9" s="18">
        <f t="shared" si="1"/>
        <v>461863</v>
      </c>
      <c r="H9" s="18">
        <f t="shared" si="1"/>
        <v>1079025</v>
      </c>
      <c r="I9" s="18">
        <f t="shared" si="1"/>
        <v>1318305</v>
      </c>
      <c r="J9" s="18">
        <f t="shared" si="1"/>
        <v>2859193</v>
      </c>
      <c r="K9" s="18">
        <f t="shared" si="1"/>
        <v>1691877</v>
      </c>
      <c r="L9" s="18">
        <f t="shared" si="1"/>
        <v>586971</v>
      </c>
      <c r="M9" s="18">
        <f t="shared" si="1"/>
        <v>75346</v>
      </c>
      <c r="N9" s="18">
        <f t="shared" si="1"/>
        <v>2354194</v>
      </c>
      <c r="O9" s="18">
        <f t="shared" si="1"/>
        <v>0</v>
      </c>
      <c r="P9" s="18">
        <f t="shared" si="1"/>
        <v>0</v>
      </c>
      <c r="Q9" s="18">
        <f t="shared" si="1"/>
        <v>9371</v>
      </c>
      <c r="R9" s="18">
        <f t="shared" si="1"/>
        <v>9371</v>
      </c>
      <c r="S9" s="18">
        <f t="shared" si="1"/>
        <v>-1863</v>
      </c>
      <c r="T9" s="18">
        <f t="shared" si="1"/>
        <v>224812</v>
      </c>
      <c r="U9" s="18">
        <f t="shared" si="1"/>
        <v>157339</v>
      </c>
      <c r="V9" s="18">
        <f t="shared" si="1"/>
        <v>380288</v>
      </c>
      <c r="W9" s="18">
        <f t="shared" si="1"/>
        <v>5603046</v>
      </c>
      <c r="X9" s="18">
        <f t="shared" si="1"/>
        <v>4473000</v>
      </c>
      <c r="Y9" s="18">
        <f t="shared" si="1"/>
        <v>1130046</v>
      </c>
      <c r="Z9" s="4">
        <f>+IF(X9&lt;&gt;0,+(Y9/X9)*100,0)</f>
        <v>25.263715627095905</v>
      </c>
      <c r="AA9" s="30">
        <f>SUM(AA10:AA14)</f>
        <v>4473000</v>
      </c>
    </row>
    <row r="10" spans="1:27" ht="13.5">
      <c r="A10" s="5" t="s">
        <v>36</v>
      </c>
      <c r="B10" s="3"/>
      <c r="C10" s="19">
        <v>3288750</v>
      </c>
      <c r="D10" s="19"/>
      <c r="E10" s="20">
        <v>4213000</v>
      </c>
      <c r="F10" s="21">
        <v>4213000</v>
      </c>
      <c r="G10" s="21">
        <v>439213</v>
      </c>
      <c r="H10" s="21">
        <v>1008138</v>
      </c>
      <c r="I10" s="21">
        <v>120875</v>
      </c>
      <c r="J10" s="21">
        <v>1568226</v>
      </c>
      <c r="K10" s="21"/>
      <c r="L10" s="21">
        <v>136668</v>
      </c>
      <c r="M10" s="21"/>
      <c r="N10" s="21">
        <v>136668</v>
      </c>
      <c r="O10" s="21"/>
      <c r="P10" s="21"/>
      <c r="Q10" s="21">
        <v>9371</v>
      </c>
      <c r="R10" s="21">
        <v>9371</v>
      </c>
      <c r="S10" s="21"/>
      <c r="T10" s="21">
        <v>215415</v>
      </c>
      <c r="U10" s="21">
        <v>139166</v>
      </c>
      <c r="V10" s="21">
        <v>354581</v>
      </c>
      <c r="W10" s="21">
        <v>2068846</v>
      </c>
      <c r="X10" s="21">
        <v>4213000</v>
      </c>
      <c r="Y10" s="21">
        <v>-2144154</v>
      </c>
      <c r="Z10" s="6">
        <v>-50.89</v>
      </c>
      <c r="AA10" s="28">
        <v>4213000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>
        <v>22650</v>
      </c>
      <c r="H11" s="21">
        <v>50271</v>
      </c>
      <c r="I11" s="21">
        <v>1197430</v>
      </c>
      <c r="J11" s="21">
        <v>1270351</v>
      </c>
      <c r="K11" s="21">
        <v>1652438</v>
      </c>
      <c r="L11" s="21">
        <v>450303</v>
      </c>
      <c r="M11" s="21">
        <v>75053</v>
      </c>
      <c r="N11" s="21">
        <v>2177794</v>
      </c>
      <c r="O11" s="21"/>
      <c r="P11" s="21"/>
      <c r="Q11" s="21"/>
      <c r="R11" s="21"/>
      <c r="S11" s="21"/>
      <c r="T11" s="21">
        <v>9397</v>
      </c>
      <c r="U11" s="21">
        <v>18173</v>
      </c>
      <c r="V11" s="21">
        <v>27570</v>
      </c>
      <c r="W11" s="21">
        <v>3475715</v>
      </c>
      <c r="X11" s="21"/>
      <c r="Y11" s="21">
        <v>3475715</v>
      </c>
      <c r="Z11" s="6"/>
      <c r="AA11" s="28"/>
    </row>
    <row r="12" spans="1:27" ht="13.5">
      <c r="A12" s="5" t="s">
        <v>38</v>
      </c>
      <c r="B12" s="3"/>
      <c r="C12" s="19"/>
      <c r="D12" s="19"/>
      <c r="E12" s="20">
        <v>240000</v>
      </c>
      <c r="F12" s="21">
        <v>240000</v>
      </c>
      <c r="G12" s="21"/>
      <c r="H12" s="21">
        <v>13200</v>
      </c>
      <c r="I12" s="21"/>
      <c r="J12" s="21">
        <v>13200</v>
      </c>
      <c r="K12" s="21">
        <v>39439</v>
      </c>
      <c r="L12" s="21"/>
      <c r="M12" s="21">
        <v>293</v>
      </c>
      <c r="N12" s="21">
        <v>39732</v>
      </c>
      <c r="O12" s="21"/>
      <c r="P12" s="21"/>
      <c r="Q12" s="21"/>
      <c r="R12" s="21"/>
      <c r="S12" s="21">
        <v>-1863</v>
      </c>
      <c r="T12" s="21"/>
      <c r="U12" s="21"/>
      <c r="V12" s="21">
        <v>-1863</v>
      </c>
      <c r="W12" s="21">
        <v>51069</v>
      </c>
      <c r="X12" s="21">
        <v>240000</v>
      </c>
      <c r="Y12" s="21">
        <v>-188931</v>
      </c>
      <c r="Z12" s="6">
        <v>-78.72</v>
      </c>
      <c r="AA12" s="28">
        <v>240000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>
        <v>7416</v>
      </c>
      <c r="I13" s="21"/>
      <c r="J13" s="21">
        <v>7416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7416</v>
      </c>
      <c r="X13" s="21"/>
      <c r="Y13" s="21">
        <v>7416</v>
      </c>
      <c r="Z13" s="6"/>
      <c r="AA13" s="28"/>
    </row>
    <row r="14" spans="1:27" ht="13.5">
      <c r="A14" s="5" t="s">
        <v>40</v>
      </c>
      <c r="B14" s="3"/>
      <c r="C14" s="22"/>
      <c r="D14" s="22"/>
      <c r="E14" s="23">
        <v>20000</v>
      </c>
      <c r="F14" s="24">
        <v>20000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20000</v>
      </c>
      <c r="Y14" s="24">
        <v>-20000</v>
      </c>
      <c r="Z14" s="7">
        <v>-100</v>
      </c>
      <c r="AA14" s="29">
        <v>20000</v>
      </c>
    </row>
    <row r="15" spans="1:27" ht="13.5">
      <c r="A15" s="2" t="s">
        <v>41</v>
      </c>
      <c r="B15" s="8"/>
      <c r="C15" s="16">
        <f aca="true" t="shared" si="2" ref="C15:Y15">SUM(C16:C18)</f>
        <v>3825000</v>
      </c>
      <c r="D15" s="16">
        <f>SUM(D16:D18)</f>
        <v>0</v>
      </c>
      <c r="E15" s="17">
        <f t="shared" si="2"/>
        <v>1370000</v>
      </c>
      <c r="F15" s="18">
        <f t="shared" si="2"/>
        <v>1370000</v>
      </c>
      <c r="G15" s="18">
        <f t="shared" si="2"/>
        <v>10039</v>
      </c>
      <c r="H15" s="18">
        <f t="shared" si="2"/>
        <v>66568</v>
      </c>
      <c r="I15" s="18">
        <f t="shared" si="2"/>
        <v>285683</v>
      </c>
      <c r="J15" s="18">
        <f t="shared" si="2"/>
        <v>362290</v>
      </c>
      <c r="K15" s="18">
        <f t="shared" si="2"/>
        <v>99035</v>
      </c>
      <c r="L15" s="18">
        <f t="shared" si="2"/>
        <v>185430</v>
      </c>
      <c r="M15" s="18">
        <f t="shared" si="2"/>
        <v>55300</v>
      </c>
      <c r="N15" s="18">
        <f t="shared" si="2"/>
        <v>339765</v>
      </c>
      <c r="O15" s="18">
        <f t="shared" si="2"/>
        <v>1786218</v>
      </c>
      <c r="P15" s="18">
        <f t="shared" si="2"/>
        <v>1839208</v>
      </c>
      <c r="Q15" s="18">
        <f t="shared" si="2"/>
        <v>0</v>
      </c>
      <c r="R15" s="18">
        <f t="shared" si="2"/>
        <v>3625426</v>
      </c>
      <c r="S15" s="18">
        <f t="shared" si="2"/>
        <v>168274</v>
      </c>
      <c r="T15" s="18">
        <f t="shared" si="2"/>
        <v>138767</v>
      </c>
      <c r="U15" s="18">
        <f t="shared" si="2"/>
        <v>328772</v>
      </c>
      <c r="V15" s="18">
        <f t="shared" si="2"/>
        <v>635813</v>
      </c>
      <c r="W15" s="18">
        <f t="shared" si="2"/>
        <v>4963294</v>
      </c>
      <c r="X15" s="18">
        <f t="shared" si="2"/>
        <v>1370000</v>
      </c>
      <c r="Y15" s="18">
        <f t="shared" si="2"/>
        <v>3593294</v>
      </c>
      <c r="Z15" s="4">
        <f>+IF(X15&lt;&gt;0,+(Y15/X15)*100,0)</f>
        <v>262.28423357664235</v>
      </c>
      <c r="AA15" s="30">
        <f>SUM(AA16:AA18)</f>
        <v>1370000</v>
      </c>
    </row>
    <row r="16" spans="1:27" ht="13.5">
      <c r="A16" s="5" t="s">
        <v>42</v>
      </c>
      <c r="B16" s="3"/>
      <c r="C16" s="19">
        <v>25000</v>
      </c>
      <c r="D16" s="19"/>
      <c r="E16" s="20">
        <v>334000</v>
      </c>
      <c r="F16" s="21">
        <v>334000</v>
      </c>
      <c r="G16" s="21"/>
      <c r="H16" s="21"/>
      <c r="I16" s="21"/>
      <c r="J16" s="21"/>
      <c r="K16" s="21"/>
      <c r="L16" s="21"/>
      <c r="M16" s="21"/>
      <c r="N16" s="21"/>
      <c r="O16" s="21">
        <v>1767349</v>
      </c>
      <c r="P16" s="21">
        <v>1541847</v>
      </c>
      <c r="Q16" s="21"/>
      <c r="R16" s="21">
        <v>3309196</v>
      </c>
      <c r="S16" s="21">
        <v>149450</v>
      </c>
      <c r="T16" s="21">
        <v>34459</v>
      </c>
      <c r="U16" s="21">
        <v>7837</v>
      </c>
      <c r="V16" s="21">
        <v>191746</v>
      </c>
      <c r="W16" s="21">
        <v>3500942</v>
      </c>
      <c r="X16" s="21">
        <v>334000</v>
      </c>
      <c r="Y16" s="21">
        <v>3166942</v>
      </c>
      <c r="Z16" s="6">
        <v>948.19</v>
      </c>
      <c r="AA16" s="28">
        <v>334000</v>
      </c>
    </row>
    <row r="17" spans="1:27" ht="13.5">
      <c r="A17" s="5" t="s">
        <v>43</v>
      </c>
      <c r="B17" s="3"/>
      <c r="C17" s="19">
        <v>3800000</v>
      </c>
      <c r="D17" s="19"/>
      <c r="E17" s="20">
        <v>1031000</v>
      </c>
      <c r="F17" s="21">
        <v>1031000</v>
      </c>
      <c r="G17" s="21">
        <v>10039</v>
      </c>
      <c r="H17" s="21">
        <v>66568</v>
      </c>
      <c r="I17" s="21">
        <v>285683</v>
      </c>
      <c r="J17" s="21">
        <v>362290</v>
      </c>
      <c r="K17" s="21">
        <v>99035</v>
      </c>
      <c r="L17" s="21">
        <v>185430</v>
      </c>
      <c r="M17" s="21">
        <v>55300</v>
      </c>
      <c r="N17" s="21">
        <v>339765</v>
      </c>
      <c r="O17" s="21">
        <v>18869</v>
      </c>
      <c r="P17" s="21">
        <v>297361</v>
      </c>
      <c r="Q17" s="21"/>
      <c r="R17" s="21">
        <v>316230</v>
      </c>
      <c r="S17" s="21">
        <v>18824</v>
      </c>
      <c r="T17" s="21"/>
      <c r="U17" s="21"/>
      <c r="V17" s="21">
        <v>18824</v>
      </c>
      <c r="W17" s="21">
        <v>1037109</v>
      </c>
      <c r="X17" s="21">
        <v>1031000</v>
      </c>
      <c r="Y17" s="21">
        <v>6109</v>
      </c>
      <c r="Z17" s="6">
        <v>0.59</v>
      </c>
      <c r="AA17" s="28">
        <v>1031000</v>
      </c>
    </row>
    <row r="18" spans="1:27" ht="13.5">
      <c r="A18" s="5" t="s">
        <v>44</v>
      </c>
      <c r="B18" s="3"/>
      <c r="C18" s="19"/>
      <c r="D18" s="19"/>
      <c r="E18" s="20">
        <v>5000</v>
      </c>
      <c r="F18" s="21">
        <v>5000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104308</v>
      </c>
      <c r="U18" s="21">
        <v>320935</v>
      </c>
      <c r="V18" s="21">
        <v>425243</v>
      </c>
      <c r="W18" s="21">
        <v>425243</v>
      </c>
      <c r="X18" s="21">
        <v>5000</v>
      </c>
      <c r="Y18" s="21">
        <v>420243</v>
      </c>
      <c r="Z18" s="6">
        <v>8404.86</v>
      </c>
      <c r="AA18" s="28">
        <v>5000</v>
      </c>
    </row>
    <row r="19" spans="1:27" ht="13.5">
      <c r="A19" s="2" t="s">
        <v>45</v>
      </c>
      <c r="B19" s="8"/>
      <c r="C19" s="16">
        <f aca="true" t="shared" si="3" ref="C19:Y19">SUM(C20:C23)</f>
        <v>28146600</v>
      </c>
      <c r="D19" s="16">
        <f>SUM(D20:D23)</f>
        <v>0</v>
      </c>
      <c r="E19" s="17">
        <f t="shared" si="3"/>
        <v>24020000</v>
      </c>
      <c r="F19" s="18">
        <f t="shared" si="3"/>
        <v>24020000</v>
      </c>
      <c r="G19" s="18">
        <f t="shared" si="3"/>
        <v>647732</v>
      </c>
      <c r="H19" s="18">
        <f t="shared" si="3"/>
        <v>1081820</v>
      </c>
      <c r="I19" s="18">
        <f t="shared" si="3"/>
        <v>1158702</v>
      </c>
      <c r="J19" s="18">
        <f t="shared" si="3"/>
        <v>2888254</v>
      </c>
      <c r="K19" s="18">
        <f t="shared" si="3"/>
        <v>316548</v>
      </c>
      <c r="L19" s="18">
        <f t="shared" si="3"/>
        <v>3952893</v>
      </c>
      <c r="M19" s="18">
        <f t="shared" si="3"/>
        <v>2952223</v>
      </c>
      <c r="N19" s="18">
        <f t="shared" si="3"/>
        <v>7221664</v>
      </c>
      <c r="O19" s="18">
        <f t="shared" si="3"/>
        <v>1093647</v>
      </c>
      <c r="P19" s="18">
        <f t="shared" si="3"/>
        <v>0</v>
      </c>
      <c r="Q19" s="18">
        <f t="shared" si="3"/>
        <v>4358874</v>
      </c>
      <c r="R19" s="18">
        <f t="shared" si="3"/>
        <v>5452521</v>
      </c>
      <c r="S19" s="18">
        <f t="shared" si="3"/>
        <v>1644375</v>
      </c>
      <c r="T19" s="18">
        <f t="shared" si="3"/>
        <v>2022072</v>
      </c>
      <c r="U19" s="18">
        <f t="shared" si="3"/>
        <v>3035466</v>
      </c>
      <c r="V19" s="18">
        <f t="shared" si="3"/>
        <v>6701913</v>
      </c>
      <c r="W19" s="18">
        <f t="shared" si="3"/>
        <v>22264352</v>
      </c>
      <c r="X19" s="18">
        <f t="shared" si="3"/>
        <v>24020000</v>
      </c>
      <c r="Y19" s="18">
        <f t="shared" si="3"/>
        <v>-1755648</v>
      </c>
      <c r="Z19" s="4">
        <f>+IF(X19&lt;&gt;0,+(Y19/X19)*100,0)</f>
        <v>-7.309109075770191</v>
      </c>
      <c r="AA19" s="30">
        <f>SUM(AA20:AA23)</f>
        <v>24020000</v>
      </c>
    </row>
    <row r="20" spans="1:27" ht="13.5">
      <c r="A20" s="5" t="s">
        <v>46</v>
      </c>
      <c r="B20" s="3"/>
      <c r="C20" s="19">
        <v>4500000</v>
      </c>
      <c r="D20" s="19"/>
      <c r="E20" s="20">
        <v>550000</v>
      </c>
      <c r="F20" s="21">
        <v>550000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>
        <v>909821</v>
      </c>
      <c r="V20" s="21">
        <v>909821</v>
      </c>
      <c r="W20" s="21">
        <v>909821</v>
      </c>
      <c r="X20" s="21">
        <v>550000</v>
      </c>
      <c r="Y20" s="21">
        <v>359821</v>
      </c>
      <c r="Z20" s="6">
        <v>65.42</v>
      </c>
      <c r="AA20" s="28">
        <v>550000</v>
      </c>
    </row>
    <row r="21" spans="1:27" ht="13.5">
      <c r="A21" s="5" t="s">
        <v>47</v>
      </c>
      <c r="B21" s="3"/>
      <c r="C21" s="19"/>
      <c r="D21" s="19"/>
      <c r="E21" s="20">
        <v>21000000</v>
      </c>
      <c r="F21" s="21">
        <v>21000000</v>
      </c>
      <c r="G21" s="21">
        <v>647732</v>
      </c>
      <c r="H21" s="21">
        <v>1081820</v>
      </c>
      <c r="I21" s="21">
        <v>1158702</v>
      </c>
      <c r="J21" s="21">
        <v>2888254</v>
      </c>
      <c r="K21" s="21">
        <v>64639</v>
      </c>
      <c r="L21" s="21">
        <v>3952893</v>
      </c>
      <c r="M21" s="21">
        <v>2227385</v>
      </c>
      <c r="N21" s="21">
        <v>6244917</v>
      </c>
      <c r="O21" s="21">
        <v>1093647</v>
      </c>
      <c r="P21" s="21"/>
      <c r="Q21" s="21">
        <v>2127537</v>
      </c>
      <c r="R21" s="21">
        <v>3221184</v>
      </c>
      <c r="S21" s="21">
        <v>26265</v>
      </c>
      <c r="T21" s="21">
        <v>2022072</v>
      </c>
      <c r="U21" s="21">
        <v>730332</v>
      </c>
      <c r="V21" s="21">
        <v>2778669</v>
      </c>
      <c r="W21" s="21">
        <v>15133024</v>
      </c>
      <c r="X21" s="21">
        <v>21000000</v>
      </c>
      <c r="Y21" s="21">
        <v>-5866976</v>
      </c>
      <c r="Z21" s="6">
        <v>-27.94</v>
      </c>
      <c r="AA21" s="28">
        <v>21000000</v>
      </c>
    </row>
    <row r="22" spans="1:27" ht="13.5">
      <c r="A22" s="5" t="s">
        <v>48</v>
      </c>
      <c r="B22" s="3"/>
      <c r="C22" s="22">
        <v>21871600</v>
      </c>
      <c r="D22" s="22"/>
      <c r="E22" s="23">
        <v>1095000</v>
      </c>
      <c r="F22" s="24">
        <v>1095000</v>
      </c>
      <c r="G22" s="24"/>
      <c r="H22" s="24"/>
      <c r="I22" s="24"/>
      <c r="J22" s="24"/>
      <c r="K22" s="24">
        <v>251909</v>
      </c>
      <c r="L22" s="24"/>
      <c r="M22" s="24">
        <v>724838</v>
      </c>
      <c r="N22" s="24">
        <v>976747</v>
      </c>
      <c r="O22" s="24"/>
      <c r="P22" s="24"/>
      <c r="Q22" s="24">
        <v>2231337</v>
      </c>
      <c r="R22" s="24">
        <v>2231337</v>
      </c>
      <c r="S22" s="24">
        <v>1618110</v>
      </c>
      <c r="T22" s="24"/>
      <c r="U22" s="24">
        <v>1395313</v>
      </c>
      <c r="V22" s="24">
        <v>3013423</v>
      </c>
      <c r="W22" s="24">
        <v>6221507</v>
      </c>
      <c r="X22" s="24">
        <v>1095000</v>
      </c>
      <c r="Y22" s="24">
        <v>5126507</v>
      </c>
      <c r="Z22" s="7">
        <v>468.17</v>
      </c>
      <c r="AA22" s="29">
        <v>1095000</v>
      </c>
    </row>
    <row r="23" spans="1:27" ht="13.5">
      <c r="A23" s="5" t="s">
        <v>49</v>
      </c>
      <c r="B23" s="3"/>
      <c r="C23" s="19">
        <v>1775000</v>
      </c>
      <c r="D23" s="19"/>
      <c r="E23" s="20">
        <v>1375000</v>
      </c>
      <c r="F23" s="21">
        <v>1375000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1375000</v>
      </c>
      <c r="Y23" s="21">
        <v>-1375000</v>
      </c>
      <c r="Z23" s="6">
        <v>-100</v>
      </c>
      <c r="AA23" s="28">
        <v>1375000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35326550</v>
      </c>
      <c r="D25" s="50">
        <f>+D5+D9+D15+D19+D24</f>
        <v>0</v>
      </c>
      <c r="E25" s="51">
        <f t="shared" si="4"/>
        <v>31192000</v>
      </c>
      <c r="F25" s="52">
        <f t="shared" si="4"/>
        <v>31192000</v>
      </c>
      <c r="G25" s="52">
        <f t="shared" si="4"/>
        <v>1141370</v>
      </c>
      <c r="H25" s="52">
        <f t="shared" si="4"/>
        <v>2262677</v>
      </c>
      <c r="I25" s="52">
        <f t="shared" si="4"/>
        <v>2978471</v>
      </c>
      <c r="J25" s="52">
        <f t="shared" si="4"/>
        <v>6382518</v>
      </c>
      <c r="K25" s="52">
        <f t="shared" si="4"/>
        <v>2118910</v>
      </c>
      <c r="L25" s="52">
        <f t="shared" si="4"/>
        <v>4965375</v>
      </c>
      <c r="M25" s="52">
        <f t="shared" si="4"/>
        <v>3106941</v>
      </c>
      <c r="N25" s="52">
        <f t="shared" si="4"/>
        <v>10191226</v>
      </c>
      <c r="O25" s="52">
        <f t="shared" si="4"/>
        <v>2906445</v>
      </c>
      <c r="P25" s="52">
        <f t="shared" si="4"/>
        <v>1865385</v>
      </c>
      <c r="Q25" s="52">
        <f t="shared" si="4"/>
        <v>4370406</v>
      </c>
      <c r="R25" s="52">
        <f t="shared" si="4"/>
        <v>9142236</v>
      </c>
      <c r="S25" s="52">
        <f t="shared" si="4"/>
        <v>1819336</v>
      </c>
      <c r="T25" s="52">
        <f t="shared" si="4"/>
        <v>2416254</v>
      </c>
      <c r="U25" s="52">
        <f t="shared" si="4"/>
        <v>3612030</v>
      </c>
      <c r="V25" s="52">
        <f t="shared" si="4"/>
        <v>7847620</v>
      </c>
      <c r="W25" s="52">
        <f t="shared" si="4"/>
        <v>33563600</v>
      </c>
      <c r="X25" s="52">
        <f t="shared" si="4"/>
        <v>31192000</v>
      </c>
      <c r="Y25" s="52">
        <f t="shared" si="4"/>
        <v>2371600</v>
      </c>
      <c r="Z25" s="53">
        <f>+IF(X25&lt;&gt;0,+(Y25/X25)*100,0)</f>
        <v>7.6032315978456015</v>
      </c>
      <c r="AA25" s="54">
        <f>+AA5+AA9+AA15+AA19+AA24</f>
        <v>31192000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30109050</v>
      </c>
      <c r="D28" s="19"/>
      <c r="E28" s="20">
        <v>25192000</v>
      </c>
      <c r="F28" s="21">
        <v>25192000</v>
      </c>
      <c r="G28" s="21">
        <v>10039</v>
      </c>
      <c r="H28" s="21">
        <v>1194241</v>
      </c>
      <c r="I28" s="21">
        <v>2822614</v>
      </c>
      <c r="J28" s="21">
        <v>4026894</v>
      </c>
      <c r="K28" s="21">
        <v>1915797</v>
      </c>
      <c r="L28" s="21">
        <v>4417238</v>
      </c>
      <c r="M28" s="21">
        <v>3040390</v>
      </c>
      <c r="N28" s="21">
        <v>9373425</v>
      </c>
      <c r="O28" s="21">
        <v>6580</v>
      </c>
      <c r="P28" s="21">
        <v>1800</v>
      </c>
      <c r="Q28" s="21">
        <v>2161</v>
      </c>
      <c r="R28" s="21">
        <v>10541</v>
      </c>
      <c r="S28" s="21">
        <v>1789382</v>
      </c>
      <c r="T28" s="21">
        <v>2060408</v>
      </c>
      <c r="U28" s="21">
        <v>2581854</v>
      </c>
      <c r="V28" s="21">
        <v>6431644</v>
      </c>
      <c r="W28" s="21">
        <v>19842504</v>
      </c>
      <c r="X28" s="21"/>
      <c r="Y28" s="21">
        <v>19842504</v>
      </c>
      <c r="Z28" s="6"/>
      <c r="AA28" s="19">
        <v>25192000</v>
      </c>
    </row>
    <row r="29" spans="1:27" ht="13.5">
      <c r="A29" s="56" t="s">
        <v>55</v>
      </c>
      <c r="B29" s="3"/>
      <c r="C29" s="19"/>
      <c r="D29" s="19"/>
      <c r="E29" s="20">
        <v>1000000</v>
      </c>
      <c r="F29" s="21">
        <v>1000000</v>
      </c>
      <c r="G29" s="21"/>
      <c r="H29" s="21"/>
      <c r="I29" s="21"/>
      <c r="J29" s="21"/>
      <c r="K29" s="21">
        <v>99035</v>
      </c>
      <c r="L29" s="21">
        <v>185430</v>
      </c>
      <c r="M29" s="21">
        <v>55300</v>
      </c>
      <c r="N29" s="21">
        <v>339765</v>
      </c>
      <c r="O29" s="21">
        <v>2491849</v>
      </c>
      <c r="P29" s="21">
        <v>297361</v>
      </c>
      <c r="Q29" s="21"/>
      <c r="R29" s="21">
        <v>2789210</v>
      </c>
      <c r="S29" s="21"/>
      <c r="T29" s="21"/>
      <c r="U29" s="21"/>
      <c r="V29" s="21"/>
      <c r="W29" s="21">
        <v>3128975</v>
      </c>
      <c r="X29" s="21"/>
      <c r="Y29" s="21">
        <v>3128975</v>
      </c>
      <c r="Z29" s="6"/>
      <c r="AA29" s="28">
        <v>1000000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>
        <v>21774</v>
      </c>
      <c r="H30" s="24">
        <v>109018</v>
      </c>
      <c r="I30" s="24"/>
      <c r="J30" s="24">
        <v>130792</v>
      </c>
      <c r="K30" s="24"/>
      <c r="L30" s="24">
        <v>41846</v>
      </c>
      <c r="M30" s="24"/>
      <c r="N30" s="24">
        <v>41846</v>
      </c>
      <c r="O30" s="24"/>
      <c r="P30" s="24"/>
      <c r="Q30" s="24">
        <v>2231337</v>
      </c>
      <c r="R30" s="24">
        <v>2231337</v>
      </c>
      <c r="S30" s="24"/>
      <c r="T30" s="24">
        <v>209489</v>
      </c>
      <c r="U30" s="24">
        <v>287356</v>
      </c>
      <c r="V30" s="24">
        <v>496845</v>
      </c>
      <c r="W30" s="24">
        <v>2900820</v>
      </c>
      <c r="X30" s="24"/>
      <c r="Y30" s="24">
        <v>2900820</v>
      </c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>
        <v>104078</v>
      </c>
      <c r="L31" s="21">
        <v>320861</v>
      </c>
      <c r="M31" s="21">
        <v>11251</v>
      </c>
      <c r="N31" s="21">
        <v>436190</v>
      </c>
      <c r="O31" s="21">
        <v>388016</v>
      </c>
      <c r="P31" s="21">
        <v>52084</v>
      </c>
      <c r="Q31" s="21"/>
      <c r="R31" s="21">
        <v>440100</v>
      </c>
      <c r="S31" s="21"/>
      <c r="T31" s="21"/>
      <c r="U31" s="21"/>
      <c r="V31" s="21"/>
      <c r="W31" s="21">
        <v>876290</v>
      </c>
      <c r="X31" s="21"/>
      <c r="Y31" s="21">
        <v>876290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30109050</v>
      </c>
      <c r="D32" s="25">
        <f>SUM(D28:D31)</f>
        <v>0</v>
      </c>
      <c r="E32" s="26">
        <f t="shared" si="5"/>
        <v>26192000</v>
      </c>
      <c r="F32" s="27">
        <f t="shared" si="5"/>
        <v>26192000</v>
      </c>
      <c r="G32" s="27">
        <f t="shared" si="5"/>
        <v>31813</v>
      </c>
      <c r="H32" s="27">
        <f t="shared" si="5"/>
        <v>1303259</v>
      </c>
      <c r="I32" s="27">
        <f t="shared" si="5"/>
        <v>2822614</v>
      </c>
      <c r="J32" s="27">
        <f t="shared" si="5"/>
        <v>4157686</v>
      </c>
      <c r="K32" s="27">
        <f t="shared" si="5"/>
        <v>2118910</v>
      </c>
      <c r="L32" s="27">
        <f t="shared" si="5"/>
        <v>4965375</v>
      </c>
      <c r="M32" s="27">
        <f t="shared" si="5"/>
        <v>3106941</v>
      </c>
      <c r="N32" s="27">
        <f t="shared" si="5"/>
        <v>10191226</v>
      </c>
      <c r="O32" s="27">
        <f t="shared" si="5"/>
        <v>2886445</v>
      </c>
      <c r="P32" s="27">
        <f t="shared" si="5"/>
        <v>351245</v>
      </c>
      <c r="Q32" s="27">
        <f t="shared" si="5"/>
        <v>2233498</v>
      </c>
      <c r="R32" s="27">
        <f t="shared" si="5"/>
        <v>5471188</v>
      </c>
      <c r="S32" s="27">
        <f t="shared" si="5"/>
        <v>1789382</v>
      </c>
      <c r="T32" s="27">
        <f t="shared" si="5"/>
        <v>2269897</v>
      </c>
      <c r="U32" s="27">
        <f t="shared" si="5"/>
        <v>2869210</v>
      </c>
      <c r="V32" s="27">
        <f t="shared" si="5"/>
        <v>6928489</v>
      </c>
      <c r="W32" s="27">
        <f t="shared" si="5"/>
        <v>26748589</v>
      </c>
      <c r="X32" s="27">
        <f t="shared" si="5"/>
        <v>0</v>
      </c>
      <c r="Y32" s="27">
        <f t="shared" si="5"/>
        <v>26748589</v>
      </c>
      <c r="Z32" s="13">
        <f>+IF(X32&lt;&gt;0,+(Y32/X32)*100,0)</f>
        <v>0</v>
      </c>
      <c r="AA32" s="31">
        <f>SUM(AA28:AA31)</f>
        <v>26192000</v>
      </c>
    </row>
    <row r="33" spans="1:27" ht="13.5">
      <c r="A33" s="59" t="s">
        <v>59</v>
      </c>
      <c r="B33" s="3" t="s">
        <v>60</v>
      </c>
      <c r="C33" s="19">
        <v>5217500</v>
      </c>
      <c r="D33" s="19"/>
      <c r="E33" s="20"/>
      <c r="F33" s="21"/>
      <c r="G33" s="21">
        <v>1109557</v>
      </c>
      <c r="H33" s="21">
        <v>959418</v>
      </c>
      <c r="I33" s="21">
        <v>155857</v>
      </c>
      <c r="J33" s="21">
        <v>2224832</v>
      </c>
      <c r="K33" s="21"/>
      <c r="L33" s="21"/>
      <c r="M33" s="21"/>
      <c r="N33" s="21"/>
      <c r="O33" s="21">
        <v>20000</v>
      </c>
      <c r="P33" s="21">
        <v>1514140</v>
      </c>
      <c r="Q33" s="21">
        <v>2136908</v>
      </c>
      <c r="R33" s="21">
        <v>3671048</v>
      </c>
      <c r="S33" s="21">
        <v>29954</v>
      </c>
      <c r="T33" s="21">
        <v>146357</v>
      </c>
      <c r="U33" s="21">
        <v>742820</v>
      </c>
      <c r="V33" s="21">
        <v>919131</v>
      </c>
      <c r="W33" s="21">
        <v>6815011</v>
      </c>
      <c r="X33" s="21"/>
      <c r="Y33" s="21">
        <v>6815011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5000000</v>
      </c>
      <c r="F35" s="21">
        <v>5000000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5000000</v>
      </c>
    </row>
    <row r="36" spans="1:27" ht="13.5">
      <c r="A36" s="60" t="s">
        <v>64</v>
      </c>
      <c r="B36" s="10"/>
      <c r="C36" s="61">
        <f aca="true" t="shared" si="6" ref="C36:Y36">SUM(C32:C35)</f>
        <v>35326550</v>
      </c>
      <c r="D36" s="61">
        <f>SUM(D32:D35)</f>
        <v>0</v>
      </c>
      <c r="E36" s="62">
        <f t="shared" si="6"/>
        <v>31192000</v>
      </c>
      <c r="F36" s="63">
        <f t="shared" si="6"/>
        <v>31192000</v>
      </c>
      <c r="G36" s="63">
        <f t="shared" si="6"/>
        <v>1141370</v>
      </c>
      <c r="H36" s="63">
        <f t="shared" si="6"/>
        <v>2262677</v>
      </c>
      <c r="I36" s="63">
        <f t="shared" si="6"/>
        <v>2978471</v>
      </c>
      <c r="J36" s="63">
        <f t="shared" si="6"/>
        <v>6382518</v>
      </c>
      <c r="K36" s="63">
        <f t="shared" si="6"/>
        <v>2118910</v>
      </c>
      <c r="L36" s="63">
        <f t="shared" si="6"/>
        <v>4965375</v>
      </c>
      <c r="M36" s="63">
        <f t="shared" si="6"/>
        <v>3106941</v>
      </c>
      <c r="N36" s="63">
        <f t="shared" si="6"/>
        <v>10191226</v>
      </c>
      <c r="O36" s="63">
        <f t="shared" si="6"/>
        <v>2906445</v>
      </c>
      <c r="P36" s="63">
        <f t="shared" si="6"/>
        <v>1865385</v>
      </c>
      <c r="Q36" s="63">
        <f t="shared" si="6"/>
        <v>4370406</v>
      </c>
      <c r="R36" s="63">
        <f t="shared" si="6"/>
        <v>9142236</v>
      </c>
      <c r="S36" s="63">
        <f t="shared" si="6"/>
        <v>1819336</v>
      </c>
      <c r="T36" s="63">
        <f t="shared" si="6"/>
        <v>2416254</v>
      </c>
      <c r="U36" s="63">
        <f t="shared" si="6"/>
        <v>3612030</v>
      </c>
      <c r="V36" s="63">
        <f t="shared" si="6"/>
        <v>7847620</v>
      </c>
      <c r="W36" s="63">
        <f t="shared" si="6"/>
        <v>33563600</v>
      </c>
      <c r="X36" s="63">
        <f t="shared" si="6"/>
        <v>0</v>
      </c>
      <c r="Y36" s="63">
        <f t="shared" si="6"/>
        <v>33563600</v>
      </c>
      <c r="Z36" s="64">
        <f>+IF(X36&lt;&gt;0,+(Y36/X36)*100,0)</f>
        <v>0</v>
      </c>
      <c r="AA36" s="65">
        <f>SUM(AA32:AA35)</f>
        <v>31192000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-2630262</v>
      </c>
      <c r="D5" s="16">
        <f>SUM(D6:D8)</f>
        <v>0</v>
      </c>
      <c r="E5" s="17">
        <f t="shared" si="0"/>
        <v>2440000</v>
      </c>
      <c r="F5" s="18">
        <f t="shared" si="0"/>
        <v>3080000</v>
      </c>
      <c r="G5" s="18">
        <f t="shared" si="0"/>
        <v>0</v>
      </c>
      <c r="H5" s="18">
        <f t="shared" si="0"/>
        <v>22000</v>
      </c>
      <c r="I5" s="18">
        <f t="shared" si="0"/>
        <v>19496</v>
      </c>
      <c r="J5" s="18">
        <f t="shared" si="0"/>
        <v>41496</v>
      </c>
      <c r="K5" s="18">
        <f t="shared" si="0"/>
        <v>8600</v>
      </c>
      <c r="L5" s="18">
        <f t="shared" si="0"/>
        <v>0</v>
      </c>
      <c r="M5" s="18">
        <f t="shared" si="0"/>
        <v>640410</v>
      </c>
      <c r="N5" s="18">
        <f t="shared" si="0"/>
        <v>649010</v>
      </c>
      <c r="O5" s="18">
        <f t="shared" si="0"/>
        <v>0</v>
      </c>
      <c r="P5" s="18">
        <f t="shared" si="0"/>
        <v>5198</v>
      </c>
      <c r="Q5" s="18">
        <f t="shared" si="0"/>
        <v>0</v>
      </c>
      <c r="R5" s="18">
        <f t="shared" si="0"/>
        <v>5198</v>
      </c>
      <c r="S5" s="18">
        <f t="shared" si="0"/>
        <v>0</v>
      </c>
      <c r="T5" s="18">
        <f t="shared" si="0"/>
        <v>76055</v>
      </c>
      <c r="U5" s="18">
        <f t="shared" si="0"/>
        <v>887065</v>
      </c>
      <c r="V5" s="18">
        <f t="shared" si="0"/>
        <v>963120</v>
      </c>
      <c r="W5" s="18">
        <f t="shared" si="0"/>
        <v>1658824</v>
      </c>
      <c r="X5" s="18">
        <f t="shared" si="0"/>
        <v>2440000</v>
      </c>
      <c r="Y5" s="18">
        <f t="shared" si="0"/>
        <v>-781176</v>
      </c>
      <c r="Z5" s="4">
        <f>+IF(X5&lt;&gt;0,+(Y5/X5)*100,0)</f>
        <v>-32.01540983606557</v>
      </c>
      <c r="AA5" s="16">
        <f>SUM(AA6:AA8)</f>
        <v>3080000</v>
      </c>
    </row>
    <row r="6" spans="1:27" ht="13.5">
      <c r="A6" s="5" t="s">
        <v>32</v>
      </c>
      <c r="B6" s="3"/>
      <c r="C6" s="19">
        <v>-6476499</v>
      </c>
      <c r="D6" s="19"/>
      <c r="E6" s="20">
        <v>320000</v>
      </c>
      <c r="F6" s="21">
        <v>320000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14684</v>
      </c>
      <c r="U6" s="21">
        <v>16201</v>
      </c>
      <c r="V6" s="21">
        <v>30885</v>
      </c>
      <c r="W6" s="21">
        <v>30885</v>
      </c>
      <c r="X6" s="21">
        <v>320000</v>
      </c>
      <c r="Y6" s="21">
        <v>-289115</v>
      </c>
      <c r="Z6" s="6">
        <v>-90.35</v>
      </c>
      <c r="AA6" s="28">
        <v>320000</v>
      </c>
    </row>
    <row r="7" spans="1:27" ht="13.5">
      <c r="A7" s="5" t="s">
        <v>33</v>
      </c>
      <c r="B7" s="3"/>
      <c r="C7" s="22">
        <v>3162086</v>
      </c>
      <c r="D7" s="22"/>
      <c r="E7" s="23">
        <v>1450000</v>
      </c>
      <c r="F7" s="24">
        <v>2090000</v>
      </c>
      <c r="G7" s="24"/>
      <c r="H7" s="24">
        <v>22000</v>
      </c>
      <c r="I7" s="24">
        <v>5405</v>
      </c>
      <c r="J7" s="24">
        <v>27405</v>
      </c>
      <c r="K7" s="24">
        <v>8600</v>
      </c>
      <c r="L7" s="24"/>
      <c r="M7" s="24">
        <v>640410</v>
      </c>
      <c r="N7" s="24">
        <v>649010</v>
      </c>
      <c r="O7" s="24"/>
      <c r="P7" s="24">
        <v>5198</v>
      </c>
      <c r="Q7" s="24"/>
      <c r="R7" s="24">
        <v>5198</v>
      </c>
      <c r="S7" s="24"/>
      <c r="T7" s="24">
        <v>33076</v>
      </c>
      <c r="U7" s="24">
        <v>847064</v>
      </c>
      <c r="V7" s="24">
        <v>880140</v>
      </c>
      <c r="W7" s="24">
        <v>1561753</v>
      </c>
      <c r="X7" s="24">
        <v>1450000</v>
      </c>
      <c r="Y7" s="24">
        <v>111753</v>
      </c>
      <c r="Z7" s="7">
        <v>7.71</v>
      </c>
      <c r="AA7" s="29">
        <v>2090000</v>
      </c>
    </row>
    <row r="8" spans="1:27" ht="13.5">
      <c r="A8" s="5" t="s">
        <v>34</v>
      </c>
      <c r="B8" s="3"/>
      <c r="C8" s="19">
        <v>684151</v>
      </c>
      <c r="D8" s="19"/>
      <c r="E8" s="20">
        <v>670000</v>
      </c>
      <c r="F8" s="21">
        <v>670000</v>
      </c>
      <c r="G8" s="21"/>
      <c r="H8" s="21"/>
      <c r="I8" s="21">
        <v>14091</v>
      </c>
      <c r="J8" s="21">
        <v>14091</v>
      </c>
      <c r="K8" s="21"/>
      <c r="L8" s="21"/>
      <c r="M8" s="21"/>
      <c r="N8" s="21"/>
      <c r="O8" s="21"/>
      <c r="P8" s="21"/>
      <c r="Q8" s="21"/>
      <c r="R8" s="21"/>
      <c r="S8" s="21"/>
      <c r="T8" s="21">
        <v>28295</v>
      </c>
      <c r="U8" s="21">
        <v>23800</v>
      </c>
      <c r="V8" s="21">
        <v>52095</v>
      </c>
      <c r="W8" s="21">
        <v>66186</v>
      </c>
      <c r="X8" s="21">
        <v>670000</v>
      </c>
      <c r="Y8" s="21">
        <v>-603814</v>
      </c>
      <c r="Z8" s="6">
        <v>-90.12</v>
      </c>
      <c r="AA8" s="28">
        <v>670000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5082000</v>
      </c>
      <c r="F9" s="18">
        <f t="shared" si="1"/>
        <v>4598000</v>
      </c>
      <c r="G9" s="18">
        <f t="shared" si="1"/>
        <v>144100</v>
      </c>
      <c r="H9" s="18">
        <f t="shared" si="1"/>
        <v>34374</v>
      </c>
      <c r="I9" s="18">
        <f t="shared" si="1"/>
        <v>30324</v>
      </c>
      <c r="J9" s="18">
        <f t="shared" si="1"/>
        <v>208798</v>
      </c>
      <c r="K9" s="18">
        <f t="shared" si="1"/>
        <v>0</v>
      </c>
      <c r="L9" s="18">
        <f t="shared" si="1"/>
        <v>154898</v>
      </c>
      <c r="M9" s="18">
        <f t="shared" si="1"/>
        <v>0</v>
      </c>
      <c r="N9" s="18">
        <f t="shared" si="1"/>
        <v>154898</v>
      </c>
      <c r="O9" s="18">
        <f t="shared" si="1"/>
        <v>39300</v>
      </c>
      <c r="P9" s="18">
        <f t="shared" si="1"/>
        <v>230632</v>
      </c>
      <c r="Q9" s="18">
        <f t="shared" si="1"/>
        <v>0</v>
      </c>
      <c r="R9" s="18">
        <f t="shared" si="1"/>
        <v>269932</v>
      </c>
      <c r="S9" s="18">
        <f t="shared" si="1"/>
        <v>0</v>
      </c>
      <c r="T9" s="18">
        <f t="shared" si="1"/>
        <v>201131</v>
      </c>
      <c r="U9" s="18">
        <f t="shared" si="1"/>
        <v>131014</v>
      </c>
      <c r="V9" s="18">
        <f t="shared" si="1"/>
        <v>332145</v>
      </c>
      <c r="W9" s="18">
        <f t="shared" si="1"/>
        <v>965773</v>
      </c>
      <c r="X9" s="18">
        <f t="shared" si="1"/>
        <v>5082000</v>
      </c>
      <c r="Y9" s="18">
        <f t="shared" si="1"/>
        <v>-4116227</v>
      </c>
      <c r="Z9" s="4">
        <f>+IF(X9&lt;&gt;0,+(Y9/X9)*100,0)</f>
        <v>-80.99620228256592</v>
      </c>
      <c r="AA9" s="30">
        <f>SUM(AA10:AA14)</f>
        <v>4598000</v>
      </c>
    </row>
    <row r="10" spans="1:27" ht="13.5">
      <c r="A10" s="5" t="s">
        <v>36</v>
      </c>
      <c r="B10" s="3"/>
      <c r="C10" s="19"/>
      <c r="D10" s="19"/>
      <c r="E10" s="20">
        <v>1432000</v>
      </c>
      <c r="F10" s="21">
        <v>432000</v>
      </c>
      <c r="G10" s="21"/>
      <c r="H10" s="21"/>
      <c r="I10" s="21">
        <v>30324</v>
      </c>
      <c r="J10" s="21">
        <v>30324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17200</v>
      </c>
      <c r="V10" s="21">
        <v>17200</v>
      </c>
      <c r="W10" s="21">
        <v>47524</v>
      </c>
      <c r="X10" s="21">
        <v>1432000</v>
      </c>
      <c r="Y10" s="21">
        <v>-1384476</v>
      </c>
      <c r="Z10" s="6">
        <v>-96.68</v>
      </c>
      <c r="AA10" s="28">
        <v>432000</v>
      </c>
    </row>
    <row r="11" spans="1:27" ht="13.5">
      <c r="A11" s="5" t="s">
        <v>37</v>
      </c>
      <c r="B11" s="3"/>
      <c r="C11" s="19"/>
      <c r="D11" s="19"/>
      <c r="E11" s="20">
        <v>3500000</v>
      </c>
      <c r="F11" s="21">
        <v>3500000</v>
      </c>
      <c r="G11" s="21">
        <v>144100</v>
      </c>
      <c r="H11" s="21">
        <v>34374</v>
      </c>
      <c r="I11" s="21"/>
      <c r="J11" s="21">
        <v>178474</v>
      </c>
      <c r="K11" s="21"/>
      <c r="L11" s="21">
        <v>154898</v>
      </c>
      <c r="M11" s="21"/>
      <c r="N11" s="21">
        <v>154898</v>
      </c>
      <c r="O11" s="21">
        <v>39300</v>
      </c>
      <c r="P11" s="21">
        <v>230632</v>
      </c>
      <c r="Q11" s="21"/>
      <c r="R11" s="21">
        <v>269932</v>
      </c>
      <c r="S11" s="21"/>
      <c r="T11" s="21">
        <v>180297</v>
      </c>
      <c r="U11" s="21">
        <v>106214</v>
      </c>
      <c r="V11" s="21">
        <v>286511</v>
      </c>
      <c r="W11" s="21">
        <v>889815</v>
      </c>
      <c r="X11" s="21">
        <v>3500000</v>
      </c>
      <c r="Y11" s="21">
        <v>-2610185</v>
      </c>
      <c r="Z11" s="6">
        <v>-74.58</v>
      </c>
      <c r="AA11" s="28">
        <v>3500000</v>
      </c>
    </row>
    <row r="12" spans="1:27" ht="13.5">
      <c r="A12" s="5" t="s">
        <v>38</v>
      </c>
      <c r="B12" s="3"/>
      <c r="C12" s="19"/>
      <c r="D12" s="19"/>
      <c r="E12" s="20">
        <v>150000</v>
      </c>
      <c r="F12" s="21">
        <v>150000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20834</v>
      </c>
      <c r="U12" s="21">
        <v>7600</v>
      </c>
      <c r="V12" s="21">
        <v>28434</v>
      </c>
      <c r="W12" s="21">
        <v>28434</v>
      </c>
      <c r="X12" s="21">
        <v>150000</v>
      </c>
      <c r="Y12" s="21">
        <v>-121566</v>
      </c>
      <c r="Z12" s="6">
        <v>-81.04</v>
      </c>
      <c r="AA12" s="28">
        <v>150000</v>
      </c>
    </row>
    <row r="13" spans="1:27" ht="13.5">
      <c r="A13" s="5" t="s">
        <v>39</v>
      </c>
      <c r="B13" s="3"/>
      <c r="C13" s="19"/>
      <c r="D13" s="19"/>
      <c r="E13" s="20"/>
      <c r="F13" s="21">
        <v>516000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516000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5289019</v>
      </c>
      <c r="D15" s="16">
        <f>SUM(D16:D18)</f>
        <v>0</v>
      </c>
      <c r="E15" s="17">
        <f t="shared" si="2"/>
        <v>14000000</v>
      </c>
      <c r="F15" s="18">
        <f t="shared" si="2"/>
        <v>14000000</v>
      </c>
      <c r="G15" s="18">
        <f t="shared" si="2"/>
        <v>0</v>
      </c>
      <c r="H15" s="18">
        <f t="shared" si="2"/>
        <v>0</v>
      </c>
      <c r="I15" s="18">
        <f t="shared" si="2"/>
        <v>78104</v>
      </c>
      <c r="J15" s="18">
        <f t="shared" si="2"/>
        <v>78104</v>
      </c>
      <c r="K15" s="18">
        <f t="shared" si="2"/>
        <v>0</v>
      </c>
      <c r="L15" s="18">
        <f t="shared" si="2"/>
        <v>0</v>
      </c>
      <c r="M15" s="18">
        <f t="shared" si="2"/>
        <v>907973</v>
      </c>
      <c r="N15" s="18">
        <f t="shared" si="2"/>
        <v>907973</v>
      </c>
      <c r="O15" s="18">
        <f t="shared" si="2"/>
        <v>1415549</v>
      </c>
      <c r="P15" s="18">
        <f t="shared" si="2"/>
        <v>0</v>
      </c>
      <c r="Q15" s="18">
        <f t="shared" si="2"/>
        <v>0</v>
      </c>
      <c r="R15" s="18">
        <f t="shared" si="2"/>
        <v>1415549</v>
      </c>
      <c r="S15" s="18">
        <f t="shared" si="2"/>
        <v>0</v>
      </c>
      <c r="T15" s="18">
        <f t="shared" si="2"/>
        <v>161224</v>
      </c>
      <c r="U15" s="18">
        <f t="shared" si="2"/>
        <v>142132</v>
      </c>
      <c r="V15" s="18">
        <f t="shared" si="2"/>
        <v>303356</v>
      </c>
      <c r="W15" s="18">
        <f t="shared" si="2"/>
        <v>2704982</v>
      </c>
      <c r="X15" s="18">
        <f t="shared" si="2"/>
        <v>0</v>
      </c>
      <c r="Y15" s="18">
        <f t="shared" si="2"/>
        <v>2704982</v>
      </c>
      <c r="Z15" s="4">
        <f>+IF(X15&lt;&gt;0,+(Y15/X15)*100,0)</f>
        <v>0</v>
      </c>
      <c r="AA15" s="30">
        <f>SUM(AA16:AA18)</f>
        <v>14000000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>
        <v>78104</v>
      </c>
      <c r="J16" s="21">
        <v>78104</v>
      </c>
      <c r="K16" s="21"/>
      <c r="L16" s="21"/>
      <c r="M16" s="21"/>
      <c r="N16" s="21"/>
      <c r="O16" s="21"/>
      <c r="P16" s="21"/>
      <c r="Q16" s="21"/>
      <c r="R16" s="21"/>
      <c r="S16" s="21"/>
      <c r="T16" s="21">
        <v>15551</v>
      </c>
      <c r="U16" s="21">
        <v>500</v>
      </c>
      <c r="V16" s="21">
        <v>16051</v>
      </c>
      <c r="W16" s="21">
        <v>94155</v>
      </c>
      <c r="X16" s="21"/>
      <c r="Y16" s="21">
        <v>94155</v>
      </c>
      <c r="Z16" s="6"/>
      <c r="AA16" s="28"/>
    </row>
    <row r="17" spans="1:27" ht="13.5">
      <c r="A17" s="5" t="s">
        <v>43</v>
      </c>
      <c r="B17" s="3"/>
      <c r="C17" s="19">
        <v>5289019</v>
      </c>
      <c r="D17" s="19"/>
      <c r="E17" s="20">
        <v>14000000</v>
      </c>
      <c r="F17" s="21">
        <v>14000000</v>
      </c>
      <c r="G17" s="21"/>
      <c r="H17" s="21"/>
      <c r="I17" s="21"/>
      <c r="J17" s="21"/>
      <c r="K17" s="21"/>
      <c r="L17" s="21"/>
      <c r="M17" s="21">
        <v>907973</v>
      </c>
      <c r="N17" s="21">
        <v>907973</v>
      </c>
      <c r="O17" s="21">
        <v>1415549</v>
      </c>
      <c r="P17" s="21"/>
      <c r="Q17" s="21"/>
      <c r="R17" s="21">
        <v>1415549</v>
      </c>
      <c r="S17" s="21"/>
      <c r="T17" s="21">
        <v>145673</v>
      </c>
      <c r="U17" s="21">
        <v>141632</v>
      </c>
      <c r="V17" s="21">
        <v>287305</v>
      </c>
      <c r="W17" s="21">
        <v>2610827</v>
      </c>
      <c r="X17" s="21"/>
      <c r="Y17" s="21">
        <v>2610827</v>
      </c>
      <c r="Z17" s="6"/>
      <c r="AA17" s="28">
        <v>14000000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12480656</v>
      </c>
      <c r="D19" s="16">
        <f>SUM(D20:D23)</f>
        <v>0</v>
      </c>
      <c r="E19" s="17">
        <f t="shared" si="3"/>
        <v>4828000</v>
      </c>
      <c r="F19" s="18">
        <f t="shared" si="3"/>
        <v>5328000</v>
      </c>
      <c r="G19" s="18">
        <f t="shared" si="3"/>
        <v>94902</v>
      </c>
      <c r="H19" s="18">
        <f t="shared" si="3"/>
        <v>2340641</v>
      </c>
      <c r="I19" s="18">
        <f t="shared" si="3"/>
        <v>1045018</v>
      </c>
      <c r="J19" s="18">
        <f t="shared" si="3"/>
        <v>3480561</v>
      </c>
      <c r="K19" s="18">
        <f t="shared" si="3"/>
        <v>4372958</v>
      </c>
      <c r="L19" s="18">
        <f t="shared" si="3"/>
        <v>1055401</v>
      </c>
      <c r="M19" s="18">
        <f t="shared" si="3"/>
        <v>245347</v>
      </c>
      <c r="N19" s="18">
        <f t="shared" si="3"/>
        <v>5673706</v>
      </c>
      <c r="O19" s="18">
        <f t="shared" si="3"/>
        <v>91994</v>
      </c>
      <c r="P19" s="18">
        <f t="shared" si="3"/>
        <v>848572</v>
      </c>
      <c r="Q19" s="18">
        <f t="shared" si="3"/>
        <v>0</v>
      </c>
      <c r="R19" s="18">
        <f t="shared" si="3"/>
        <v>940566</v>
      </c>
      <c r="S19" s="18">
        <f t="shared" si="3"/>
        <v>0</v>
      </c>
      <c r="T19" s="18">
        <f t="shared" si="3"/>
        <v>3697785</v>
      </c>
      <c r="U19" s="18">
        <f t="shared" si="3"/>
        <v>825058</v>
      </c>
      <c r="V19" s="18">
        <f t="shared" si="3"/>
        <v>4522843</v>
      </c>
      <c r="W19" s="18">
        <f t="shared" si="3"/>
        <v>14617676</v>
      </c>
      <c r="X19" s="18">
        <f t="shared" si="3"/>
        <v>18827950</v>
      </c>
      <c r="Y19" s="18">
        <f t="shared" si="3"/>
        <v>-4210274</v>
      </c>
      <c r="Z19" s="4">
        <f>+IF(X19&lt;&gt;0,+(Y19/X19)*100,0)</f>
        <v>-22.361829089199833</v>
      </c>
      <c r="AA19" s="30">
        <f>SUM(AA20:AA23)</f>
        <v>5328000</v>
      </c>
    </row>
    <row r="20" spans="1:27" ht="13.5">
      <c r="A20" s="5" t="s">
        <v>46</v>
      </c>
      <c r="B20" s="3"/>
      <c r="C20" s="19"/>
      <c r="D20" s="19"/>
      <c r="E20" s="20">
        <v>1760000</v>
      </c>
      <c r="F20" s="21">
        <v>2260000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320000</v>
      </c>
      <c r="U20" s="21">
        <v>816327</v>
      </c>
      <c r="V20" s="21">
        <v>1136327</v>
      </c>
      <c r="W20" s="21">
        <v>1136327</v>
      </c>
      <c r="X20" s="21">
        <v>1760000</v>
      </c>
      <c r="Y20" s="21">
        <v>-623673</v>
      </c>
      <c r="Z20" s="6">
        <v>-35.44</v>
      </c>
      <c r="AA20" s="28">
        <v>2260000</v>
      </c>
    </row>
    <row r="21" spans="1:27" ht="13.5">
      <c r="A21" s="5" t="s">
        <v>47</v>
      </c>
      <c r="B21" s="3"/>
      <c r="C21" s="19">
        <v>6450123</v>
      </c>
      <c r="D21" s="19"/>
      <c r="E21" s="20">
        <v>1000000</v>
      </c>
      <c r="F21" s="21">
        <v>1000000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1000000</v>
      </c>
      <c r="Y21" s="21">
        <v>-1000000</v>
      </c>
      <c r="Z21" s="6">
        <v>-100</v>
      </c>
      <c r="AA21" s="28">
        <v>1000000</v>
      </c>
    </row>
    <row r="22" spans="1:27" ht="13.5">
      <c r="A22" s="5" t="s">
        <v>48</v>
      </c>
      <c r="B22" s="3"/>
      <c r="C22" s="22">
        <v>6030533</v>
      </c>
      <c r="D22" s="22"/>
      <c r="E22" s="23">
        <v>2068000</v>
      </c>
      <c r="F22" s="24">
        <v>2068000</v>
      </c>
      <c r="G22" s="24">
        <v>94902</v>
      </c>
      <c r="H22" s="24">
        <v>2340641</v>
      </c>
      <c r="I22" s="24">
        <v>1045018</v>
      </c>
      <c r="J22" s="24">
        <v>3480561</v>
      </c>
      <c r="K22" s="24">
        <v>4372958</v>
      </c>
      <c r="L22" s="24">
        <v>1055401</v>
      </c>
      <c r="M22" s="24">
        <v>245347</v>
      </c>
      <c r="N22" s="24">
        <v>5673706</v>
      </c>
      <c r="O22" s="24">
        <v>91994</v>
      </c>
      <c r="P22" s="24">
        <v>848572</v>
      </c>
      <c r="Q22" s="24"/>
      <c r="R22" s="24">
        <v>940566</v>
      </c>
      <c r="S22" s="24"/>
      <c r="T22" s="24">
        <v>3377785</v>
      </c>
      <c r="U22" s="24">
        <v>8731</v>
      </c>
      <c r="V22" s="24">
        <v>3386516</v>
      </c>
      <c r="W22" s="24">
        <v>13481349</v>
      </c>
      <c r="X22" s="24">
        <v>2067950</v>
      </c>
      <c r="Y22" s="24">
        <v>11413399</v>
      </c>
      <c r="Z22" s="7">
        <v>551.92</v>
      </c>
      <c r="AA22" s="29">
        <v>2068000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14000000</v>
      </c>
      <c r="Y23" s="21">
        <v>-14000000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>
        <v>625000</v>
      </c>
      <c r="F24" s="18">
        <v>625000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625000</v>
      </c>
      <c r="Y24" s="18">
        <v>-625000</v>
      </c>
      <c r="Z24" s="4">
        <v>-100</v>
      </c>
      <c r="AA24" s="30">
        <v>625000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15139413</v>
      </c>
      <c r="D25" s="50">
        <f>+D5+D9+D15+D19+D24</f>
        <v>0</v>
      </c>
      <c r="E25" s="51">
        <f t="shared" si="4"/>
        <v>26975000</v>
      </c>
      <c r="F25" s="52">
        <f t="shared" si="4"/>
        <v>27631000</v>
      </c>
      <c r="G25" s="52">
        <f t="shared" si="4"/>
        <v>239002</v>
      </c>
      <c r="H25" s="52">
        <f t="shared" si="4"/>
        <v>2397015</v>
      </c>
      <c r="I25" s="52">
        <f t="shared" si="4"/>
        <v>1172942</v>
      </c>
      <c r="J25" s="52">
        <f t="shared" si="4"/>
        <v>3808959</v>
      </c>
      <c r="K25" s="52">
        <f t="shared" si="4"/>
        <v>4381558</v>
      </c>
      <c r="L25" s="52">
        <f t="shared" si="4"/>
        <v>1210299</v>
      </c>
      <c r="M25" s="52">
        <f t="shared" si="4"/>
        <v>1793730</v>
      </c>
      <c r="N25" s="52">
        <f t="shared" si="4"/>
        <v>7385587</v>
      </c>
      <c r="O25" s="52">
        <f t="shared" si="4"/>
        <v>1546843</v>
      </c>
      <c r="P25" s="52">
        <f t="shared" si="4"/>
        <v>1084402</v>
      </c>
      <c r="Q25" s="52">
        <f t="shared" si="4"/>
        <v>0</v>
      </c>
      <c r="R25" s="52">
        <f t="shared" si="4"/>
        <v>2631245</v>
      </c>
      <c r="S25" s="52">
        <f t="shared" si="4"/>
        <v>0</v>
      </c>
      <c r="T25" s="52">
        <f t="shared" si="4"/>
        <v>4136195</v>
      </c>
      <c r="U25" s="52">
        <f t="shared" si="4"/>
        <v>1985269</v>
      </c>
      <c r="V25" s="52">
        <f t="shared" si="4"/>
        <v>6121464</v>
      </c>
      <c r="W25" s="52">
        <f t="shared" si="4"/>
        <v>19947255</v>
      </c>
      <c r="X25" s="52">
        <f t="shared" si="4"/>
        <v>26974950</v>
      </c>
      <c r="Y25" s="52">
        <f t="shared" si="4"/>
        <v>-7027695</v>
      </c>
      <c r="Z25" s="53">
        <f>+IF(X25&lt;&gt;0,+(Y25/X25)*100,0)</f>
        <v>-26.052671089288392</v>
      </c>
      <c r="AA25" s="54">
        <f>+AA5+AA9+AA15+AA19+AA24</f>
        <v>27631000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18169675</v>
      </c>
      <c r="D28" s="19"/>
      <c r="E28" s="20">
        <v>24653000</v>
      </c>
      <c r="F28" s="21">
        <v>24169000</v>
      </c>
      <c r="G28" s="21">
        <v>239002</v>
      </c>
      <c r="H28" s="21">
        <v>2375015</v>
      </c>
      <c r="I28" s="21">
        <v>1045018</v>
      </c>
      <c r="J28" s="21">
        <v>3659035</v>
      </c>
      <c r="K28" s="21">
        <v>4372958</v>
      </c>
      <c r="L28" s="21">
        <v>1210299</v>
      </c>
      <c r="M28" s="21">
        <v>1153320</v>
      </c>
      <c r="N28" s="21">
        <v>6736577</v>
      </c>
      <c r="O28" s="21">
        <v>1546843</v>
      </c>
      <c r="P28" s="21">
        <v>1079204</v>
      </c>
      <c r="Q28" s="21"/>
      <c r="R28" s="21">
        <v>2626047</v>
      </c>
      <c r="S28" s="21"/>
      <c r="T28" s="21">
        <v>4023755</v>
      </c>
      <c r="U28" s="21">
        <v>1072904</v>
      </c>
      <c r="V28" s="21">
        <v>5096659</v>
      </c>
      <c r="W28" s="21">
        <v>18118318</v>
      </c>
      <c r="X28" s="21"/>
      <c r="Y28" s="21">
        <v>18118318</v>
      </c>
      <c r="Z28" s="6"/>
      <c r="AA28" s="19">
        <v>24169000</v>
      </c>
    </row>
    <row r="29" spans="1:27" ht="13.5">
      <c r="A29" s="56" t="s">
        <v>55</v>
      </c>
      <c r="B29" s="3"/>
      <c r="C29" s="19"/>
      <c r="D29" s="19"/>
      <c r="E29" s="20">
        <v>1000000</v>
      </c>
      <c r="F29" s="21">
        <v>1000000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1000000</v>
      </c>
    </row>
    <row r="30" spans="1:27" ht="13.5">
      <c r="A30" s="56" t="s">
        <v>56</v>
      </c>
      <c r="B30" s="3"/>
      <c r="C30" s="22"/>
      <c r="D30" s="22"/>
      <c r="E30" s="23">
        <v>32000</v>
      </c>
      <c r="F30" s="24">
        <v>32000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32000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18169675</v>
      </c>
      <c r="D32" s="25">
        <f>SUM(D28:D31)</f>
        <v>0</v>
      </c>
      <c r="E32" s="26">
        <f t="shared" si="5"/>
        <v>25685000</v>
      </c>
      <c r="F32" s="27">
        <f t="shared" si="5"/>
        <v>25201000</v>
      </c>
      <c r="G32" s="27">
        <f t="shared" si="5"/>
        <v>239002</v>
      </c>
      <c r="H32" s="27">
        <f t="shared" si="5"/>
        <v>2375015</v>
      </c>
      <c r="I32" s="27">
        <f t="shared" si="5"/>
        <v>1045018</v>
      </c>
      <c r="J32" s="27">
        <f t="shared" si="5"/>
        <v>3659035</v>
      </c>
      <c r="K32" s="27">
        <f t="shared" si="5"/>
        <v>4372958</v>
      </c>
      <c r="L32" s="27">
        <f t="shared" si="5"/>
        <v>1210299</v>
      </c>
      <c r="M32" s="27">
        <f t="shared" si="5"/>
        <v>1153320</v>
      </c>
      <c r="N32" s="27">
        <f t="shared" si="5"/>
        <v>6736577</v>
      </c>
      <c r="O32" s="27">
        <f t="shared" si="5"/>
        <v>1546843</v>
      </c>
      <c r="P32" s="27">
        <f t="shared" si="5"/>
        <v>1079204</v>
      </c>
      <c r="Q32" s="27">
        <f t="shared" si="5"/>
        <v>0</v>
      </c>
      <c r="R32" s="27">
        <f t="shared" si="5"/>
        <v>2626047</v>
      </c>
      <c r="S32" s="27">
        <f t="shared" si="5"/>
        <v>0</v>
      </c>
      <c r="T32" s="27">
        <f t="shared" si="5"/>
        <v>4023755</v>
      </c>
      <c r="U32" s="27">
        <f t="shared" si="5"/>
        <v>1072904</v>
      </c>
      <c r="V32" s="27">
        <f t="shared" si="5"/>
        <v>5096659</v>
      </c>
      <c r="W32" s="27">
        <f t="shared" si="5"/>
        <v>18118318</v>
      </c>
      <c r="X32" s="27">
        <f t="shared" si="5"/>
        <v>0</v>
      </c>
      <c r="Y32" s="27">
        <f t="shared" si="5"/>
        <v>18118318</v>
      </c>
      <c r="Z32" s="13">
        <f>+IF(X32&lt;&gt;0,+(Y32/X32)*100,0)</f>
        <v>0</v>
      </c>
      <c r="AA32" s="31">
        <f>SUM(AA28:AA31)</f>
        <v>25201000</v>
      </c>
    </row>
    <row r="33" spans="1:27" ht="13.5">
      <c r="A33" s="59" t="s">
        <v>59</v>
      </c>
      <c r="B33" s="3" t="s">
        <v>60</v>
      </c>
      <c r="C33" s="19">
        <v>-6476499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3132724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313513</v>
      </c>
      <c r="D35" s="19"/>
      <c r="E35" s="20">
        <v>1290000</v>
      </c>
      <c r="F35" s="21">
        <v>2430000</v>
      </c>
      <c r="G35" s="21"/>
      <c r="H35" s="21">
        <v>22000</v>
      </c>
      <c r="I35" s="21">
        <v>127924</v>
      </c>
      <c r="J35" s="21">
        <v>149924</v>
      </c>
      <c r="K35" s="21">
        <v>8600</v>
      </c>
      <c r="L35" s="21"/>
      <c r="M35" s="21">
        <v>640410</v>
      </c>
      <c r="N35" s="21">
        <v>649010</v>
      </c>
      <c r="O35" s="21"/>
      <c r="P35" s="21">
        <v>5198</v>
      </c>
      <c r="Q35" s="21"/>
      <c r="R35" s="21">
        <v>5198</v>
      </c>
      <c r="S35" s="21"/>
      <c r="T35" s="21">
        <v>112440</v>
      </c>
      <c r="U35" s="21">
        <v>912365</v>
      </c>
      <c r="V35" s="21">
        <v>1024805</v>
      </c>
      <c r="W35" s="21">
        <v>1828937</v>
      </c>
      <c r="X35" s="21"/>
      <c r="Y35" s="21">
        <v>1828937</v>
      </c>
      <c r="Z35" s="6"/>
      <c r="AA35" s="28">
        <v>2430000</v>
      </c>
    </row>
    <row r="36" spans="1:27" ht="13.5">
      <c r="A36" s="60" t="s">
        <v>64</v>
      </c>
      <c r="B36" s="10"/>
      <c r="C36" s="61">
        <f aca="true" t="shared" si="6" ref="C36:Y36">SUM(C32:C35)</f>
        <v>15139413</v>
      </c>
      <c r="D36" s="61">
        <f>SUM(D32:D35)</f>
        <v>0</v>
      </c>
      <c r="E36" s="62">
        <f t="shared" si="6"/>
        <v>26975000</v>
      </c>
      <c r="F36" s="63">
        <f t="shared" si="6"/>
        <v>27631000</v>
      </c>
      <c r="G36" s="63">
        <f t="shared" si="6"/>
        <v>239002</v>
      </c>
      <c r="H36" s="63">
        <f t="shared" si="6"/>
        <v>2397015</v>
      </c>
      <c r="I36" s="63">
        <f t="shared" si="6"/>
        <v>1172942</v>
      </c>
      <c r="J36" s="63">
        <f t="shared" si="6"/>
        <v>3808959</v>
      </c>
      <c r="K36" s="63">
        <f t="shared" si="6"/>
        <v>4381558</v>
      </c>
      <c r="L36" s="63">
        <f t="shared" si="6"/>
        <v>1210299</v>
      </c>
      <c r="M36" s="63">
        <f t="shared" si="6"/>
        <v>1793730</v>
      </c>
      <c r="N36" s="63">
        <f t="shared" si="6"/>
        <v>7385587</v>
      </c>
      <c r="O36" s="63">
        <f t="shared" si="6"/>
        <v>1546843</v>
      </c>
      <c r="P36" s="63">
        <f t="shared" si="6"/>
        <v>1084402</v>
      </c>
      <c r="Q36" s="63">
        <f t="shared" si="6"/>
        <v>0</v>
      </c>
      <c r="R36" s="63">
        <f t="shared" si="6"/>
        <v>2631245</v>
      </c>
      <c r="S36" s="63">
        <f t="shared" si="6"/>
        <v>0</v>
      </c>
      <c r="T36" s="63">
        <f t="shared" si="6"/>
        <v>4136195</v>
      </c>
      <c r="U36" s="63">
        <f t="shared" si="6"/>
        <v>1985269</v>
      </c>
      <c r="V36" s="63">
        <f t="shared" si="6"/>
        <v>6121464</v>
      </c>
      <c r="W36" s="63">
        <f t="shared" si="6"/>
        <v>19947255</v>
      </c>
      <c r="X36" s="63">
        <f t="shared" si="6"/>
        <v>0</v>
      </c>
      <c r="Y36" s="63">
        <f t="shared" si="6"/>
        <v>19947255</v>
      </c>
      <c r="Z36" s="64">
        <f>+IF(X36&lt;&gt;0,+(Y36/X36)*100,0)</f>
        <v>0</v>
      </c>
      <c r="AA36" s="65">
        <f>SUM(AA32:AA35)</f>
        <v>27631000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Lawrence Gqesha</cp:lastModifiedBy>
  <dcterms:created xsi:type="dcterms:W3CDTF">2015-08-03T07:47:00Z</dcterms:created>
  <dcterms:modified xsi:type="dcterms:W3CDTF">2015-08-03T07:49:35Z</dcterms:modified>
  <cp:category/>
  <cp:version/>
  <cp:contentType/>
  <cp:contentStatus/>
</cp:coreProperties>
</file>