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MAN" sheetId="2" r:id="rId2"/>
    <sheet name="FS161" sheetId="3" r:id="rId3"/>
    <sheet name="FS162" sheetId="4" r:id="rId4"/>
    <sheet name="FS163" sheetId="5" r:id="rId5"/>
    <sheet name="FS164" sheetId="6" r:id="rId6"/>
    <sheet name="DC16" sheetId="7" r:id="rId7"/>
    <sheet name="FS181" sheetId="8" r:id="rId8"/>
    <sheet name="FS182" sheetId="9" r:id="rId9"/>
    <sheet name="FS183" sheetId="10" r:id="rId10"/>
    <sheet name="FS184" sheetId="11" r:id="rId11"/>
    <sheet name="FS185" sheetId="12" r:id="rId12"/>
    <sheet name="DC18" sheetId="13" r:id="rId13"/>
    <sheet name="FS191" sheetId="14" r:id="rId14"/>
    <sheet name="FS192" sheetId="15" r:id="rId15"/>
    <sheet name="FS193" sheetId="16" r:id="rId16"/>
    <sheet name="FS194" sheetId="17" r:id="rId17"/>
    <sheet name="FS195" sheetId="18" r:id="rId18"/>
    <sheet name="FS196" sheetId="19" r:id="rId19"/>
    <sheet name="DC19" sheetId="20" r:id="rId20"/>
    <sheet name="FS201" sheetId="21" r:id="rId21"/>
    <sheet name="FS203" sheetId="22" r:id="rId22"/>
    <sheet name="FS204" sheetId="23" r:id="rId23"/>
    <sheet name="FS205" sheetId="24" r:id="rId24"/>
    <sheet name="DC20" sheetId="25" r:id="rId25"/>
  </sheets>
  <definedNames>
    <definedName name="_xlnm.Print_Area" localSheetId="6">'DC16'!$A$1:$AA$45</definedName>
    <definedName name="_xlnm.Print_Area" localSheetId="12">'DC18'!$A$1:$AA$45</definedName>
    <definedName name="_xlnm.Print_Area" localSheetId="19">'DC19'!$A$1:$AA$45</definedName>
    <definedName name="_xlnm.Print_Area" localSheetId="24">'DC20'!$A$1:$AA$45</definedName>
    <definedName name="_xlnm.Print_Area" localSheetId="2">'FS161'!$A$1:$AA$45</definedName>
    <definedName name="_xlnm.Print_Area" localSheetId="3">'FS162'!$A$1:$AA$45</definedName>
    <definedName name="_xlnm.Print_Area" localSheetId="4">'FS163'!$A$1:$AA$45</definedName>
    <definedName name="_xlnm.Print_Area" localSheetId="5">'FS164'!$A$1:$AA$45</definedName>
    <definedName name="_xlnm.Print_Area" localSheetId="7">'FS181'!$A$1:$AA$45</definedName>
    <definedName name="_xlnm.Print_Area" localSheetId="8">'FS182'!$A$1:$AA$45</definedName>
    <definedName name="_xlnm.Print_Area" localSheetId="9">'FS183'!$A$1:$AA$45</definedName>
    <definedName name="_xlnm.Print_Area" localSheetId="10">'FS184'!$A$1:$AA$45</definedName>
    <definedName name="_xlnm.Print_Area" localSheetId="11">'FS185'!$A$1:$AA$45</definedName>
    <definedName name="_xlnm.Print_Area" localSheetId="13">'FS191'!$A$1:$AA$45</definedName>
    <definedName name="_xlnm.Print_Area" localSheetId="14">'FS192'!$A$1:$AA$45</definedName>
    <definedName name="_xlnm.Print_Area" localSheetId="15">'FS193'!$A$1:$AA$45</definedName>
    <definedName name="_xlnm.Print_Area" localSheetId="16">'FS194'!$A$1:$AA$45</definedName>
    <definedName name="_xlnm.Print_Area" localSheetId="17">'FS195'!$A$1:$AA$45</definedName>
    <definedName name="_xlnm.Print_Area" localSheetId="18">'FS196'!$A$1:$AA$45</definedName>
    <definedName name="_xlnm.Print_Area" localSheetId="20">'FS201'!$A$1:$AA$45</definedName>
    <definedName name="_xlnm.Print_Area" localSheetId="21">'FS203'!$A$1:$AA$45</definedName>
    <definedName name="_xlnm.Print_Area" localSheetId="22">'FS204'!$A$1:$AA$45</definedName>
    <definedName name="_xlnm.Print_Area" localSheetId="23">'FS205'!$A$1:$AA$45</definedName>
    <definedName name="_xlnm.Print_Area" localSheetId="1">'MAN'!$A$1:$AA$45</definedName>
    <definedName name="_xlnm.Print_Area" localSheetId="0">'Summary'!$A$1:$AA$45</definedName>
  </definedNames>
  <calcPr calcMode="manual" fullCalcOnLoad="1"/>
</workbook>
</file>

<file path=xl/sharedStrings.xml><?xml version="1.0" encoding="utf-8"?>
<sst xmlns="http://schemas.openxmlformats.org/spreadsheetml/2006/main" count="1775" uniqueCount="95">
  <si>
    <t>Free State: Mangaung(MAN) - Table C5 Quarterly Budget Statement - Capital Expenditure by Standard Classification and Funding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</si>
  <si>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</si>
  <si>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</si>
  <si>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</si>
  <si>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</si>
  <si>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</si>
  <si>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</si>
  <si>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</si>
  <si>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</si>
  <si>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</si>
  <si>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</si>
  <si>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</si>
  <si>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</si>
  <si>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</si>
  <si>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</si>
  <si>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</si>
  <si>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</si>
  <si>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</si>
  <si>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</si>
  <si>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</si>
  <si>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</si>
  <si>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</si>
  <si>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</si>
  <si>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</si>
  <si>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</si>
  <si>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</si>
  <si>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</si>
  <si>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</si>
  <si>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</si>
  <si>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</si>
  <si>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Capital Expenditure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</si>
  <si>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</si>
  <si>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</si>
  <si>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</si>
  <si>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</si>
  <si>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</si>
  <si>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</si>
  <si>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</si>
  <si>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</si>
  <si>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</si>
  <si>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</si>
  <si>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</si>
  <si>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</si>
  <si>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</si>
  <si>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</si>
  <si>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</si>
  <si>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</si>
  <si>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</si>
  <si>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</si>
  <si>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</si>
  <si>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</si>
  <si>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Total Capital Expenditure - Standard</t>
  </si>
  <si>
    <t>3</t>
  </si>
  <si>
    <t>Funded by:</t>
  </si>
  <si>
    <t>National Government</t>
  </si>
  <si>
    <t>Provincial Government</t>
  </si>
  <si>
    <t>District Municipality</t>
  </si>
  <si>
    <t>Other transfers and grants</t>
  </si>
  <si>
    <t>Transfers recognised - capital</t>
  </si>
  <si>
    <t>Public contributions and donations</t>
  </si>
  <si>
    <t>5</t>
  </si>
  <si>
    <t>Borrowing</t>
  </si>
  <si>
    <t>6</t>
  </si>
  <si>
    <t>Internally generated funds</t>
  </si>
  <si>
    <t>Total Capital Funding</t>
  </si>
  <si>
    <t>Free State: Letsemeng(FS161) - Table C5 Quarterly Budget Statement - Capital Expenditure by Standard Classification and Funding for 4th Quarter ended 30 June 2015 (Figures Finalised as at 2015/07/31)</t>
  </si>
  <si>
    <t>Free State: Kopanong(FS162) - Table C5 Quarterly Budget Statement - Capital Expenditure by Standard Classification and Funding for 4th Quarter ended 30 June 2015 (Figures Finalised as at 2015/07/31)</t>
  </si>
  <si>
    <t>Free State: Mohokare(FS163) - Table C5 Quarterly Budget Statement - Capital Expenditure by Standard Classification and Funding for 4th Quarter ended 30 June 2015 (Figures Finalised as at 2015/07/31)</t>
  </si>
  <si>
    <t>Free State: Naledi (Fs)(FS164) - Table C5 Quarterly Budget Statement - Capital Expenditure by Standard Classification and Funding for 4th Quarter ended 30 June 2015 (Figures Finalised as at 2015/07/31)</t>
  </si>
  <si>
    <t>Free State: Xhariep(DC16) - Table C5 Quarterly Budget Statement - Capital Expenditure by Standard Classification and Funding for 4th Quarter ended 30 June 2015 (Figures Finalised as at 2015/07/31)</t>
  </si>
  <si>
    <t>Free State: Masilonyana(FS181) - Table C5 Quarterly Budget Statement - Capital Expenditure by Standard Classification and Funding for 4th Quarter ended 30 June 2015 (Figures Finalised as at 2015/07/31)</t>
  </si>
  <si>
    <t>Free State: Tokologo(FS182) - Table C5 Quarterly Budget Statement - Capital Expenditure by Standard Classification and Funding for 4th Quarter ended 30 June 2015 (Figures Finalised as at 2015/07/31)</t>
  </si>
  <si>
    <t>Free State: Tswelopele(FS183) - Table C5 Quarterly Budget Statement - Capital Expenditure by Standard Classification and Funding for 4th Quarter ended 30 June 2015 (Figures Finalised as at 2015/07/31)</t>
  </si>
  <si>
    <t>Free State: Matjhabeng(FS184) - Table C5 Quarterly Budget Statement - Capital Expenditure by Standard Classification and Funding for 4th Quarter ended 30 June 2015 (Figures Finalised as at 2015/07/31)</t>
  </si>
  <si>
    <t>Free State: Nala(FS185) - Table C5 Quarterly Budget Statement - Capital Expenditure by Standard Classification and Funding for 4th Quarter ended 30 June 2015 (Figures Finalised as at 2015/07/31)</t>
  </si>
  <si>
    <t>Free State: Lejweleputswa(DC18) - Table C5 Quarterly Budget Statement - Capital Expenditure by Standard Classification and Funding for 4th Quarter ended 30 June 2015 (Figures Finalised as at 2015/07/31)</t>
  </si>
  <si>
    <t>Free State: Setsoto(FS191) - Table C5 Quarterly Budget Statement - Capital Expenditure by Standard Classification and Funding for 4th Quarter ended 30 June 2015 (Figures Finalised as at 2015/07/31)</t>
  </si>
  <si>
    <t>Free State: Dihlabeng(FS192) - Table C5 Quarterly Budget Statement - Capital Expenditure by Standard Classification and Funding for 4th Quarter ended 30 June 2015 (Figures Finalised as at 2015/07/31)</t>
  </si>
  <si>
    <t>Free State: Nketoana(FS193) - Table C5 Quarterly Budget Statement - Capital Expenditure by Standard Classification and Funding for 4th Quarter ended 30 June 2015 (Figures Finalised as at 2015/07/31)</t>
  </si>
  <si>
    <t>Free State: Maluti-a-Phofung(FS194) - Table C5 Quarterly Budget Statement - Capital Expenditure by Standard Classification and Funding for 4th Quarter ended 30 June 2015 (Figures Finalised as at 2015/07/31)</t>
  </si>
  <si>
    <t>Free State: Phumelela(FS195) - Table C5 Quarterly Budget Statement - Capital Expenditure by Standard Classification and Funding for 4th Quarter ended 30 June 2015 (Figures Finalised as at 2015/07/31)</t>
  </si>
  <si>
    <t>Free State: Mantsopa(FS196) - Table C5 Quarterly Budget Statement - Capital Expenditure by Standard Classification and Funding for 4th Quarter ended 30 June 2015 (Figures Finalised as at 2015/07/31)</t>
  </si>
  <si>
    <t>Free State: Thabo Mofutsanyana(DC19) - Table C5 Quarterly Budget Statement - Capital Expenditure by Standard Classification and Funding for 4th Quarter ended 30 June 2015 (Figures Finalised as at 2015/07/31)</t>
  </si>
  <si>
    <t>Free State: Moqhaka(FS201) - Table C5 Quarterly Budget Statement - Capital Expenditure by Standard Classification and Funding for 4th Quarter ended 30 June 2015 (Figures Finalised as at 2015/07/31)</t>
  </si>
  <si>
    <t>Free State: Ngwathe(FS203) - Table C5 Quarterly Budget Statement - Capital Expenditure by Standard Classification and Funding for 4th Quarter ended 30 June 2015 (Figures Finalised as at 2015/07/31)</t>
  </si>
  <si>
    <t>Free State: Metsimaholo(FS204) - Table C5 Quarterly Budget Statement - Capital Expenditure by Standard Classification and Funding for 4th Quarter ended 30 June 2015 (Figures Finalised as at 2015/07/31)</t>
  </si>
  <si>
    <t>Free State: Mafube(FS205) - Table C5 Quarterly Budget Statement - Capital Expenditure by Standard Classification and Funding for 4th Quarter ended 30 June 2015 (Figures Finalised as at 2015/07/31)</t>
  </si>
  <si>
    <t>Free State: Fezile Dabi(DC20) - Table C5 Quarterly Budget Statement - Capital Expenditure by Standard Classification and Funding for 4th Quarter ended 30 June 2015 (Figures Finalised as at 2015/07/31)</t>
  </si>
  <si>
    <t>Summary - Table C5 Quarterly Budget Statement - Capital Expenditure by Standard Classification and Funding for 4th Quarter ended 30 June 2015 (Figures Finalised as at 2015/07/31)</t>
  </si>
  <si>
    <t>Standard Classification Description</t>
  </si>
  <si>
    <t>References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</si>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</sst>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 * #,##0.00_ ;_ * \(#,##0.00\)_ ;_ * &quot;-&quot;??_ ;_ @_ "/>
    <numFmt numFmtId="171" formatCode="_(* #,##0,_);_(* \(#,##0,\);_(* &quot;–&quot;?_);_(@_)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horizontal="left" indent="1"/>
      <protection/>
    </xf>
    <xf numFmtId="0" fontId="5" fillId="0" borderId="12" xfId="0" applyNumberFormat="1" applyFont="1" applyBorder="1" applyAlignment="1" applyProtection="1">
      <alignment horizontal="center"/>
      <protection/>
    </xf>
    <xf numFmtId="170" fontId="3" fillId="0" borderId="12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indent="2"/>
      <protection/>
    </xf>
    <xf numFmtId="170" fontId="5" fillId="0" borderId="12" xfId="0" applyNumberFormat="1" applyFont="1" applyFill="1" applyBorder="1" applyAlignment="1" applyProtection="1">
      <alignment/>
      <protection/>
    </xf>
    <xf numFmtId="170" fontId="5" fillId="0" borderId="12" xfId="42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Border="1" applyAlignment="1" applyProtection="1">
      <alignment/>
      <protection/>
    </xf>
    <xf numFmtId="0" fontId="5" fillId="0" borderId="14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/>
      <protection/>
    </xf>
    <xf numFmtId="0" fontId="7" fillId="0" borderId="12" xfId="0" applyNumberFormat="1" applyFont="1" applyBorder="1" applyAlignment="1" applyProtection="1">
      <alignment horizontal="center"/>
      <protection/>
    </xf>
    <xf numFmtId="170" fontId="3" fillId="0" borderId="15" xfId="0" applyNumberFormat="1" applyFont="1" applyFill="1" applyBorder="1" applyAlignment="1" applyProtection="1">
      <alignment/>
      <protection/>
    </xf>
    <xf numFmtId="0" fontId="8" fillId="0" borderId="16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172" fontId="3" fillId="0" borderId="17" xfId="0" applyNumberFormat="1" applyFont="1" applyFill="1" applyBorder="1" applyAlignment="1" applyProtection="1">
      <alignment/>
      <protection/>
    </xf>
    <xf numFmtId="172" fontId="3" fillId="0" borderId="18" xfId="0" applyNumberFormat="1" applyFont="1" applyFill="1" applyBorder="1" applyAlignment="1" applyProtection="1">
      <alignment/>
      <protection/>
    </xf>
    <xf numFmtId="172" fontId="3" fillId="0" borderId="12" xfId="0" applyNumberFormat="1" applyFont="1" applyFill="1" applyBorder="1" applyAlignment="1" applyProtection="1">
      <alignment/>
      <protection/>
    </xf>
    <xf numFmtId="172" fontId="5" fillId="0" borderId="17" xfId="0" applyNumberFormat="1" applyFont="1" applyFill="1" applyBorder="1" applyAlignment="1" applyProtection="1">
      <alignment/>
      <protection/>
    </xf>
    <xf numFmtId="172" fontId="5" fillId="0" borderId="18" xfId="0" applyNumberFormat="1" applyFont="1" applyFill="1" applyBorder="1" applyAlignment="1" applyProtection="1">
      <alignment/>
      <protection/>
    </xf>
    <xf numFmtId="172" fontId="5" fillId="0" borderId="12" xfId="0" applyNumberFormat="1" applyFont="1" applyFill="1" applyBorder="1" applyAlignment="1" applyProtection="1">
      <alignment/>
      <protection/>
    </xf>
    <xf numFmtId="172" fontId="5" fillId="0" borderId="17" xfId="42" applyNumberFormat="1" applyFont="1" applyFill="1" applyBorder="1" applyAlignment="1" applyProtection="1">
      <alignment/>
      <protection/>
    </xf>
    <xf numFmtId="172" fontId="5" fillId="0" borderId="18" xfId="42" applyNumberFormat="1" applyFont="1" applyFill="1" applyBorder="1" applyAlignment="1" applyProtection="1">
      <alignment/>
      <protection/>
    </xf>
    <xf numFmtId="172" fontId="5" fillId="0" borderId="12" xfId="42" applyNumberFormat="1" applyFont="1" applyFill="1" applyBorder="1" applyAlignment="1" applyProtection="1">
      <alignment/>
      <protection/>
    </xf>
    <xf numFmtId="172" fontId="3" fillId="0" borderId="19" xfId="0" applyNumberFormat="1" applyFont="1" applyFill="1" applyBorder="1" applyAlignment="1" applyProtection="1">
      <alignment/>
      <protection/>
    </xf>
    <xf numFmtId="172" fontId="3" fillId="0" borderId="20" xfId="0" applyNumberFormat="1" applyFont="1" applyFill="1" applyBorder="1" applyAlignment="1" applyProtection="1">
      <alignment/>
      <protection/>
    </xf>
    <xf numFmtId="172" fontId="3" fillId="0" borderId="15" xfId="0" applyNumberFormat="1" applyFont="1" applyFill="1" applyBorder="1" applyAlignment="1" applyProtection="1">
      <alignment/>
      <protection/>
    </xf>
    <xf numFmtId="172" fontId="5" fillId="0" borderId="21" xfId="0" applyNumberFormat="1" applyFont="1" applyFill="1" applyBorder="1" applyAlignment="1" applyProtection="1">
      <alignment/>
      <protection/>
    </xf>
    <xf numFmtId="172" fontId="5" fillId="0" borderId="21" xfId="42" applyNumberFormat="1" applyFont="1" applyFill="1" applyBorder="1" applyAlignment="1" applyProtection="1">
      <alignment/>
      <protection/>
    </xf>
    <xf numFmtId="172" fontId="3" fillId="0" borderId="21" xfId="0" applyNumberFormat="1" applyFont="1" applyFill="1" applyBorder="1" applyAlignment="1" applyProtection="1">
      <alignment/>
      <protection/>
    </xf>
    <xf numFmtId="172" fontId="3" fillId="0" borderId="22" xfId="0" applyNumberFormat="1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left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 applyProtection="1">
      <alignment/>
      <protection/>
    </xf>
    <xf numFmtId="172" fontId="3" fillId="0" borderId="33" xfId="0" applyNumberFormat="1" applyFont="1" applyBorder="1" applyAlignment="1" applyProtection="1">
      <alignment horizontal="center"/>
      <protection/>
    </xf>
    <xf numFmtId="172" fontId="3" fillId="0" borderId="23" xfId="0" applyNumberFormat="1" applyFont="1" applyBorder="1" applyAlignment="1" applyProtection="1">
      <alignment horizontal="center"/>
      <protection/>
    </xf>
    <xf numFmtId="172" fontId="3" fillId="0" borderId="10" xfId="0" applyNumberFormat="1" applyFont="1" applyBorder="1" applyAlignment="1" applyProtection="1">
      <alignment horizontal="center"/>
      <protection/>
    </xf>
    <xf numFmtId="170" fontId="3" fillId="0" borderId="10" xfId="0" applyNumberFormat="1" applyFont="1" applyBorder="1" applyAlignment="1" applyProtection="1">
      <alignment horizontal="center"/>
      <protection/>
    </xf>
    <xf numFmtId="172" fontId="3" fillId="0" borderId="34" xfId="0" applyNumberFormat="1" applyFont="1" applyBorder="1" applyAlignment="1" applyProtection="1">
      <alignment horizontal="center"/>
      <protection/>
    </xf>
    <xf numFmtId="172" fontId="3" fillId="0" borderId="32" xfId="0" applyNumberFormat="1" applyFont="1" applyFill="1" applyBorder="1" applyAlignment="1" applyProtection="1">
      <alignment/>
      <protection/>
    </xf>
    <xf numFmtId="172" fontId="3" fillId="0" borderId="31" xfId="0" applyNumberFormat="1" applyFont="1" applyFill="1" applyBorder="1" applyAlignment="1" applyProtection="1">
      <alignment/>
      <protection/>
    </xf>
    <xf numFmtId="172" fontId="3" fillId="0" borderId="14" xfId="0" applyNumberFormat="1" applyFont="1" applyFill="1" applyBorder="1" applyAlignment="1" applyProtection="1">
      <alignment/>
      <protection/>
    </xf>
    <xf numFmtId="170" fontId="3" fillId="0" borderId="14" xfId="0" applyNumberFormat="1" applyFont="1" applyFill="1" applyBorder="1" applyAlignment="1" applyProtection="1">
      <alignment/>
      <protection/>
    </xf>
    <xf numFmtId="172" fontId="3" fillId="0" borderId="35" xfId="0" applyNumberFormat="1" applyFont="1" applyFill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left" indent="2"/>
      <protection/>
    </xf>
    <xf numFmtId="0" fontId="5" fillId="0" borderId="11" xfId="0" applyFont="1" applyFill="1" applyBorder="1" applyAlignment="1" applyProtection="1">
      <alignment horizontal="left" indent="2"/>
      <protection/>
    </xf>
    <xf numFmtId="0" fontId="3" fillId="0" borderId="11" xfId="0" applyFont="1" applyFill="1" applyBorder="1" applyAlignment="1" applyProtection="1">
      <alignment horizontal="left" indent="1"/>
      <protection/>
    </xf>
    <xf numFmtId="0" fontId="3" fillId="0" borderId="11" xfId="0" applyFont="1" applyBorder="1" applyAlignment="1" applyProtection="1">
      <alignment horizontal="left" indent="1"/>
      <protection/>
    </xf>
    <xf numFmtId="0" fontId="3" fillId="0" borderId="13" xfId="0" applyFont="1" applyBorder="1" applyAlignment="1" applyProtection="1">
      <alignment/>
      <protection/>
    </xf>
    <xf numFmtId="172" fontId="3" fillId="0" borderId="32" xfId="0" applyNumberFormat="1" applyFont="1" applyBorder="1" applyAlignment="1" applyProtection="1">
      <alignment/>
      <protection/>
    </xf>
    <xf numFmtId="172" fontId="3" fillId="0" borderId="31" xfId="0" applyNumberFormat="1" applyFont="1" applyBorder="1" applyAlignment="1" applyProtection="1">
      <alignment/>
      <protection/>
    </xf>
    <xf numFmtId="172" fontId="3" fillId="0" borderId="14" xfId="0" applyNumberFormat="1" applyFont="1" applyBorder="1" applyAlignment="1" applyProtection="1">
      <alignment/>
      <protection/>
    </xf>
    <xf numFmtId="170" fontId="3" fillId="0" borderId="14" xfId="0" applyNumberFormat="1" applyFont="1" applyBorder="1" applyAlignment="1" applyProtection="1">
      <alignment/>
      <protection/>
    </xf>
    <xf numFmtId="172" fontId="3" fillId="0" borderId="35" xfId="0" applyNumberFormat="1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9" fillId="0" borderId="0" xfId="0" applyFont="1" applyBorder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2" fillId="0" borderId="36" xfId="0" applyFont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9" t="s">
        <v>88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89</v>
      </c>
      <c r="B2" s="1" t="s">
        <v>94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313871025</v>
      </c>
      <c r="D5" s="16">
        <f>SUM(D6:D8)</f>
        <v>0</v>
      </c>
      <c r="E5" s="17">
        <f t="shared" si="0"/>
        <v>156639918</v>
      </c>
      <c r="F5" s="18">
        <f t="shared" si="0"/>
        <v>221863469</v>
      </c>
      <c r="G5" s="18">
        <f t="shared" si="0"/>
        <v>1150065</v>
      </c>
      <c r="H5" s="18">
        <f t="shared" si="0"/>
        <v>12276741</v>
      </c>
      <c r="I5" s="18">
        <f t="shared" si="0"/>
        <v>-1479661</v>
      </c>
      <c r="J5" s="18">
        <f t="shared" si="0"/>
        <v>11947145</v>
      </c>
      <c r="K5" s="18">
        <f t="shared" si="0"/>
        <v>7882440</v>
      </c>
      <c r="L5" s="18">
        <f t="shared" si="0"/>
        <v>8598049</v>
      </c>
      <c r="M5" s="18">
        <f t="shared" si="0"/>
        <v>6116199</v>
      </c>
      <c r="N5" s="18">
        <f t="shared" si="0"/>
        <v>22596688</v>
      </c>
      <c r="O5" s="18">
        <f t="shared" si="0"/>
        <v>12344127</v>
      </c>
      <c r="P5" s="18">
        <f t="shared" si="0"/>
        <v>7942265</v>
      </c>
      <c r="Q5" s="18">
        <f t="shared" si="0"/>
        <v>6977527</v>
      </c>
      <c r="R5" s="18">
        <f t="shared" si="0"/>
        <v>27263919</v>
      </c>
      <c r="S5" s="18">
        <f t="shared" si="0"/>
        <v>5390649</v>
      </c>
      <c r="T5" s="18">
        <f t="shared" si="0"/>
        <v>20384761</v>
      </c>
      <c r="U5" s="18">
        <f t="shared" si="0"/>
        <v>11723424</v>
      </c>
      <c r="V5" s="18">
        <f t="shared" si="0"/>
        <v>37498834</v>
      </c>
      <c r="W5" s="18">
        <f t="shared" si="0"/>
        <v>99306586</v>
      </c>
      <c r="X5" s="18">
        <f t="shared" si="0"/>
        <v>197721513</v>
      </c>
      <c r="Y5" s="18">
        <f t="shared" si="0"/>
        <v>-98414927</v>
      </c>
      <c r="Z5" s="4">
        <f>+IF(X5&lt;&gt;0,+(Y5/X5)*100,0)</f>
        <v>-49.774516443236</v>
      </c>
      <c r="AA5" s="16">
        <f>SUM(AA6:AA8)</f>
        <v>221863469</v>
      </c>
    </row>
    <row r="6" spans="1:27" ht="13.5">
      <c r="A6" s="5" t="s">
        <v>32</v>
      </c>
      <c r="B6" s="3"/>
      <c r="C6" s="19">
        <v>208145642</v>
      </c>
      <c r="D6" s="19"/>
      <c r="E6" s="20">
        <v>51846030</v>
      </c>
      <c r="F6" s="21">
        <v>80440278</v>
      </c>
      <c r="G6" s="21">
        <v>336240</v>
      </c>
      <c r="H6" s="21">
        <v>459030</v>
      </c>
      <c r="I6" s="21">
        <v>1043585</v>
      </c>
      <c r="J6" s="21">
        <v>1838855</v>
      </c>
      <c r="K6" s="21">
        <v>825433</v>
      </c>
      <c r="L6" s="21">
        <v>445811</v>
      </c>
      <c r="M6" s="21">
        <v>552499</v>
      </c>
      <c r="N6" s="21">
        <v>1823743</v>
      </c>
      <c r="O6" s="21">
        <v>348521</v>
      </c>
      <c r="P6" s="21">
        <v>22761</v>
      </c>
      <c r="Q6" s="21">
        <v>4209295</v>
      </c>
      <c r="R6" s="21">
        <v>4580577</v>
      </c>
      <c r="S6" s="21">
        <v>2150061</v>
      </c>
      <c r="T6" s="21">
        <v>156741</v>
      </c>
      <c r="U6" s="21">
        <v>511734</v>
      </c>
      <c r="V6" s="21">
        <v>2818536</v>
      </c>
      <c r="W6" s="21">
        <v>11061711</v>
      </c>
      <c r="X6" s="21">
        <v>90782299</v>
      </c>
      <c r="Y6" s="21">
        <v>-79720588</v>
      </c>
      <c r="Z6" s="6">
        <v>-87.82</v>
      </c>
      <c r="AA6" s="28">
        <v>80440278</v>
      </c>
    </row>
    <row r="7" spans="1:27" ht="13.5">
      <c r="A7" s="5" t="s">
        <v>33</v>
      </c>
      <c r="B7" s="3"/>
      <c r="C7" s="22">
        <v>20234790</v>
      </c>
      <c r="D7" s="22"/>
      <c r="E7" s="23">
        <v>12882946</v>
      </c>
      <c r="F7" s="24">
        <v>25591663</v>
      </c>
      <c r="G7" s="24">
        <v>163926</v>
      </c>
      <c r="H7" s="24">
        <v>1002490</v>
      </c>
      <c r="I7" s="24">
        <v>213225</v>
      </c>
      <c r="J7" s="24">
        <v>1379641</v>
      </c>
      <c r="K7" s="24">
        <v>442350</v>
      </c>
      <c r="L7" s="24">
        <v>116205</v>
      </c>
      <c r="M7" s="24">
        <v>930455</v>
      </c>
      <c r="N7" s="24">
        <v>1489010</v>
      </c>
      <c r="O7" s="24">
        <v>579062</v>
      </c>
      <c r="P7" s="24">
        <v>156943</v>
      </c>
      <c r="Q7" s="24">
        <v>1090814</v>
      </c>
      <c r="R7" s="24">
        <v>1826819</v>
      </c>
      <c r="S7" s="24">
        <v>44332</v>
      </c>
      <c r="T7" s="24">
        <v>953456</v>
      </c>
      <c r="U7" s="24">
        <v>3371177</v>
      </c>
      <c r="V7" s="24">
        <v>4368965</v>
      </c>
      <c r="W7" s="24">
        <v>9064435</v>
      </c>
      <c r="X7" s="24">
        <v>14145769</v>
      </c>
      <c r="Y7" s="24">
        <v>-5081334</v>
      </c>
      <c r="Z7" s="7">
        <v>-35.92</v>
      </c>
      <c r="AA7" s="29">
        <v>25591663</v>
      </c>
    </row>
    <row r="8" spans="1:27" ht="13.5">
      <c r="A8" s="5" t="s">
        <v>34</v>
      </c>
      <c r="B8" s="3"/>
      <c r="C8" s="19">
        <v>85490593</v>
      </c>
      <c r="D8" s="19"/>
      <c r="E8" s="20">
        <v>91910942</v>
      </c>
      <c r="F8" s="21">
        <v>115831528</v>
      </c>
      <c r="G8" s="21">
        <v>649899</v>
      </c>
      <c r="H8" s="21">
        <v>10815221</v>
      </c>
      <c r="I8" s="21">
        <v>-2736471</v>
      </c>
      <c r="J8" s="21">
        <v>8728649</v>
      </c>
      <c r="K8" s="21">
        <v>6614657</v>
      </c>
      <c r="L8" s="21">
        <v>8036033</v>
      </c>
      <c r="M8" s="21">
        <v>4633245</v>
      </c>
      <c r="N8" s="21">
        <v>19283935</v>
      </c>
      <c r="O8" s="21">
        <v>11416544</v>
      </c>
      <c r="P8" s="21">
        <v>7762561</v>
      </c>
      <c r="Q8" s="21">
        <v>1677418</v>
      </c>
      <c r="R8" s="21">
        <v>20856523</v>
      </c>
      <c r="S8" s="21">
        <v>3196256</v>
      </c>
      <c r="T8" s="21">
        <v>19274564</v>
      </c>
      <c r="U8" s="21">
        <v>7840513</v>
      </c>
      <c r="V8" s="21">
        <v>30311333</v>
      </c>
      <c r="W8" s="21">
        <v>79180440</v>
      </c>
      <c r="X8" s="21">
        <v>92793445</v>
      </c>
      <c r="Y8" s="21">
        <v>-13613005</v>
      </c>
      <c r="Z8" s="6">
        <v>-14.67</v>
      </c>
      <c r="AA8" s="28">
        <v>115831528</v>
      </c>
    </row>
    <row r="9" spans="1:27" ht="13.5">
      <c r="A9" s="2" t="s">
        <v>35</v>
      </c>
      <c r="B9" s="3"/>
      <c r="C9" s="16">
        <f aca="true" t="shared" si="1" ref="C9:Y9">SUM(C10:C14)</f>
        <v>189935934</v>
      </c>
      <c r="D9" s="16">
        <f>SUM(D10:D14)</f>
        <v>0</v>
      </c>
      <c r="E9" s="17">
        <f t="shared" si="1"/>
        <v>382557345</v>
      </c>
      <c r="F9" s="18">
        <f t="shared" si="1"/>
        <v>321209794</v>
      </c>
      <c r="G9" s="18">
        <f t="shared" si="1"/>
        <v>12669658</v>
      </c>
      <c r="H9" s="18">
        <f t="shared" si="1"/>
        <v>15991017</v>
      </c>
      <c r="I9" s="18">
        <f t="shared" si="1"/>
        <v>7463547</v>
      </c>
      <c r="J9" s="18">
        <f t="shared" si="1"/>
        <v>36124222</v>
      </c>
      <c r="K9" s="18">
        <f t="shared" si="1"/>
        <v>20591521</v>
      </c>
      <c r="L9" s="18">
        <f t="shared" si="1"/>
        <v>10291919</v>
      </c>
      <c r="M9" s="18">
        <f t="shared" si="1"/>
        <v>16298360</v>
      </c>
      <c r="N9" s="18">
        <f t="shared" si="1"/>
        <v>47181800</v>
      </c>
      <c r="O9" s="18">
        <f t="shared" si="1"/>
        <v>15637172</v>
      </c>
      <c r="P9" s="18">
        <f t="shared" si="1"/>
        <v>17618211</v>
      </c>
      <c r="Q9" s="18">
        <f t="shared" si="1"/>
        <v>29362348</v>
      </c>
      <c r="R9" s="18">
        <f t="shared" si="1"/>
        <v>62617731</v>
      </c>
      <c r="S9" s="18">
        <f t="shared" si="1"/>
        <v>32409051</v>
      </c>
      <c r="T9" s="18">
        <f t="shared" si="1"/>
        <v>16234054</v>
      </c>
      <c r="U9" s="18">
        <f t="shared" si="1"/>
        <v>32799014</v>
      </c>
      <c r="V9" s="18">
        <f t="shared" si="1"/>
        <v>81442119</v>
      </c>
      <c r="W9" s="18">
        <f t="shared" si="1"/>
        <v>227365872</v>
      </c>
      <c r="X9" s="18">
        <f t="shared" si="1"/>
        <v>341569289</v>
      </c>
      <c r="Y9" s="18">
        <f t="shared" si="1"/>
        <v>-114203417</v>
      </c>
      <c r="Z9" s="4">
        <f>+IF(X9&lt;&gt;0,+(Y9/X9)*100,0)</f>
        <v>-33.43491955449191</v>
      </c>
      <c r="AA9" s="30">
        <f>SUM(AA10:AA14)</f>
        <v>321209794</v>
      </c>
    </row>
    <row r="10" spans="1:27" ht="13.5">
      <c r="A10" s="5" t="s">
        <v>36</v>
      </c>
      <c r="B10" s="3"/>
      <c r="C10" s="19">
        <v>72848937</v>
      </c>
      <c r="D10" s="19"/>
      <c r="E10" s="20">
        <v>201994778</v>
      </c>
      <c r="F10" s="21">
        <v>158838555</v>
      </c>
      <c r="G10" s="21">
        <v>4358450</v>
      </c>
      <c r="H10" s="21">
        <v>6530132</v>
      </c>
      <c r="I10" s="21">
        <v>4256703</v>
      </c>
      <c r="J10" s="21">
        <v>15145285</v>
      </c>
      <c r="K10" s="21">
        <v>16149164</v>
      </c>
      <c r="L10" s="21">
        <v>4813130</v>
      </c>
      <c r="M10" s="21">
        <v>10389344</v>
      </c>
      <c r="N10" s="21">
        <v>31351638</v>
      </c>
      <c r="O10" s="21">
        <v>8356668</v>
      </c>
      <c r="P10" s="21">
        <v>7466920</v>
      </c>
      <c r="Q10" s="21">
        <v>17966460</v>
      </c>
      <c r="R10" s="21">
        <v>33790048</v>
      </c>
      <c r="S10" s="21">
        <v>19409046</v>
      </c>
      <c r="T10" s="21">
        <v>620527</v>
      </c>
      <c r="U10" s="21">
        <v>11688785</v>
      </c>
      <c r="V10" s="21">
        <v>31718358</v>
      </c>
      <c r="W10" s="21">
        <v>112005329</v>
      </c>
      <c r="X10" s="21">
        <v>137522208</v>
      </c>
      <c r="Y10" s="21">
        <v>-25516879</v>
      </c>
      <c r="Z10" s="6">
        <v>-18.55</v>
      </c>
      <c r="AA10" s="28">
        <v>158838555</v>
      </c>
    </row>
    <row r="11" spans="1:27" ht="13.5">
      <c r="A11" s="5" t="s">
        <v>37</v>
      </c>
      <c r="B11" s="3"/>
      <c r="C11" s="19">
        <v>99416012</v>
      </c>
      <c r="D11" s="19"/>
      <c r="E11" s="20">
        <v>128488996</v>
      </c>
      <c r="F11" s="21">
        <v>124794910</v>
      </c>
      <c r="G11" s="21">
        <v>6399855</v>
      </c>
      <c r="H11" s="21">
        <v>8401927</v>
      </c>
      <c r="I11" s="21">
        <v>3193070</v>
      </c>
      <c r="J11" s="21">
        <v>17994852</v>
      </c>
      <c r="K11" s="21">
        <v>2899449</v>
      </c>
      <c r="L11" s="21">
        <v>2971810</v>
      </c>
      <c r="M11" s="21">
        <v>3288691</v>
      </c>
      <c r="N11" s="21">
        <v>9159950</v>
      </c>
      <c r="O11" s="21">
        <v>7275463</v>
      </c>
      <c r="P11" s="21">
        <v>8271170</v>
      </c>
      <c r="Q11" s="21">
        <v>10401869</v>
      </c>
      <c r="R11" s="21">
        <v>25948502</v>
      </c>
      <c r="S11" s="21">
        <v>10193485</v>
      </c>
      <c r="T11" s="21">
        <v>12419370</v>
      </c>
      <c r="U11" s="21">
        <v>15060584</v>
      </c>
      <c r="V11" s="21">
        <v>37673439</v>
      </c>
      <c r="W11" s="21">
        <v>90776743</v>
      </c>
      <c r="X11" s="21">
        <v>162962758</v>
      </c>
      <c r="Y11" s="21">
        <v>-72186015</v>
      </c>
      <c r="Z11" s="6">
        <v>-44.3</v>
      </c>
      <c r="AA11" s="28">
        <v>124794910</v>
      </c>
    </row>
    <row r="12" spans="1:27" ht="13.5">
      <c r="A12" s="5" t="s">
        <v>38</v>
      </c>
      <c r="B12" s="3"/>
      <c r="C12" s="19">
        <v>11642697</v>
      </c>
      <c r="D12" s="19"/>
      <c r="E12" s="20">
        <v>32429508</v>
      </c>
      <c r="F12" s="21">
        <v>26852266</v>
      </c>
      <c r="G12" s="21">
        <v>1911353</v>
      </c>
      <c r="H12" s="21">
        <v>1058958</v>
      </c>
      <c r="I12" s="21">
        <v>13774</v>
      </c>
      <c r="J12" s="21">
        <v>2984085</v>
      </c>
      <c r="K12" s="21">
        <v>1542908</v>
      </c>
      <c r="L12" s="21">
        <v>2506979</v>
      </c>
      <c r="M12" s="21">
        <v>2620325</v>
      </c>
      <c r="N12" s="21">
        <v>6670212</v>
      </c>
      <c r="O12" s="21">
        <v>5041</v>
      </c>
      <c r="P12" s="21">
        <v>1880121</v>
      </c>
      <c r="Q12" s="21">
        <v>994019</v>
      </c>
      <c r="R12" s="21">
        <v>2879181</v>
      </c>
      <c r="S12" s="21">
        <v>2806520</v>
      </c>
      <c r="T12" s="21">
        <v>3194157</v>
      </c>
      <c r="U12" s="21">
        <v>5875669</v>
      </c>
      <c r="V12" s="21">
        <v>11876346</v>
      </c>
      <c r="W12" s="21">
        <v>24409824</v>
      </c>
      <c r="X12" s="21">
        <v>17059572</v>
      </c>
      <c r="Y12" s="21">
        <v>7350252</v>
      </c>
      <c r="Z12" s="6">
        <v>43.09</v>
      </c>
      <c r="AA12" s="28">
        <v>26852266</v>
      </c>
    </row>
    <row r="13" spans="1:27" ht="13.5">
      <c r="A13" s="5" t="s">
        <v>39</v>
      </c>
      <c r="B13" s="3"/>
      <c r="C13" s="19">
        <v>6028288</v>
      </c>
      <c r="D13" s="19"/>
      <c r="E13" s="20">
        <v>19264063</v>
      </c>
      <c r="F13" s="21">
        <v>10344063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23644747</v>
      </c>
      <c r="Y13" s="21">
        <v>-23644747</v>
      </c>
      <c r="Z13" s="6">
        <v>-100</v>
      </c>
      <c r="AA13" s="28">
        <v>10344063</v>
      </c>
    </row>
    <row r="14" spans="1:27" ht="13.5">
      <c r="A14" s="5" t="s">
        <v>40</v>
      </c>
      <c r="B14" s="3"/>
      <c r="C14" s="22"/>
      <c r="D14" s="22"/>
      <c r="E14" s="23">
        <v>380000</v>
      </c>
      <c r="F14" s="24">
        <v>380000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>
        <v>173976</v>
      </c>
      <c r="V14" s="24">
        <v>173976</v>
      </c>
      <c r="W14" s="24">
        <v>173976</v>
      </c>
      <c r="X14" s="24">
        <v>380004</v>
      </c>
      <c r="Y14" s="24">
        <v>-206028</v>
      </c>
      <c r="Z14" s="7">
        <v>-54.22</v>
      </c>
      <c r="AA14" s="29">
        <v>380000</v>
      </c>
    </row>
    <row r="15" spans="1:27" ht="13.5">
      <c r="A15" s="2" t="s">
        <v>41</v>
      </c>
      <c r="B15" s="8"/>
      <c r="C15" s="16">
        <f aca="true" t="shared" si="2" ref="C15:Y15">SUM(C16:C18)</f>
        <v>645161088</v>
      </c>
      <c r="D15" s="16">
        <f>SUM(D16:D18)</f>
        <v>0</v>
      </c>
      <c r="E15" s="17">
        <f t="shared" si="2"/>
        <v>724778288</v>
      </c>
      <c r="F15" s="18">
        <f t="shared" si="2"/>
        <v>638123574</v>
      </c>
      <c r="G15" s="18">
        <f t="shared" si="2"/>
        <v>15814253</v>
      </c>
      <c r="H15" s="18">
        <f t="shared" si="2"/>
        <v>23749140</v>
      </c>
      <c r="I15" s="18">
        <f t="shared" si="2"/>
        <v>23310976</v>
      </c>
      <c r="J15" s="18">
        <f t="shared" si="2"/>
        <v>62874369</v>
      </c>
      <c r="K15" s="18">
        <f t="shared" si="2"/>
        <v>25161876</v>
      </c>
      <c r="L15" s="18">
        <f t="shared" si="2"/>
        <v>31890369</v>
      </c>
      <c r="M15" s="18">
        <f t="shared" si="2"/>
        <v>46911557</v>
      </c>
      <c r="N15" s="18">
        <f t="shared" si="2"/>
        <v>103963802</v>
      </c>
      <c r="O15" s="18">
        <f t="shared" si="2"/>
        <v>11993728</v>
      </c>
      <c r="P15" s="18">
        <f t="shared" si="2"/>
        <v>26474652</v>
      </c>
      <c r="Q15" s="18">
        <f t="shared" si="2"/>
        <v>42219721</v>
      </c>
      <c r="R15" s="18">
        <f t="shared" si="2"/>
        <v>80688101</v>
      </c>
      <c r="S15" s="18">
        <f t="shared" si="2"/>
        <v>31746113</v>
      </c>
      <c r="T15" s="18">
        <f t="shared" si="2"/>
        <v>40225424</v>
      </c>
      <c r="U15" s="18">
        <f t="shared" si="2"/>
        <v>133055627</v>
      </c>
      <c r="V15" s="18">
        <f t="shared" si="2"/>
        <v>205027164</v>
      </c>
      <c r="W15" s="18">
        <f t="shared" si="2"/>
        <v>452553436</v>
      </c>
      <c r="X15" s="18">
        <f t="shared" si="2"/>
        <v>789508463</v>
      </c>
      <c r="Y15" s="18">
        <f t="shared" si="2"/>
        <v>-336955027</v>
      </c>
      <c r="Z15" s="4">
        <f>+IF(X15&lt;&gt;0,+(Y15/X15)*100,0)</f>
        <v>-42.67908993902704</v>
      </c>
      <c r="AA15" s="30">
        <f>SUM(AA16:AA18)</f>
        <v>638123574</v>
      </c>
    </row>
    <row r="16" spans="1:27" ht="13.5">
      <c r="A16" s="5" t="s">
        <v>42</v>
      </c>
      <c r="B16" s="3"/>
      <c r="C16" s="19">
        <v>107515490</v>
      </c>
      <c r="D16" s="19"/>
      <c r="E16" s="20">
        <v>295274075</v>
      </c>
      <c r="F16" s="21">
        <v>206025960</v>
      </c>
      <c r="G16" s="21">
        <v>1231457</v>
      </c>
      <c r="H16" s="21">
        <v>7971769</v>
      </c>
      <c r="I16" s="21">
        <v>3564269</v>
      </c>
      <c r="J16" s="21">
        <v>12767495</v>
      </c>
      <c r="K16" s="21">
        <v>11486311</v>
      </c>
      <c r="L16" s="21">
        <v>6780683</v>
      </c>
      <c r="M16" s="21">
        <v>14923159</v>
      </c>
      <c r="N16" s="21">
        <v>33190153</v>
      </c>
      <c r="O16" s="21">
        <v>5228641</v>
      </c>
      <c r="P16" s="21">
        <v>6598984</v>
      </c>
      <c r="Q16" s="21">
        <v>15935041</v>
      </c>
      <c r="R16" s="21">
        <v>27762666</v>
      </c>
      <c r="S16" s="21">
        <v>2036827</v>
      </c>
      <c r="T16" s="21">
        <v>5796747</v>
      </c>
      <c r="U16" s="21">
        <v>53762899</v>
      </c>
      <c r="V16" s="21">
        <v>61596473</v>
      </c>
      <c r="W16" s="21">
        <v>135316787</v>
      </c>
      <c r="X16" s="21">
        <v>306491541</v>
      </c>
      <c r="Y16" s="21">
        <v>-171174754</v>
      </c>
      <c r="Z16" s="6">
        <v>-55.85</v>
      </c>
      <c r="AA16" s="28">
        <v>206025960</v>
      </c>
    </row>
    <row r="17" spans="1:27" ht="13.5">
      <c r="A17" s="5" t="s">
        <v>43</v>
      </c>
      <c r="B17" s="3"/>
      <c r="C17" s="19">
        <v>536965962</v>
      </c>
      <c r="D17" s="19"/>
      <c r="E17" s="20">
        <v>424043213</v>
      </c>
      <c r="F17" s="21">
        <v>426017075</v>
      </c>
      <c r="G17" s="21">
        <v>14582796</v>
      </c>
      <c r="H17" s="21">
        <v>15777371</v>
      </c>
      <c r="I17" s="21">
        <v>19746707</v>
      </c>
      <c r="J17" s="21">
        <v>50106874</v>
      </c>
      <c r="K17" s="21">
        <v>13675565</v>
      </c>
      <c r="L17" s="21">
        <v>25109686</v>
      </c>
      <c r="M17" s="21">
        <v>31988398</v>
      </c>
      <c r="N17" s="21">
        <v>70773649</v>
      </c>
      <c r="O17" s="21">
        <v>6765087</v>
      </c>
      <c r="P17" s="21">
        <v>19875668</v>
      </c>
      <c r="Q17" s="21">
        <v>26076948</v>
      </c>
      <c r="R17" s="21">
        <v>52717703</v>
      </c>
      <c r="S17" s="21">
        <v>28841708</v>
      </c>
      <c r="T17" s="21">
        <v>32827213</v>
      </c>
      <c r="U17" s="21">
        <v>79063984</v>
      </c>
      <c r="V17" s="21">
        <v>140732905</v>
      </c>
      <c r="W17" s="21">
        <v>314331131</v>
      </c>
      <c r="X17" s="21">
        <v>472676918</v>
      </c>
      <c r="Y17" s="21">
        <v>-158345787</v>
      </c>
      <c r="Z17" s="6">
        <v>-33.5</v>
      </c>
      <c r="AA17" s="28">
        <v>426017075</v>
      </c>
    </row>
    <row r="18" spans="1:27" ht="13.5">
      <c r="A18" s="5" t="s">
        <v>44</v>
      </c>
      <c r="B18" s="3"/>
      <c r="C18" s="19">
        <v>679636</v>
      </c>
      <c r="D18" s="19"/>
      <c r="E18" s="20">
        <v>5461000</v>
      </c>
      <c r="F18" s="21">
        <v>6080539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>
        <v>207732</v>
      </c>
      <c r="R18" s="21">
        <v>207732</v>
      </c>
      <c r="S18" s="21">
        <v>867578</v>
      </c>
      <c r="T18" s="21">
        <v>1601464</v>
      </c>
      <c r="U18" s="21">
        <v>228744</v>
      </c>
      <c r="V18" s="21">
        <v>2697786</v>
      </c>
      <c r="W18" s="21">
        <v>2905518</v>
      </c>
      <c r="X18" s="21">
        <v>10340004</v>
      </c>
      <c r="Y18" s="21">
        <v>-7434486</v>
      </c>
      <c r="Z18" s="6">
        <v>-71.9</v>
      </c>
      <c r="AA18" s="28">
        <v>6080539</v>
      </c>
    </row>
    <row r="19" spans="1:27" ht="13.5">
      <c r="A19" s="2" t="s">
        <v>45</v>
      </c>
      <c r="B19" s="8"/>
      <c r="C19" s="16">
        <f aca="true" t="shared" si="3" ref="C19:Y19">SUM(C20:C23)</f>
        <v>1498672876</v>
      </c>
      <c r="D19" s="16">
        <f>SUM(D20:D23)</f>
        <v>0</v>
      </c>
      <c r="E19" s="17">
        <f t="shared" si="3"/>
        <v>1523951734</v>
      </c>
      <c r="F19" s="18">
        <f t="shared" si="3"/>
        <v>1774223417</v>
      </c>
      <c r="G19" s="18">
        <f t="shared" si="3"/>
        <v>56860059</v>
      </c>
      <c r="H19" s="18">
        <f t="shared" si="3"/>
        <v>54128269</v>
      </c>
      <c r="I19" s="18">
        <f t="shared" si="3"/>
        <v>52133789</v>
      </c>
      <c r="J19" s="18">
        <f t="shared" si="3"/>
        <v>163122117</v>
      </c>
      <c r="K19" s="18">
        <f t="shared" si="3"/>
        <v>93939996</v>
      </c>
      <c r="L19" s="18">
        <f t="shared" si="3"/>
        <v>99749055</v>
      </c>
      <c r="M19" s="18">
        <f t="shared" si="3"/>
        <v>167534889</v>
      </c>
      <c r="N19" s="18">
        <f t="shared" si="3"/>
        <v>361223940</v>
      </c>
      <c r="O19" s="18">
        <f t="shared" si="3"/>
        <v>67337894</v>
      </c>
      <c r="P19" s="18">
        <f t="shared" si="3"/>
        <v>121289478</v>
      </c>
      <c r="Q19" s="18">
        <f t="shared" si="3"/>
        <v>144950648</v>
      </c>
      <c r="R19" s="18">
        <f t="shared" si="3"/>
        <v>333578020</v>
      </c>
      <c r="S19" s="18">
        <f t="shared" si="3"/>
        <v>156161310</v>
      </c>
      <c r="T19" s="18">
        <f t="shared" si="3"/>
        <v>114248393</v>
      </c>
      <c r="U19" s="18">
        <f t="shared" si="3"/>
        <v>283051062</v>
      </c>
      <c r="V19" s="18">
        <f t="shared" si="3"/>
        <v>553460765</v>
      </c>
      <c r="W19" s="18">
        <f t="shared" si="3"/>
        <v>1411384842</v>
      </c>
      <c r="X19" s="18">
        <f t="shared" si="3"/>
        <v>1599404133</v>
      </c>
      <c r="Y19" s="18">
        <f t="shared" si="3"/>
        <v>-188019291</v>
      </c>
      <c r="Z19" s="4">
        <f>+IF(X19&lt;&gt;0,+(Y19/X19)*100,0)</f>
        <v>-11.755583665232407</v>
      </c>
      <c r="AA19" s="30">
        <f>SUM(AA20:AA23)</f>
        <v>1774223417</v>
      </c>
    </row>
    <row r="20" spans="1:27" ht="13.5">
      <c r="A20" s="5" t="s">
        <v>46</v>
      </c>
      <c r="B20" s="3"/>
      <c r="C20" s="19">
        <v>320276193</v>
      </c>
      <c r="D20" s="19"/>
      <c r="E20" s="20">
        <v>407012499</v>
      </c>
      <c r="F20" s="21">
        <v>432320031</v>
      </c>
      <c r="G20" s="21">
        <v>3576272</v>
      </c>
      <c r="H20" s="21">
        <v>9653034</v>
      </c>
      <c r="I20" s="21">
        <v>14576083</v>
      </c>
      <c r="J20" s="21">
        <v>27805389</v>
      </c>
      <c r="K20" s="21">
        <v>23475475</v>
      </c>
      <c r="L20" s="21">
        <v>21612872</v>
      </c>
      <c r="M20" s="21">
        <v>64140486</v>
      </c>
      <c r="N20" s="21">
        <v>109228833</v>
      </c>
      <c r="O20" s="21">
        <v>15772218</v>
      </c>
      <c r="P20" s="21">
        <v>37563028</v>
      </c>
      <c r="Q20" s="21">
        <v>24506186</v>
      </c>
      <c r="R20" s="21">
        <v>77841432</v>
      </c>
      <c r="S20" s="21">
        <v>33997793</v>
      </c>
      <c r="T20" s="21">
        <v>34732791</v>
      </c>
      <c r="U20" s="21">
        <v>97012558</v>
      </c>
      <c r="V20" s="21">
        <v>165743142</v>
      </c>
      <c r="W20" s="21">
        <v>380618796</v>
      </c>
      <c r="X20" s="21">
        <v>418269527</v>
      </c>
      <c r="Y20" s="21">
        <v>-37650731</v>
      </c>
      <c r="Z20" s="6">
        <v>-9</v>
      </c>
      <c r="AA20" s="28">
        <v>432320031</v>
      </c>
    </row>
    <row r="21" spans="1:27" ht="13.5">
      <c r="A21" s="5" t="s">
        <v>47</v>
      </c>
      <c r="B21" s="3"/>
      <c r="C21" s="19">
        <v>543233572</v>
      </c>
      <c r="D21" s="19"/>
      <c r="E21" s="20">
        <v>600477580</v>
      </c>
      <c r="F21" s="21">
        <v>688999988</v>
      </c>
      <c r="G21" s="21">
        <v>16470676</v>
      </c>
      <c r="H21" s="21">
        <v>18053394</v>
      </c>
      <c r="I21" s="21">
        <v>16808022</v>
      </c>
      <c r="J21" s="21">
        <v>51332092</v>
      </c>
      <c r="K21" s="21">
        <v>34689572</v>
      </c>
      <c r="L21" s="21">
        <v>37460321</v>
      </c>
      <c r="M21" s="21">
        <v>49062359</v>
      </c>
      <c r="N21" s="21">
        <v>121212252</v>
      </c>
      <c r="O21" s="21">
        <v>35226875</v>
      </c>
      <c r="P21" s="21">
        <v>44437355</v>
      </c>
      <c r="Q21" s="21">
        <v>51463327</v>
      </c>
      <c r="R21" s="21">
        <v>131127557</v>
      </c>
      <c r="S21" s="21">
        <v>68179768</v>
      </c>
      <c r="T21" s="21">
        <v>31087455</v>
      </c>
      <c r="U21" s="21">
        <v>85680901</v>
      </c>
      <c r="V21" s="21">
        <v>184948124</v>
      </c>
      <c r="W21" s="21">
        <v>488620025</v>
      </c>
      <c r="X21" s="21">
        <v>633999742</v>
      </c>
      <c r="Y21" s="21">
        <v>-145379717</v>
      </c>
      <c r="Z21" s="6">
        <v>-22.93</v>
      </c>
      <c r="AA21" s="28">
        <v>688999988</v>
      </c>
    </row>
    <row r="22" spans="1:27" ht="13.5">
      <c r="A22" s="5" t="s">
        <v>48</v>
      </c>
      <c r="B22" s="3"/>
      <c r="C22" s="22">
        <v>591813649</v>
      </c>
      <c r="D22" s="22"/>
      <c r="E22" s="23">
        <v>461908491</v>
      </c>
      <c r="F22" s="24">
        <v>610045219</v>
      </c>
      <c r="G22" s="24">
        <v>36037490</v>
      </c>
      <c r="H22" s="24">
        <v>23896749</v>
      </c>
      <c r="I22" s="24">
        <v>18633129</v>
      </c>
      <c r="J22" s="24">
        <v>78567368</v>
      </c>
      <c r="K22" s="24">
        <v>32239165</v>
      </c>
      <c r="L22" s="24">
        <v>39739000</v>
      </c>
      <c r="M22" s="24">
        <v>52344294</v>
      </c>
      <c r="N22" s="24">
        <v>124322459</v>
      </c>
      <c r="O22" s="24">
        <v>15700261</v>
      </c>
      <c r="P22" s="24">
        <v>37820787</v>
      </c>
      <c r="Q22" s="24">
        <v>65906817</v>
      </c>
      <c r="R22" s="24">
        <v>119427865</v>
      </c>
      <c r="S22" s="24">
        <v>52691487</v>
      </c>
      <c r="T22" s="24">
        <v>45569634</v>
      </c>
      <c r="U22" s="24">
        <v>97287296</v>
      </c>
      <c r="V22" s="24">
        <v>195548417</v>
      </c>
      <c r="W22" s="24">
        <v>517866109</v>
      </c>
      <c r="X22" s="24">
        <v>477823621</v>
      </c>
      <c r="Y22" s="24">
        <v>40042488</v>
      </c>
      <c r="Z22" s="7">
        <v>8.38</v>
      </c>
      <c r="AA22" s="29">
        <v>610045219</v>
      </c>
    </row>
    <row r="23" spans="1:27" ht="13.5">
      <c r="A23" s="5" t="s">
        <v>49</v>
      </c>
      <c r="B23" s="3"/>
      <c r="C23" s="19">
        <v>43349462</v>
      </c>
      <c r="D23" s="19"/>
      <c r="E23" s="20">
        <v>54553164</v>
      </c>
      <c r="F23" s="21">
        <v>42858179</v>
      </c>
      <c r="G23" s="21">
        <v>775621</v>
      </c>
      <c r="H23" s="21">
        <v>2525092</v>
      </c>
      <c r="I23" s="21">
        <v>2116555</v>
      </c>
      <c r="J23" s="21">
        <v>5417268</v>
      </c>
      <c r="K23" s="21">
        <v>3535784</v>
      </c>
      <c r="L23" s="21">
        <v>936862</v>
      </c>
      <c r="M23" s="21">
        <v>1987750</v>
      </c>
      <c r="N23" s="21">
        <v>6460396</v>
      </c>
      <c r="O23" s="21">
        <v>638540</v>
      </c>
      <c r="P23" s="21">
        <v>1468308</v>
      </c>
      <c r="Q23" s="21">
        <v>3074318</v>
      </c>
      <c r="R23" s="21">
        <v>5181166</v>
      </c>
      <c r="S23" s="21">
        <v>1292262</v>
      </c>
      <c r="T23" s="21">
        <v>2858513</v>
      </c>
      <c r="U23" s="21">
        <v>3070307</v>
      </c>
      <c r="V23" s="21">
        <v>7221082</v>
      </c>
      <c r="W23" s="21">
        <v>24279912</v>
      </c>
      <c r="X23" s="21">
        <v>69311243</v>
      </c>
      <c r="Y23" s="21">
        <v>-45031331</v>
      </c>
      <c r="Z23" s="6">
        <v>-64.97</v>
      </c>
      <c r="AA23" s="28">
        <v>42858179</v>
      </c>
    </row>
    <row r="24" spans="1:27" ht="13.5">
      <c r="A24" s="2" t="s">
        <v>50</v>
      </c>
      <c r="B24" s="8"/>
      <c r="C24" s="16">
        <v>2338857</v>
      </c>
      <c r="D24" s="16"/>
      <c r="E24" s="17">
        <v>10390365</v>
      </c>
      <c r="F24" s="18">
        <v>6318336</v>
      </c>
      <c r="G24" s="18">
        <v>456971</v>
      </c>
      <c r="H24" s="18">
        <v>466568</v>
      </c>
      <c r="I24" s="18">
        <v>251134</v>
      </c>
      <c r="J24" s="18">
        <v>1174673</v>
      </c>
      <c r="K24" s="18">
        <v>80698</v>
      </c>
      <c r="L24" s="18">
        <v>799274</v>
      </c>
      <c r="M24" s="18"/>
      <c r="N24" s="18">
        <v>879972</v>
      </c>
      <c r="O24" s="18"/>
      <c r="P24" s="18"/>
      <c r="Q24" s="18">
        <v>1499620</v>
      </c>
      <c r="R24" s="18">
        <v>1499620</v>
      </c>
      <c r="S24" s="18"/>
      <c r="T24" s="18"/>
      <c r="U24" s="18">
        <v>68364</v>
      </c>
      <c r="V24" s="18">
        <v>68364</v>
      </c>
      <c r="W24" s="18">
        <v>3622629</v>
      </c>
      <c r="X24" s="18">
        <v>27243225</v>
      </c>
      <c r="Y24" s="18">
        <v>-23620596</v>
      </c>
      <c r="Z24" s="4">
        <v>-86.7</v>
      </c>
      <c r="AA24" s="30">
        <v>6318336</v>
      </c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2649979780</v>
      </c>
      <c r="D25" s="50">
        <f>+D5+D9+D15+D19+D24</f>
        <v>0</v>
      </c>
      <c r="E25" s="51">
        <f t="shared" si="4"/>
        <v>2798317650</v>
      </c>
      <c r="F25" s="52">
        <f t="shared" si="4"/>
        <v>2961738590</v>
      </c>
      <c r="G25" s="52">
        <f t="shared" si="4"/>
        <v>86951006</v>
      </c>
      <c r="H25" s="52">
        <f t="shared" si="4"/>
        <v>106611735</v>
      </c>
      <c r="I25" s="52">
        <f t="shared" si="4"/>
        <v>81679785</v>
      </c>
      <c r="J25" s="52">
        <f t="shared" si="4"/>
        <v>275242526</v>
      </c>
      <c r="K25" s="52">
        <f t="shared" si="4"/>
        <v>147656531</v>
      </c>
      <c r="L25" s="52">
        <f t="shared" si="4"/>
        <v>151328666</v>
      </c>
      <c r="M25" s="52">
        <f t="shared" si="4"/>
        <v>236861005</v>
      </c>
      <c r="N25" s="52">
        <f t="shared" si="4"/>
        <v>535846202</v>
      </c>
      <c r="O25" s="52">
        <f t="shared" si="4"/>
        <v>107312921</v>
      </c>
      <c r="P25" s="52">
        <f t="shared" si="4"/>
        <v>173324606</v>
      </c>
      <c r="Q25" s="52">
        <f t="shared" si="4"/>
        <v>225009864</v>
      </c>
      <c r="R25" s="52">
        <f t="shared" si="4"/>
        <v>505647391</v>
      </c>
      <c r="S25" s="52">
        <f t="shared" si="4"/>
        <v>225707123</v>
      </c>
      <c r="T25" s="52">
        <f t="shared" si="4"/>
        <v>191092632</v>
      </c>
      <c r="U25" s="52">
        <f t="shared" si="4"/>
        <v>460697491</v>
      </c>
      <c r="V25" s="52">
        <f t="shared" si="4"/>
        <v>877497246</v>
      </c>
      <c r="W25" s="52">
        <f t="shared" si="4"/>
        <v>2194233365</v>
      </c>
      <c r="X25" s="52">
        <f t="shared" si="4"/>
        <v>2955446623</v>
      </c>
      <c r="Y25" s="52">
        <f t="shared" si="4"/>
        <v>-761213258</v>
      </c>
      <c r="Z25" s="53">
        <f>+IF(X25&lt;&gt;0,+(Y25/X25)*100,0)</f>
        <v>-25.756285093293663</v>
      </c>
      <c r="AA25" s="54">
        <f>+AA5+AA9+AA15+AA19+AA24</f>
        <v>2961738590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1873509081</v>
      </c>
      <c r="D28" s="19"/>
      <c r="E28" s="20">
        <v>1819982985</v>
      </c>
      <c r="F28" s="21">
        <v>1954153571</v>
      </c>
      <c r="G28" s="21">
        <v>77458372</v>
      </c>
      <c r="H28" s="21">
        <v>74675314</v>
      </c>
      <c r="I28" s="21">
        <v>68938815</v>
      </c>
      <c r="J28" s="21">
        <v>221072501</v>
      </c>
      <c r="K28" s="21">
        <v>82601870</v>
      </c>
      <c r="L28" s="21">
        <v>106846548</v>
      </c>
      <c r="M28" s="21">
        <v>139330792</v>
      </c>
      <c r="N28" s="21">
        <v>328779210</v>
      </c>
      <c r="O28" s="21">
        <v>75165960</v>
      </c>
      <c r="P28" s="21">
        <v>173144696</v>
      </c>
      <c r="Q28" s="21">
        <v>158798119</v>
      </c>
      <c r="R28" s="21">
        <v>407108775</v>
      </c>
      <c r="S28" s="21">
        <v>131294175</v>
      </c>
      <c r="T28" s="21">
        <v>113529842</v>
      </c>
      <c r="U28" s="21">
        <v>282244027</v>
      </c>
      <c r="V28" s="21">
        <v>527068044</v>
      </c>
      <c r="W28" s="21">
        <v>1484028530</v>
      </c>
      <c r="X28" s="21">
        <v>51559000</v>
      </c>
      <c r="Y28" s="21">
        <v>1432469530</v>
      </c>
      <c r="Z28" s="6">
        <v>2778.31</v>
      </c>
      <c r="AA28" s="19">
        <v>1954153571</v>
      </c>
    </row>
    <row r="29" spans="1:27" ht="13.5">
      <c r="A29" s="56" t="s">
        <v>55</v>
      </c>
      <c r="B29" s="3"/>
      <c r="C29" s="19">
        <v>74408690</v>
      </c>
      <c r="D29" s="19"/>
      <c r="E29" s="20">
        <v>31000000</v>
      </c>
      <c r="F29" s="21">
        <v>31383245</v>
      </c>
      <c r="G29" s="21">
        <v>4301724</v>
      </c>
      <c r="H29" s="21">
        <v>9029949</v>
      </c>
      <c r="I29" s="21">
        <v>1330079</v>
      </c>
      <c r="J29" s="21">
        <v>14661752</v>
      </c>
      <c r="K29" s="21">
        <v>4861192</v>
      </c>
      <c r="L29" s="21">
        <v>1511014</v>
      </c>
      <c r="M29" s="21"/>
      <c r="N29" s="21">
        <v>6372206</v>
      </c>
      <c r="O29" s="21">
        <v>217655</v>
      </c>
      <c r="P29" s="21">
        <v>118976</v>
      </c>
      <c r="Q29" s="21"/>
      <c r="R29" s="21">
        <v>336631</v>
      </c>
      <c r="S29" s="21">
        <v>2284884</v>
      </c>
      <c r="T29" s="21">
        <v>1057529</v>
      </c>
      <c r="U29" s="21">
        <v>2572518</v>
      </c>
      <c r="V29" s="21">
        <v>5914931</v>
      </c>
      <c r="W29" s="21">
        <v>27285520</v>
      </c>
      <c r="X29" s="21"/>
      <c r="Y29" s="21">
        <v>27285520</v>
      </c>
      <c r="Z29" s="6"/>
      <c r="AA29" s="28">
        <v>31383245</v>
      </c>
    </row>
    <row r="30" spans="1:27" ht="13.5">
      <c r="A30" s="56" t="s">
        <v>56</v>
      </c>
      <c r="B30" s="3"/>
      <c r="C30" s="22">
        <v>20363</v>
      </c>
      <c r="D30" s="22"/>
      <c r="E30" s="23"/>
      <c r="F30" s="24">
        <v>1000000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>
        <v>1000000</v>
      </c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1947938134</v>
      </c>
      <c r="D32" s="25">
        <f>SUM(D28:D31)</f>
        <v>0</v>
      </c>
      <c r="E32" s="26">
        <f t="shared" si="5"/>
        <v>1850982985</v>
      </c>
      <c r="F32" s="27">
        <f t="shared" si="5"/>
        <v>1986536816</v>
      </c>
      <c r="G32" s="27">
        <f t="shared" si="5"/>
        <v>81760096</v>
      </c>
      <c r="H32" s="27">
        <f t="shared" si="5"/>
        <v>83705263</v>
      </c>
      <c r="I32" s="27">
        <f t="shared" si="5"/>
        <v>70268894</v>
      </c>
      <c r="J32" s="27">
        <f t="shared" si="5"/>
        <v>235734253</v>
      </c>
      <c r="K32" s="27">
        <f t="shared" si="5"/>
        <v>87463062</v>
      </c>
      <c r="L32" s="27">
        <f t="shared" si="5"/>
        <v>108357562</v>
      </c>
      <c r="M32" s="27">
        <f t="shared" si="5"/>
        <v>139330792</v>
      </c>
      <c r="N32" s="27">
        <f t="shared" si="5"/>
        <v>335151416</v>
      </c>
      <c r="O32" s="27">
        <f t="shared" si="5"/>
        <v>75383615</v>
      </c>
      <c r="P32" s="27">
        <f t="shared" si="5"/>
        <v>173263672</v>
      </c>
      <c r="Q32" s="27">
        <f t="shared" si="5"/>
        <v>158798119</v>
      </c>
      <c r="R32" s="27">
        <f t="shared" si="5"/>
        <v>407445406</v>
      </c>
      <c r="S32" s="27">
        <f t="shared" si="5"/>
        <v>133579059</v>
      </c>
      <c r="T32" s="27">
        <f t="shared" si="5"/>
        <v>114587371</v>
      </c>
      <c r="U32" s="27">
        <f t="shared" si="5"/>
        <v>284816545</v>
      </c>
      <c r="V32" s="27">
        <f t="shared" si="5"/>
        <v>532982975</v>
      </c>
      <c r="W32" s="27">
        <f t="shared" si="5"/>
        <v>1511314050</v>
      </c>
      <c r="X32" s="27">
        <f t="shared" si="5"/>
        <v>51559000</v>
      </c>
      <c r="Y32" s="27">
        <f t="shared" si="5"/>
        <v>1459755050</v>
      </c>
      <c r="Z32" s="13">
        <f>+IF(X32&lt;&gt;0,+(Y32/X32)*100,0)</f>
        <v>2831.2322775849025</v>
      </c>
      <c r="AA32" s="31">
        <f>SUM(AA28:AA31)</f>
        <v>1986536816</v>
      </c>
    </row>
    <row r="33" spans="1:27" ht="13.5">
      <c r="A33" s="59" t="s">
        <v>59</v>
      </c>
      <c r="B33" s="3" t="s">
        <v>60</v>
      </c>
      <c r="C33" s="19">
        <v>39015042</v>
      </c>
      <c r="D33" s="19"/>
      <c r="E33" s="20">
        <v>47596015</v>
      </c>
      <c r="F33" s="21">
        <v>23120734</v>
      </c>
      <c r="G33" s="21">
        <v>531506</v>
      </c>
      <c r="H33" s="21">
        <v>2248570</v>
      </c>
      <c r="I33" s="21">
        <v>1231080</v>
      </c>
      <c r="J33" s="21">
        <v>4011156</v>
      </c>
      <c r="K33" s="21">
        <v>735870</v>
      </c>
      <c r="L33" s="21">
        <v>1318196</v>
      </c>
      <c r="M33" s="21">
        <v>701555</v>
      </c>
      <c r="N33" s="21">
        <v>2755621</v>
      </c>
      <c r="O33" s="21">
        <v>1116707</v>
      </c>
      <c r="P33" s="21">
        <v>775588</v>
      </c>
      <c r="Q33" s="21">
        <v>1035096</v>
      </c>
      <c r="R33" s="21">
        <v>2927391</v>
      </c>
      <c r="S33" s="21">
        <v>1771691</v>
      </c>
      <c r="T33" s="21">
        <v>1336230</v>
      </c>
      <c r="U33" s="21">
        <v>3066825</v>
      </c>
      <c r="V33" s="21">
        <v>6174746</v>
      </c>
      <c r="W33" s="21">
        <v>15868914</v>
      </c>
      <c r="X33" s="21"/>
      <c r="Y33" s="21">
        <v>15868914</v>
      </c>
      <c r="Z33" s="6"/>
      <c r="AA33" s="28">
        <v>23120734</v>
      </c>
    </row>
    <row r="34" spans="1:27" ht="13.5">
      <c r="A34" s="59" t="s">
        <v>61</v>
      </c>
      <c r="B34" s="3" t="s">
        <v>62</v>
      </c>
      <c r="C34" s="19">
        <v>28772000</v>
      </c>
      <c r="D34" s="19"/>
      <c r="E34" s="20">
        <v>413917759</v>
      </c>
      <c r="F34" s="21">
        <v>264759912</v>
      </c>
      <c r="G34" s="21">
        <v>44844</v>
      </c>
      <c r="H34" s="21">
        <v>14193372</v>
      </c>
      <c r="I34" s="21">
        <v>-26412</v>
      </c>
      <c r="J34" s="21">
        <v>14211804</v>
      </c>
      <c r="K34" s="21">
        <v>12263532</v>
      </c>
      <c r="L34" s="21">
        <v>10328832</v>
      </c>
      <c r="M34" s="21">
        <v>29277855</v>
      </c>
      <c r="N34" s="21">
        <v>51870219</v>
      </c>
      <c r="O34" s="21">
        <v>15433600</v>
      </c>
      <c r="P34" s="21">
        <v>-29530862</v>
      </c>
      <c r="Q34" s="21">
        <v>24383964</v>
      </c>
      <c r="R34" s="21">
        <v>10286702</v>
      </c>
      <c r="S34" s="21">
        <v>46156738</v>
      </c>
      <c r="T34" s="21">
        <v>30209943</v>
      </c>
      <c r="U34" s="21">
        <v>57217908</v>
      </c>
      <c r="V34" s="21">
        <v>133584589</v>
      </c>
      <c r="W34" s="21">
        <v>209953314</v>
      </c>
      <c r="X34" s="21"/>
      <c r="Y34" s="21">
        <v>209953314</v>
      </c>
      <c r="Z34" s="6"/>
      <c r="AA34" s="28">
        <v>264759912</v>
      </c>
    </row>
    <row r="35" spans="1:27" ht="13.5">
      <c r="A35" s="59" t="s">
        <v>63</v>
      </c>
      <c r="B35" s="3"/>
      <c r="C35" s="19">
        <v>634254606</v>
      </c>
      <c r="D35" s="19"/>
      <c r="E35" s="20">
        <v>485820891</v>
      </c>
      <c r="F35" s="21">
        <v>687321128</v>
      </c>
      <c r="G35" s="21">
        <v>4236242</v>
      </c>
      <c r="H35" s="21">
        <v>6464529</v>
      </c>
      <c r="I35" s="21">
        <v>8595226</v>
      </c>
      <c r="J35" s="21">
        <v>19295997</v>
      </c>
      <c r="K35" s="21">
        <v>42717690</v>
      </c>
      <c r="L35" s="21">
        <v>30867198</v>
      </c>
      <c r="M35" s="21">
        <v>67550802</v>
      </c>
      <c r="N35" s="21">
        <v>141135690</v>
      </c>
      <c r="O35" s="21">
        <v>15378999</v>
      </c>
      <c r="P35" s="21">
        <v>28816209</v>
      </c>
      <c r="Q35" s="21">
        <v>40792684</v>
      </c>
      <c r="R35" s="21">
        <v>84987892</v>
      </c>
      <c r="S35" s="21">
        <v>44199637</v>
      </c>
      <c r="T35" s="21">
        <v>44959089</v>
      </c>
      <c r="U35" s="21">
        <v>111062227</v>
      </c>
      <c r="V35" s="21">
        <v>200220953</v>
      </c>
      <c r="W35" s="21">
        <v>445640532</v>
      </c>
      <c r="X35" s="21">
        <v>11617175</v>
      </c>
      <c r="Y35" s="21">
        <v>434023357</v>
      </c>
      <c r="Z35" s="6">
        <v>3736.05</v>
      </c>
      <c r="AA35" s="28">
        <v>687321128</v>
      </c>
    </row>
    <row r="36" spans="1:27" ht="13.5">
      <c r="A36" s="60" t="s">
        <v>64</v>
      </c>
      <c r="B36" s="10"/>
      <c r="C36" s="61">
        <f aca="true" t="shared" si="6" ref="C36:Y36">SUM(C32:C35)</f>
        <v>2649979782</v>
      </c>
      <c r="D36" s="61">
        <f>SUM(D32:D35)</f>
        <v>0</v>
      </c>
      <c r="E36" s="62">
        <f t="shared" si="6"/>
        <v>2798317650</v>
      </c>
      <c r="F36" s="63">
        <f t="shared" si="6"/>
        <v>2961738590</v>
      </c>
      <c r="G36" s="63">
        <f t="shared" si="6"/>
        <v>86572688</v>
      </c>
      <c r="H36" s="63">
        <f t="shared" si="6"/>
        <v>106611734</v>
      </c>
      <c r="I36" s="63">
        <f t="shared" si="6"/>
        <v>80068788</v>
      </c>
      <c r="J36" s="63">
        <f t="shared" si="6"/>
        <v>273253210</v>
      </c>
      <c r="K36" s="63">
        <f t="shared" si="6"/>
        <v>143180154</v>
      </c>
      <c r="L36" s="63">
        <f t="shared" si="6"/>
        <v>150871788</v>
      </c>
      <c r="M36" s="63">
        <f t="shared" si="6"/>
        <v>236861004</v>
      </c>
      <c r="N36" s="63">
        <f t="shared" si="6"/>
        <v>530912946</v>
      </c>
      <c r="O36" s="63">
        <f t="shared" si="6"/>
        <v>107312921</v>
      </c>
      <c r="P36" s="63">
        <f t="shared" si="6"/>
        <v>173324607</v>
      </c>
      <c r="Q36" s="63">
        <f t="shared" si="6"/>
        <v>225009863</v>
      </c>
      <c r="R36" s="63">
        <f t="shared" si="6"/>
        <v>505647391</v>
      </c>
      <c r="S36" s="63">
        <f t="shared" si="6"/>
        <v>225707125</v>
      </c>
      <c r="T36" s="63">
        <f t="shared" si="6"/>
        <v>191092633</v>
      </c>
      <c r="U36" s="63">
        <f t="shared" si="6"/>
        <v>456163505</v>
      </c>
      <c r="V36" s="63">
        <f t="shared" si="6"/>
        <v>872963263</v>
      </c>
      <c r="W36" s="63">
        <f t="shared" si="6"/>
        <v>2182776810</v>
      </c>
      <c r="X36" s="63">
        <f t="shared" si="6"/>
        <v>63176175</v>
      </c>
      <c r="Y36" s="63">
        <f t="shared" si="6"/>
        <v>2119600635</v>
      </c>
      <c r="Z36" s="64">
        <f>+IF(X36&lt;&gt;0,+(Y36/X36)*100,0)</f>
        <v>3355.0632576283706</v>
      </c>
      <c r="AA36" s="65">
        <f>SUM(AA32:AA35)</f>
        <v>2961738590</v>
      </c>
    </row>
    <row r="37" spans="1:27" ht="13.5">
      <c r="A37" s="14" t="s">
        <v>90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92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9" t="s">
        <v>72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4942748</v>
      </c>
      <c r="D5" s="16">
        <f>SUM(D6:D8)</f>
        <v>0</v>
      </c>
      <c r="E5" s="17">
        <f t="shared" si="0"/>
        <v>1100000</v>
      </c>
      <c r="F5" s="18">
        <f t="shared" si="0"/>
        <v>965000</v>
      </c>
      <c r="G5" s="18">
        <f t="shared" si="0"/>
        <v>15916</v>
      </c>
      <c r="H5" s="18">
        <f t="shared" si="0"/>
        <v>35002</v>
      </c>
      <c r="I5" s="18">
        <f t="shared" si="0"/>
        <v>462866</v>
      </c>
      <c r="J5" s="18">
        <f t="shared" si="0"/>
        <v>513784</v>
      </c>
      <c r="K5" s="18">
        <f t="shared" si="0"/>
        <v>590157</v>
      </c>
      <c r="L5" s="18">
        <f t="shared" si="0"/>
        <v>182967</v>
      </c>
      <c r="M5" s="18">
        <f t="shared" si="0"/>
        <v>165331</v>
      </c>
      <c r="N5" s="18">
        <f t="shared" si="0"/>
        <v>938455</v>
      </c>
      <c r="O5" s="18">
        <f t="shared" si="0"/>
        <v>8457</v>
      </c>
      <c r="P5" s="18">
        <f t="shared" si="0"/>
        <v>16384</v>
      </c>
      <c r="Q5" s="18">
        <f t="shared" si="0"/>
        <v>18639</v>
      </c>
      <c r="R5" s="18">
        <f t="shared" si="0"/>
        <v>43480</v>
      </c>
      <c r="S5" s="18">
        <f t="shared" si="0"/>
        <v>863</v>
      </c>
      <c r="T5" s="18">
        <f t="shared" si="0"/>
        <v>45374</v>
      </c>
      <c r="U5" s="18">
        <f t="shared" si="0"/>
        <v>4034</v>
      </c>
      <c r="V5" s="18">
        <f t="shared" si="0"/>
        <v>50271</v>
      </c>
      <c r="W5" s="18">
        <f t="shared" si="0"/>
        <v>1545990</v>
      </c>
      <c r="X5" s="18">
        <f t="shared" si="0"/>
        <v>1100000</v>
      </c>
      <c r="Y5" s="18">
        <f t="shared" si="0"/>
        <v>445990</v>
      </c>
      <c r="Z5" s="4">
        <f>+IF(X5&lt;&gt;0,+(Y5/X5)*100,0)</f>
        <v>40.54454545454546</v>
      </c>
      <c r="AA5" s="16">
        <f>SUM(AA6:AA8)</f>
        <v>965000</v>
      </c>
    </row>
    <row r="6" spans="1:27" ht="13.5">
      <c r="A6" s="5" t="s">
        <v>32</v>
      </c>
      <c r="B6" s="3"/>
      <c r="C6" s="19">
        <v>4519227</v>
      </c>
      <c r="D6" s="19"/>
      <c r="E6" s="20">
        <v>1100000</v>
      </c>
      <c r="F6" s="21">
        <v>965000</v>
      </c>
      <c r="G6" s="21"/>
      <c r="H6" s="21">
        <v>16203</v>
      </c>
      <c r="I6" s="21">
        <v>431511</v>
      </c>
      <c r="J6" s="21">
        <v>447714</v>
      </c>
      <c r="K6" s="21">
        <v>576611</v>
      </c>
      <c r="L6" s="21">
        <v>140800</v>
      </c>
      <c r="M6" s="21">
        <v>62622</v>
      </c>
      <c r="N6" s="21">
        <v>780033</v>
      </c>
      <c r="O6" s="21">
        <v>9999</v>
      </c>
      <c r="P6" s="21"/>
      <c r="Q6" s="21">
        <v>5329</v>
      </c>
      <c r="R6" s="21">
        <v>15328</v>
      </c>
      <c r="S6" s="21">
        <v>863</v>
      </c>
      <c r="T6" s="21"/>
      <c r="U6" s="21">
        <v>3780</v>
      </c>
      <c r="V6" s="21">
        <v>4643</v>
      </c>
      <c r="W6" s="21">
        <v>1247718</v>
      </c>
      <c r="X6" s="21">
        <v>1100000</v>
      </c>
      <c r="Y6" s="21">
        <v>147718</v>
      </c>
      <c r="Z6" s="6">
        <v>13.43</v>
      </c>
      <c r="AA6" s="28">
        <v>965000</v>
      </c>
    </row>
    <row r="7" spans="1:27" ht="13.5">
      <c r="A7" s="5" t="s">
        <v>33</v>
      </c>
      <c r="B7" s="3"/>
      <c r="C7" s="22">
        <v>401209</v>
      </c>
      <c r="D7" s="22"/>
      <c r="E7" s="23"/>
      <c r="F7" s="24"/>
      <c r="G7" s="24">
        <v>15092</v>
      </c>
      <c r="H7" s="24">
        <v>18799</v>
      </c>
      <c r="I7" s="24">
        <v>26607</v>
      </c>
      <c r="J7" s="24">
        <v>60498</v>
      </c>
      <c r="K7" s="24">
        <v>3246</v>
      </c>
      <c r="L7" s="24">
        <v>18393</v>
      </c>
      <c r="M7" s="24">
        <v>9517</v>
      </c>
      <c r="N7" s="24">
        <v>31156</v>
      </c>
      <c r="O7" s="24">
        <v>-1542</v>
      </c>
      <c r="P7" s="24">
        <v>16384</v>
      </c>
      <c r="Q7" s="24">
        <v>11510</v>
      </c>
      <c r="R7" s="24">
        <v>26352</v>
      </c>
      <c r="S7" s="24"/>
      <c r="T7" s="24"/>
      <c r="U7" s="24">
        <v>254</v>
      </c>
      <c r="V7" s="24">
        <v>254</v>
      </c>
      <c r="W7" s="24">
        <v>118260</v>
      </c>
      <c r="X7" s="24"/>
      <c r="Y7" s="24">
        <v>118260</v>
      </c>
      <c r="Z7" s="7"/>
      <c r="AA7" s="29"/>
    </row>
    <row r="8" spans="1:27" ht="13.5">
      <c r="A8" s="5" t="s">
        <v>34</v>
      </c>
      <c r="B8" s="3"/>
      <c r="C8" s="19">
        <v>22312</v>
      </c>
      <c r="D8" s="19"/>
      <c r="E8" s="20"/>
      <c r="F8" s="21"/>
      <c r="G8" s="21">
        <v>824</v>
      </c>
      <c r="H8" s="21"/>
      <c r="I8" s="21">
        <v>4748</v>
      </c>
      <c r="J8" s="21">
        <v>5572</v>
      </c>
      <c r="K8" s="21">
        <v>10300</v>
      </c>
      <c r="L8" s="21">
        <v>23774</v>
      </c>
      <c r="M8" s="21">
        <v>93192</v>
      </c>
      <c r="N8" s="21">
        <v>127266</v>
      </c>
      <c r="O8" s="21"/>
      <c r="P8" s="21"/>
      <c r="Q8" s="21">
        <v>1800</v>
      </c>
      <c r="R8" s="21">
        <v>1800</v>
      </c>
      <c r="S8" s="21"/>
      <c r="T8" s="21">
        <v>45374</v>
      </c>
      <c r="U8" s="21"/>
      <c r="V8" s="21">
        <v>45374</v>
      </c>
      <c r="W8" s="21">
        <v>180012</v>
      </c>
      <c r="X8" s="21"/>
      <c r="Y8" s="21">
        <v>180012</v>
      </c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4956056</v>
      </c>
      <c r="D9" s="16">
        <f>SUM(D10:D14)</f>
        <v>0</v>
      </c>
      <c r="E9" s="17">
        <f t="shared" si="1"/>
        <v>3504000</v>
      </c>
      <c r="F9" s="18">
        <f t="shared" si="1"/>
        <v>3504208</v>
      </c>
      <c r="G9" s="18">
        <f t="shared" si="1"/>
        <v>6979</v>
      </c>
      <c r="H9" s="18">
        <f t="shared" si="1"/>
        <v>4200</v>
      </c>
      <c r="I9" s="18">
        <f t="shared" si="1"/>
        <v>7768</v>
      </c>
      <c r="J9" s="18">
        <f t="shared" si="1"/>
        <v>18947</v>
      </c>
      <c r="K9" s="18">
        <f t="shared" si="1"/>
        <v>0</v>
      </c>
      <c r="L9" s="18">
        <f t="shared" si="1"/>
        <v>9458</v>
      </c>
      <c r="M9" s="18">
        <f t="shared" si="1"/>
        <v>628101</v>
      </c>
      <c r="N9" s="18">
        <f t="shared" si="1"/>
        <v>637559</v>
      </c>
      <c r="O9" s="18">
        <f t="shared" si="1"/>
        <v>228955</v>
      </c>
      <c r="P9" s="18">
        <f t="shared" si="1"/>
        <v>0</v>
      </c>
      <c r="Q9" s="18">
        <f t="shared" si="1"/>
        <v>0</v>
      </c>
      <c r="R9" s="18">
        <f t="shared" si="1"/>
        <v>228955</v>
      </c>
      <c r="S9" s="18">
        <f t="shared" si="1"/>
        <v>0</v>
      </c>
      <c r="T9" s="18">
        <f t="shared" si="1"/>
        <v>97994</v>
      </c>
      <c r="U9" s="18">
        <f t="shared" si="1"/>
        <v>1366341</v>
      </c>
      <c r="V9" s="18">
        <f t="shared" si="1"/>
        <v>1464335</v>
      </c>
      <c r="W9" s="18">
        <f t="shared" si="1"/>
        <v>2349796</v>
      </c>
      <c r="X9" s="18">
        <f t="shared" si="1"/>
        <v>3504208</v>
      </c>
      <c r="Y9" s="18">
        <f t="shared" si="1"/>
        <v>-1154412</v>
      </c>
      <c r="Z9" s="4">
        <f>+IF(X9&lt;&gt;0,+(Y9/X9)*100,0)</f>
        <v>-32.943592389492856</v>
      </c>
      <c r="AA9" s="30">
        <f>SUM(AA10:AA14)</f>
        <v>3504208</v>
      </c>
    </row>
    <row r="10" spans="1:27" ht="13.5">
      <c r="A10" s="5" t="s">
        <v>36</v>
      </c>
      <c r="B10" s="3"/>
      <c r="C10" s="19">
        <v>142787</v>
      </c>
      <c r="D10" s="19"/>
      <c r="E10" s="20"/>
      <c r="F10" s="21"/>
      <c r="G10" s="21">
        <v>6979</v>
      </c>
      <c r="H10" s="21">
        <v>4200</v>
      </c>
      <c r="I10" s="21">
        <v>7768</v>
      </c>
      <c r="J10" s="21">
        <v>18947</v>
      </c>
      <c r="K10" s="21"/>
      <c r="L10" s="21">
        <v>9458</v>
      </c>
      <c r="M10" s="21">
        <v>11455</v>
      </c>
      <c r="N10" s="21">
        <v>20913</v>
      </c>
      <c r="O10" s="21">
        <v>11300</v>
      </c>
      <c r="P10" s="21"/>
      <c r="Q10" s="21"/>
      <c r="R10" s="21">
        <v>11300</v>
      </c>
      <c r="S10" s="21"/>
      <c r="T10" s="21"/>
      <c r="U10" s="21"/>
      <c r="V10" s="21"/>
      <c r="W10" s="21">
        <v>51160</v>
      </c>
      <c r="X10" s="21"/>
      <c r="Y10" s="21">
        <v>51160</v>
      </c>
      <c r="Z10" s="6"/>
      <c r="AA10" s="28"/>
    </row>
    <row r="11" spans="1:27" ht="13.5">
      <c r="A11" s="5" t="s">
        <v>37</v>
      </c>
      <c r="B11" s="3"/>
      <c r="C11" s="19">
        <v>4809000</v>
      </c>
      <c r="D11" s="19"/>
      <c r="E11" s="20">
        <v>3504000</v>
      </c>
      <c r="F11" s="21">
        <v>3504208</v>
      </c>
      <c r="G11" s="21"/>
      <c r="H11" s="21"/>
      <c r="I11" s="21"/>
      <c r="J11" s="21"/>
      <c r="K11" s="21"/>
      <c r="L11" s="21"/>
      <c r="M11" s="21">
        <v>616646</v>
      </c>
      <c r="N11" s="21">
        <v>616646</v>
      </c>
      <c r="O11" s="21">
        <v>217655</v>
      </c>
      <c r="P11" s="21"/>
      <c r="Q11" s="21"/>
      <c r="R11" s="21">
        <v>217655</v>
      </c>
      <c r="S11" s="21"/>
      <c r="T11" s="21">
        <v>97994</v>
      </c>
      <c r="U11" s="21">
        <v>1366341</v>
      </c>
      <c r="V11" s="21">
        <v>1464335</v>
      </c>
      <c r="W11" s="21">
        <v>2298636</v>
      </c>
      <c r="X11" s="21">
        <v>3504208</v>
      </c>
      <c r="Y11" s="21">
        <v>-1205572</v>
      </c>
      <c r="Z11" s="6">
        <v>-34.4</v>
      </c>
      <c r="AA11" s="28">
        <v>3504208</v>
      </c>
    </row>
    <row r="12" spans="1:27" ht="13.5">
      <c r="A12" s="5" t="s">
        <v>38</v>
      </c>
      <c r="B12" s="3"/>
      <c r="C12" s="19">
        <v>4269</v>
      </c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326798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1596</v>
      </c>
      <c r="H15" s="18">
        <f t="shared" si="2"/>
        <v>0</v>
      </c>
      <c r="I15" s="18">
        <f t="shared" si="2"/>
        <v>167167</v>
      </c>
      <c r="J15" s="18">
        <f t="shared" si="2"/>
        <v>168763</v>
      </c>
      <c r="K15" s="18">
        <f t="shared" si="2"/>
        <v>117725</v>
      </c>
      <c r="L15" s="18">
        <f t="shared" si="2"/>
        <v>0</v>
      </c>
      <c r="M15" s="18">
        <f t="shared" si="2"/>
        <v>0</v>
      </c>
      <c r="N15" s="18">
        <f t="shared" si="2"/>
        <v>117725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1448</v>
      </c>
      <c r="V15" s="18">
        <f t="shared" si="2"/>
        <v>1448</v>
      </c>
      <c r="W15" s="18">
        <f t="shared" si="2"/>
        <v>287936</v>
      </c>
      <c r="X15" s="18">
        <f t="shared" si="2"/>
        <v>0</v>
      </c>
      <c r="Y15" s="18">
        <f t="shared" si="2"/>
        <v>287936</v>
      </c>
      <c r="Z15" s="4">
        <f>+IF(X15&lt;&gt;0,+(Y15/X15)*100,0)</f>
        <v>0</v>
      </c>
      <c r="AA15" s="30">
        <f>SUM(AA16:AA18)</f>
        <v>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326798</v>
      </c>
      <c r="D17" s="19"/>
      <c r="E17" s="20"/>
      <c r="F17" s="21"/>
      <c r="G17" s="21">
        <v>1596</v>
      </c>
      <c r="H17" s="21"/>
      <c r="I17" s="21">
        <v>167167</v>
      </c>
      <c r="J17" s="21">
        <v>168763</v>
      </c>
      <c r="K17" s="21">
        <v>117725</v>
      </c>
      <c r="L17" s="21"/>
      <c r="M17" s="21"/>
      <c r="N17" s="21">
        <v>117725</v>
      </c>
      <c r="O17" s="21"/>
      <c r="P17" s="21"/>
      <c r="Q17" s="21"/>
      <c r="R17" s="21"/>
      <c r="S17" s="21"/>
      <c r="T17" s="21"/>
      <c r="U17" s="21">
        <v>1448</v>
      </c>
      <c r="V17" s="21">
        <v>1448</v>
      </c>
      <c r="W17" s="21">
        <v>287936</v>
      </c>
      <c r="X17" s="21"/>
      <c r="Y17" s="21">
        <v>287936</v>
      </c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19174637</v>
      </c>
      <c r="D19" s="16">
        <f>SUM(D20:D23)</f>
        <v>0</v>
      </c>
      <c r="E19" s="17">
        <f t="shared" si="3"/>
        <v>20198792</v>
      </c>
      <c r="F19" s="18">
        <f t="shared" si="3"/>
        <v>20198792</v>
      </c>
      <c r="G19" s="18">
        <f t="shared" si="3"/>
        <v>4299040</v>
      </c>
      <c r="H19" s="18">
        <f t="shared" si="3"/>
        <v>2292517</v>
      </c>
      <c r="I19" s="18">
        <f t="shared" si="3"/>
        <v>3846255</v>
      </c>
      <c r="J19" s="18">
        <f t="shared" si="3"/>
        <v>10437812</v>
      </c>
      <c r="K19" s="18">
        <f t="shared" si="3"/>
        <v>0</v>
      </c>
      <c r="L19" s="18">
        <f t="shared" si="3"/>
        <v>3139389</v>
      </c>
      <c r="M19" s="18">
        <f t="shared" si="3"/>
        <v>2354913</v>
      </c>
      <c r="N19" s="18">
        <f t="shared" si="3"/>
        <v>5494302</v>
      </c>
      <c r="O19" s="18">
        <f t="shared" si="3"/>
        <v>0</v>
      </c>
      <c r="P19" s="18">
        <f t="shared" si="3"/>
        <v>1391815</v>
      </c>
      <c r="Q19" s="18">
        <f t="shared" si="3"/>
        <v>1189077</v>
      </c>
      <c r="R19" s="18">
        <f t="shared" si="3"/>
        <v>2580892</v>
      </c>
      <c r="S19" s="18">
        <f t="shared" si="3"/>
        <v>2248728</v>
      </c>
      <c r="T19" s="18">
        <f t="shared" si="3"/>
        <v>550820</v>
      </c>
      <c r="U19" s="18">
        <f t="shared" si="3"/>
        <v>618144</v>
      </c>
      <c r="V19" s="18">
        <f t="shared" si="3"/>
        <v>3417692</v>
      </c>
      <c r="W19" s="18">
        <f t="shared" si="3"/>
        <v>21930698</v>
      </c>
      <c r="X19" s="18">
        <f t="shared" si="3"/>
        <v>20198791</v>
      </c>
      <c r="Y19" s="18">
        <f t="shared" si="3"/>
        <v>1731907</v>
      </c>
      <c r="Z19" s="4">
        <f>+IF(X19&lt;&gt;0,+(Y19/X19)*100,0)</f>
        <v>8.574310214903456</v>
      </c>
      <c r="AA19" s="30">
        <f>SUM(AA20:AA23)</f>
        <v>20198792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>
        <v>14200</v>
      </c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>
        <v>51579</v>
      </c>
      <c r="T21" s="21"/>
      <c r="U21" s="21"/>
      <c r="V21" s="21">
        <v>51579</v>
      </c>
      <c r="W21" s="21">
        <v>51579</v>
      </c>
      <c r="X21" s="21"/>
      <c r="Y21" s="21">
        <v>51579</v>
      </c>
      <c r="Z21" s="6"/>
      <c r="AA21" s="28"/>
    </row>
    <row r="22" spans="1:27" ht="13.5">
      <c r="A22" s="5" t="s">
        <v>48</v>
      </c>
      <c r="B22" s="3"/>
      <c r="C22" s="22">
        <v>19160437</v>
      </c>
      <c r="D22" s="22"/>
      <c r="E22" s="23">
        <v>20198792</v>
      </c>
      <c r="F22" s="24">
        <v>20198792</v>
      </c>
      <c r="G22" s="24">
        <v>4299040</v>
      </c>
      <c r="H22" s="24">
        <v>2292517</v>
      </c>
      <c r="I22" s="24">
        <v>3846255</v>
      </c>
      <c r="J22" s="24">
        <v>10437812</v>
      </c>
      <c r="K22" s="24"/>
      <c r="L22" s="24">
        <v>3139389</v>
      </c>
      <c r="M22" s="24">
        <v>2354913</v>
      </c>
      <c r="N22" s="24">
        <v>5494302</v>
      </c>
      <c r="O22" s="24"/>
      <c r="P22" s="24">
        <v>1391815</v>
      </c>
      <c r="Q22" s="24">
        <v>1189077</v>
      </c>
      <c r="R22" s="24">
        <v>2580892</v>
      </c>
      <c r="S22" s="24">
        <v>2197149</v>
      </c>
      <c r="T22" s="24">
        <v>550820</v>
      </c>
      <c r="U22" s="24">
        <v>618144</v>
      </c>
      <c r="V22" s="24">
        <v>3366113</v>
      </c>
      <c r="W22" s="24">
        <v>21879119</v>
      </c>
      <c r="X22" s="24">
        <v>20198791</v>
      </c>
      <c r="Y22" s="24">
        <v>1680328</v>
      </c>
      <c r="Z22" s="7">
        <v>8.32</v>
      </c>
      <c r="AA22" s="29">
        <v>20198792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29400239</v>
      </c>
      <c r="D25" s="50">
        <f>+D5+D9+D15+D19+D24</f>
        <v>0</v>
      </c>
      <c r="E25" s="51">
        <f t="shared" si="4"/>
        <v>24802792</v>
      </c>
      <c r="F25" s="52">
        <f t="shared" si="4"/>
        <v>24668000</v>
      </c>
      <c r="G25" s="52">
        <f t="shared" si="4"/>
        <v>4323531</v>
      </c>
      <c r="H25" s="52">
        <f t="shared" si="4"/>
        <v>2331719</v>
      </c>
      <c r="I25" s="52">
        <f t="shared" si="4"/>
        <v>4484056</v>
      </c>
      <c r="J25" s="52">
        <f t="shared" si="4"/>
        <v>11139306</v>
      </c>
      <c r="K25" s="52">
        <f t="shared" si="4"/>
        <v>707882</v>
      </c>
      <c r="L25" s="52">
        <f t="shared" si="4"/>
        <v>3331814</v>
      </c>
      <c r="M25" s="52">
        <f t="shared" si="4"/>
        <v>3148345</v>
      </c>
      <c r="N25" s="52">
        <f t="shared" si="4"/>
        <v>7188041</v>
      </c>
      <c r="O25" s="52">
        <f t="shared" si="4"/>
        <v>237412</v>
      </c>
      <c r="P25" s="52">
        <f t="shared" si="4"/>
        <v>1408199</v>
      </c>
      <c r="Q25" s="52">
        <f t="shared" si="4"/>
        <v>1207716</v>
      </c>
      <c r="R25" s="52">
        <f t="shared" si="4"/>
        <v>2853327</v>
      </c>
      <c r="S25" s="52">
        <f t="shared" si="4"/>
        <v>2249591</v>
      </c>
      <c r="T25" s="52">
        <f t="shared" si="4"/>
        <v>694188</v>
      </c>
      <c r="U25" s="52">
        <f t="shared" si="4"/>
        <v>1989967</v>
      </c>
      <c r="V25" s="52">
        <f t="shared" si="4"/>
        <v>4933746</v>
      </c>
      <c r="W25" s="52">
        <f t="shared" si="4"/>
        <v>26114420</v>
      </c>
      <c r="X25" s="52">
        <f t="shared" si="4"/>
        <v>24802999</v>
      </c>
      <c r="Y25" s="52">
        <f t="shared" si="4"/>
        <v>1311421</v>
      </c>
      <c r="Z25" s="53">
        <f>+IF(X25&lt;&gt;0,+(Y25/X25)*100,0)</f>
        <v>5.287348517814318</v>
      </c>
      <c r="AA25" s="54">
        <f>+AA5+AA9+AA15+AA19+AA24</f>
        <v>24668000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23969437</v>
      </c>
      <c r="D28" s="19"/>
      <c r="E28" s="20">
        <v>23702792</v>
      </c>
      <c r="F28" s="21">
        <v>23703000</v>
      </c>
      <c r="G28" s="21">
        <v>4299040</v>
      </c>
      <c r="H28" s="21">
        <v>2292517</v>
      </c>
      <c r="I28" s="21">
        <v>3846255</v>
      </c>
      <c r="J28" s="21">
        <v>10437812</v>
      </c>
      <c r="K28" s="21"/>
      <c r="L28" s="21">
        <v>3139389</v>
      </c>
      <c r="M28" s="21">
        <v>2971559</v>
      </c>
      <c r="N28" s="21">
        <v>6110948</v>
      </c>
      <c r="O28" s="21"/>
      <c r="P28" s="21">
        <v>1391815</v>
      </c>
      <c r="Q28" s="21">
        <v>1189077</v>
      </c>
      <c r="R28" s="21">
        <v>2580892</v>
      </c>
      <c r="S28" s="21"/>
      <c r="T28" s="21"/>
      <c r="U28" s="21">
        <v>618144</v>
      </c>
      <c r="V28" s="21">
        <v>618144</v>
      </c>
      <c r="W28" s="21">
        <v>19747796</v>
      </c>
      <c r="X28" s="21"/>
      <c r="Y28" s="21">
        <v>19747796</v>
      </c>
      <c r="Z28" s="6"/>
      <c r="AA28" s="19">
        <v>23703000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>
        <v>217655</v>
      </c>
      <c r="P29" s="21"/>
      <c r="Q29" s="21"/>
      <c r="R29" s="21">
        <v>217655</v>
      </c>
      <c r="S29" s="21">
        <v>2197149</v>
      </c>
      <c r="T29" s="21">
        <v>648814</v>
      </c>
      <c r="U29" s="21">
        <v>1366341</v>
      </c>
      <c r="V29" s="21">
        <v>4212304</v>
      </c>
      <c r="W29" s="21">
        <v>4429959</v>
      </c>
      <c r="X29" s="21"/>
      <c r="Y29" s="21">
        <v>4429959</v>
      </c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23969437</v>
      </c>
      <c r="D32" s="25">
        <f>SUM(D28:D31)</f>
        <v>0</v>
      </c>
      <c r="E32" s="26">
        <f t="shared" si="5"/>
        <v>23702792</v>
      </c>
      <c r="F32" s="27">
        <f t="shared" si="5"/>
        <v>23703000</v>
      </c>
      <c r="G32" s="27">
        <f t="shared" si="5"/>
        <v>4299040</v>
      </c>
      <c r="H32" s="27">
        <f t="shared" si="5"/>
        <v>2292517</v>
      </c>
      <c r="I32" s="27">
        <f t="shared" si="5"/>
        <v>3846255</v>
      </c>
      <c r="J32" s="27">
        <f t="shared" si="5"/>
        <v>10437812</v>
      </c>
      <c r="K32" s="27">
        <f t="shared" si="5"/>
        <v>0</v>
      </c>
      <c r="L32" s="27">
        <f t="shared" si="5"/>
        <v>3139389</v>
      </c>
      <c r="M32" s="27">
        <f t="shared" si="5"/>
        <v>2971559</v>
      </c>
      <c r="N32" s="27">
        <f t="shared" si="5"/>
        <v>6110948</v>
      </c>
      <c r="O32" s="27">
        <f t="shared" si="5"/>
        <v>217655</v>
      </c>
      <c r="P32" s="27">
        <f t="shared" si="5"/>
        <v>1391815</v>
      </c>
      <c r="Q32" s="27">
        <f t="shared" si="5"/>
        <v>1189077</v>
      </c>
      <c r="R32" s="27">
        <f t="shared" si="5"/>
        <v>2798547</v>
      </c>
      <c r="S32" s="27">
        <f t="shared" si="5"/>
        <v>2197149</v>
      </c>
      <c r="T32" s="27">
        <f t="shared" si="5"/>
        <v>648814</v>
      </c>
      <c r="U32" s="27">
        <f t="shared" si="5"/>
        <v>1984485</v>
      </c>
      <c r="V32" s="27">
        <f t="shared" si="5"/>
        <v>4830448</v>
      </c>
      <c r="W32" s="27">
        <f t="shared" si="5"/>
        <v>24177755</v>
      </c>
      <c r="X32" s="27">
        <f t="shared" si="5"/>
        <v>0</v>
      </c>
      <c r="Y32" s="27">
        <f t="shared" si="5"/>
        <v>24177755</v>
      </c>
      <c r="Z32" s="13">
        <f>+IF(X32&lt;&gt;0,+(Y32/X32)*100,0)</f>
        <v>0</v>
      </c>
      <c r="AA32" s="31">
        <f>SUM(AA28:AA31)</f>
        <v>23703000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5430802</v>
      </c>
      <c r="D35" s="19"/>
      <c r="E35" s="20">
        <v>1100000</v>
      </c>
      <c r="F35" s="21">
        <v>965000</v>
      </c>
      <c r="G35" s="21">
        <v>24491</v>
      </c>
      <c r="H35" s="21">
        <v>39202</v>
      </c>
      <c r="I35" s="21">
        <v>637801</v>
      </c>
      <c r="J35" s="21">
        <v>701494</v>
      </c>
      <c r="K35" s="21">
        <v>707882</v>
      </c>
      <c r="L35" s="21">
        <v>192425</v>
      </c>
      <c r="M35" s="21">
        <v>176786</v>
      </c>
      <c r="N35" s="21">
        <v>1077093</v>
      </c>
      <c r="O35" s="21">
        <v>19757</v>
      </c>
      <c r="P35" s="21">
        <v>16384</v>
      </c>
      <c r="Q35" s="21">
        <v>18639</v>
      </c>
      <c r="R35" s="21">
        <v>54780</v>
      </c>
      <c r="S35" s="21">
        <v>52442</v>
      </c>
      <c r="T35" s="21">
        <v>45374</v>
      </c>
      <c r="U35" s="21">
        <v>5482</v>
      </c>
      <c r="V35" s="21">
        <v>103298</v>
      </c>
      <c r="W35" s="21">
        <v>1936665</v>
      </c>
      <c r="X35" s="21"/>
      <c r="Y35" s="21">
        <v>1936665</v>
      </c>
      <c r="Z35" s="6"/>
      <c r="AA35" s="28">
        <v>965000</v>
      </c>
    </row>
    <row r="36" spans="1:27" ht="13.5">
      <c r="A36" s="60" t="s">
        <v>64</v>
      </c>
      <c r="B36" s="10"/>
      <c r="C36" s="61">
        <f aca="true" t="shared" si="6" ref="C36:Y36">SUM(C32:C35)</f>
        <v>29400239</v>
      </c>
      <c r="D36" s="61">
        <f>SUM(D32:D35)</f>
        <v>0</v>
      </c>
      <c r="E36" s="62">
        <f t="shared" si="6"/>
        <v>24802792</v>
      </c>
      <c r="F36" s="63">
        <f t="shared" si="6"/>
        <v>24668000</v>
      </c>
      <c r="G36" s="63">
        <f t="shared" si="6"/>
        <v>4323531</v>
      </c>
      <c r="H36" s="63">
        <f t="shared" si="6"/>
        <v>2331719</v>
      </c>
      <c r="I36" s="63">
        <f t="shared" si="6"/>
        <v>4484056</v>
      </c>
      <c r="J36" s="63">
        <f t="shared" si="6"/>
        <v>11139306</v>
      </c>
      <c r="K36" s="63">
        <f t="shared" si="6"/>
        <v>707882</v>
      </c>
      <c r="L36" s="63">
        <f t="shared" si="6"/>
        <v>3331814</v>
      </c>
      <c r="M36" s="63">
        <f t="shared" si="6"/>
        <v>3148345</v>
      </c>
      <c r="N36" s="63">
        <f t="shared" si="6"/>
        <v>7188041</v>
      </c>
      <c r="O36" s="63">
        <f t="shared" si="6"/>
        <v>237412</v>
      </c>
      <c r="P36" s="63">
        <f t="shared" si="6"/>
        <v>1408199</v>
      </c>
      <c r="Q36" s="63">
        <f t="shared" si="6"/>
        <v>1207716</v>
      </c>
      <c r="R36" s="63">
        <f t="shared" si="6"/>
        <v>2853327</v>
      </c>
      <c r="S36" s="63">
        <f t="shared" si="6"/>
        <v>2249591</v>
      </c>
      <c r="T36" s="63">
        <f t="shared" si="6"/>
        <v>694188</v>
      </c>
      <c r="U36" s="63">
        <f t="shared" si="6"/>
        <v>1989967</v>
      </c>
      <c r="V36" s="63">
        <f t="shared" si="6"/>
        <v>4933746</v>
      </c>
      <c r="W36" s="63">
        <f t="shared" si="6"/>
        <v>26114420</v>
      </c>
      <c r="X36" s="63">
        <f t="shared" si="6"/>
        <v>0</v>
      </c>
      <c r="Y36" s="63">
        <f t="shared" si="6"/>
        <v>26114420</v>
      </c>
      <c r="Z36" s="64">
        <f>+IF(X36&lt;&gt;0,+(Y36/X36)*100,0)</f>
        <v>0</v>
      </c>
      <c r="AA36" s="65">
        <f>SUM(AA32:AA35)</f>
        <v>24668000</v>
      </c>
    </row>
    <row r="37" spans="1:27" ht="13.5">
      <c r="A37" s="14" t="s">
        <v>90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92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9" t="s">
        <v>73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21000000</v>
      </c>
      <c r="D5" s="16">
        <f>SUM(D6:D8)</f>
        <v>0</v>
      </c>
      <c r="E5" s="17">
        <f t="shared" si="0"/>
        <v>0</v>
      </c>
      <c r="F5" s="18">
        <f t="shared" si="0"/>
        <v>39812000</v>
      </c>
      <c r="G5" s="18">
        <f t="shared" si="0"/>
        <v>82356</v>
      </c>
      <c r="H5" s="18">
        <f t="shared" si="0"/>
        <v>357399</v>
      </c>
      <c r="I5" s="18">
        <f t="shared" si="0"/>
        <v>105283</v>
      </c>
      <c r="J5" s="18">
        <f t="shared" si="0"/>
        <v>545038</v>
      </c>
      <c r="K5" s="18">
        <f t="shared" si="0"/>
        <v>123584</v>
      </c>
      <c r="L5" s="18">
        <f t="shared" si="0"/>
        <v>252274</v>
      </c>
      <c r="M5" s="18">
        <f t="shared" si="0"/>
        <v>15800</v>
      </c>
      <c r="N5" s="18">
        <f t="shared" si="0"/>
        <v>391658</v>
      </c>
      <c r="O5" s="18">
        <f t="shared" si="0"/>
        <v>338866</v>
      </c>
      <c r="P5" s="18">
        <f t="shared" si="0"/>
        <v>22761</v>
      </c>
      <c r="Q5" s="18">
        <f t="shared" si="0"/>
        <v>96569</v>
      </c>
      <c r="R5" s="18">
        <f t="shared" si="0"/>
        <v>458196</v>
      </c>
      <c r="S5" s="18">
        <f t="shared" si="0"/>
        <v>221972</v>
      </c>
      <c r="T5" s="18">
        <f t="shared" si="0"/>
        <v>108690</v>
      </c>
      <c r="U5" s="18">
        <f t="shared" si="0"/>
        <v>171076</v>
      </c>
      <c r="V5" s="18">
        <f t="shared" si="0"/>
        <v>501738</v>
      </c>
      <c r="W5" s="18">
        <f t="shared" si="0"/>
        <v>1896630</v>
      </c>
      <c r="X5" s="18">
        <f t="shared" si="0"/>
        <v>42000000</v>
      </c>
      <c r="Y5" s="18">
        <f t="shared" si="0"/>
        <v>-40103370</v>
      </c>
      <c r="Z5" s="4">
        <f>+IF(X5&lt;&gt;0,+(Y5/X5)*100,0)</f>
        <v>-95.48421428571429</v>
      </c>
      <c r="AA5" s="16">
        <f>SUM(AA6:AA8)</f>
        <v>39812000</v>
      </c>
    </row>
    <row r="6" spans="1:27" ht="13.5">
      <c r="A6" s="5" t="s">
        <v>32</v>
      </c>
      <c r="B6" s="3"/>
      <c r="C6" s="19">
        <v>21000000</v>
      </c>
      <c r="D6" s="19"/>
      <c r="E6" s="20"/>
      <c r="F6" s="21">
        <v>39812000</v>
      </c>
      <c r="G6" s="21">
        <v>82356</v>
      </c>
      <c r="H6" s="21">
        <v>357399</v>
      </c>
      <c r="I6" s="21">
        <v>105283</v>
      </c>
      <c r="J6" s="21">
        <v>545038</v>
      </c>
      <c r="K6" s="21">
        <v>123584</v>
      </c>
      <c r="L6" s="21">
        <v>252274</v>
      </c>
      <c r="M6" s="21">
        <v>15800</v>
      </c>
      <c r="N6" s="21">
        <v>391658</v>
      </c>
      <c r="O6" s="21">
        <v>338866</v>
      </c>
      <c r="P6" s="21">
        <v>22761</v>
      </c>
      <c r="Q6" s="21">
        <v>96569</v>
      </c>
      <c r="R6" s="21">
        <v>458196</v>
      </c>
      <c r="S6" s="21">
        <v>221972</v>
      </c>
      <c r="T6" s="21">
        <v>108690</v>
      </c>
      <c r="U6" s="21">
        <v>171076</v>
      </c>
      <c r="V6" s="21">
        <v>501738</v>
      </c>
      <c r="W6" s="21">
        <v>1896630</v>
      </c>
      <c r="X6" s="21">
        <v>42000000</v>
      </c>
      <c r="Y6" s="21">
        <v>-40103370</v>
      </c>
      <c r="Z6" s="6">
        <v>-95.48</v>
      </c>
      <c r="AA6" s="28">
        <v>39812000</v>
      </c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42767000</v>
      </c>
      <c r="D9" s="16">
        <f>SUM(D10:D14)</f>
        <v>0</v>
      </c>
      <c r="E9" s="17">
        <f t="shared" si="1"/>
        <v>72060673</v>
      </c>
      <c r="F9" s="18">
        <f t="shared" si="1"/>
        <v>52826285</v>
      </c>
      <c r="G9" s="18">
        <f t="shared" si="1"/>
        <v>3239346</v>
      </c>
      <c r="H9" s="18">
        <f t="shared" si="1"/>
        <v>9645509</v>
      </c>
      <c r="I9" s="18">
        <f t="shared" si="1"/>
        <v>1446979</v>
      </c>
      <c r="J9" s="18">
        <f t="shared" si="1"/>
        <v>14331834</v>
      </c>
      <c r="K9" s="18">
        <f t="shared" si="1"/>
        <v>3676399</v>
      </c>
      <c r="L9" s="18">
        <f t="shared" si="1"/>
        <v>2217624</v>
      </c>
      <c r="M9" s="18">
        <f t="shared" si="1"/>
        <v>2603745</v>
      </c>
      <c r="N9" s="18">
        <f t="shared" si="1"/>
        <v>8497768</v>
      </c>
      <c r="O9" s="18">
        <f t="shared" si="1"/>
        <v>2935289</v>
      </c>
      <c r="P9" s="18">
        <f t="shared" si="1"/>
        <v>5260386</v>
      </c>
      <c r="Q9" s="18">
        <f t="shared" si="1"/>
        <v>0</v>
      </c>
      <c r="R9" s="18">
        <f t="shared" si="1"/>
        <v>8195675</v>
      </c>
      <c r="S9" s="18">
        <f t="shared" si="1"/>
        <v>15144503</v>
      </c>
      <c r="T9" s="18">
        <f t="shared" si="1"/>
        <v>620527</v>
      </c>
      <c r="U9" s="18">
        <f t="shared" si="1"/>
        <v>4783985</v>
      </c>
      <c r="V9" s="18">
        <f t="shared" si="1"/>
        <v>20549015</v>
      </c>
      <c r="W9" s="18">
        <f t="shared" si="1"/>
        <v>51574292</v>
      </c>
      <c r="X9" s="18">
        <f t="shared" si="1"/>
        <v>52826292</v>
      </c>
      <c r="Y9" s="18">
        <f t="shared" si="1"/>
        <v>-1252000</v>
      </c>
      <c r="Z9" s="4">
        <f>+IF(X9&lt;&gt;0,+(Y9/X9)*100,0)</f>
        <v>-2.370031953028238</v>
      </c>
      <c r="AA9" s="30">
        <f>SUM(AA10:AA14)</f>
        <v>52826285</v>
      </c>
    </row>
    <row r="10" spans="1:27" ht="13.5">
      <c r="A10" s="5" t="s">
        <v>36</v>
      </c>
      <c r="B10" s="3"/>
      <c r="C10" s="19"/>
      <c r="D10" s="19"/>
      <c r="E10" s="20">
        <v>42196552</v>
      </c>
      <c r="F10" s="21">
        <v>22962164</v>
      </c>
      <c r="G10" s="21">
        <v>964870</v>
      </c>
      <c r="H10" s="21">
        <v>3205830</v>
      </c>
      <c r="I10" s="21">
        <v>695823</v>
      </c>
      <c r="J10" s="21">
        <v>4866523</v>
      </c>
      <c r="K10" s="21">
        <v>2328686</v>
      </c>
      <c r="L10" s="21">
        <v>1710316</v>
      </c>
      <c r="M10" s="21">
        <v>149965</v>
      </c>
      <c r="N10" s="21">
        <v>4188967</v>
      </c>
      <c r="O10" s="21">
        <v>2935289</v>
      </c>
      <c r="P10" s="21">
        <v>3566033</v>
      </c>
      <c r="Q10" s="21"/>
      <c r="R10" s="21">
        <v>6501322</v>
      </c>
      <c r="S10" s="21">
        <v>10820963</v>
      </c>
      <c r="T10" s="21">
        <v>620527</v>
      </c>
      <c r="U10" s="21">
        <v>4783985</v>
      </c>
      <c r="V10" s="21">
        <v>16225475</v>
      </c>
      <c r="W10" s="21">
        <v>31782287</v>
      </c>
      <c r="X10" s="21">
        <v>22962168</v>
      </c>
      <c r="Y10" s="21">
        <v>8820119</v>
      </c>
      <c r="Z10" s="6">
        <v>38.41</v>
      </c>
      <c r="AA10" s="28">
        <v>22962164</v>
      </c>
    </row>
    <row r="11" spans="1:27" ht="13.5">
      <c r="A11" s="5" t="s">
        <v>37</v>
      </c>
      <c r="B11" s="3"/>
      <c r="C11" s="19">
        <v>42767000</v>
      </c>
      <c r="D11" s="19"/>
      <c r="E11" s="20">
        <v>24864121</v>
      </c>
      <c r="F11" s="21">
        <v>24864121</v>
      </c>
      <c r="G11" s="21">
        <v>1677092</v>
      </c>
      <c r="H11" s="21">
        <v>5380721</v>
      </c>
      <c r="I11" s="21">
        <v>751156</v>
      </c>
      <c r="J11" s="21">
        <v>7808969</v>
      </c>
      <c r="K11" s="21">
        <v>273997</v>
      </c>
      <c r="L11" s="21"/>
      <c r="M11" s="21">
        <v>991864</v>
      </c>
      <c r="N11" s="21">
        <v>1265861</v>
      </c>
      <c r="O11" s="21"/>
      <c r="P11" s="21"/>
      <c r="Q11" s="21"/>
      <c r="R11" s="21"/>
      <c r="S11" s="21">
        <v>2726898</v>
      </c>
      <c r="T11" s="21"/>
      <c r="U11" s="21"/>
      <c r="V11" s="21">
        <v>2726898</v>
      </c>
      <c r="W11" s="21">
        <v>11801728</v>
      </c>
      <c r="X11" s="21">
        <v>24864120</v>
      </c>
      <c r="Y11" s="21">
        <v>-13062392</v>
      </c>
      <c r="Z11" s="6">
        <v>-52.54</v>
      </c>
      <c r="AA11" s="28">
        <v>24864121</v>
      </c>
    </row>
    <row r="12" spans="1:27" ht="13.5">
      <c r="A12" s="5" t="s">
        <v>38</v>
      </c>
      <c r="B12" s="3"/>
      <c r="C12" s="19"/>
      <c r="D12" s="19"/>
      <c r="E12" s="20">
        <v>5000000</v>
      </c>
      <c r="F12" s="21">
        <v>5000000</v>
      </c>
      <c r="G12" s="21">
        <v>597384</v>
      </c>
      <c r="H12" s="21">
        <v>1058958</v>
      </c>
      <c r="I12" s="21"/>
      <c r="J12" s="21">
        <v>1656342</v>
      </c>
      <c r="K12" s="21">
        <v>1073716</v>
      </c>
      <c r="L12" s="21">
        <v>507308</v>
      </c>
      <c r="M12" s="21">
        <v>1461916</v>
      </c>
      <c r="N12" s="21">
        <v>3042940</v>
      </c>
      <c r="O12" s="21"/>
      <c r="P12" s="21">
        <v>1694353</v>
      </c>
      <c r="Q12" s="21"/>
      <c r="R12" s="21">
        <v>1694353</v>
      </c>
      <c r="S12" s="21">
        <v>1596642</v>
      </c>
      <c r="T12" s="21"/>
      <c r="U12" s="21"/>
      <c r="V12" s="21">
        <v>1596642</v>
      </c>
      <c r="W12" s="21">
        <v>7990277</v>
      </c>
      <c r="X12" s="21">
        <v>5000004</v>
      </c>
      <c r="Y12" s="21">
        <v>2990273</v>
      </c>
      <c r="Z12" s="6">
        <v>59.81</v>
      </c>
      <c r="AA12" s="28">
        <v>5000000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83577000</v>
      </c>
      <c r="D15" s="16">
        <f>SUM(D16:D18)</f>
        <v>0</v>
      </c>
      <c r="E15" s="17">
        <f t="shared" si="2"/>
        <v>20747632</v>
      </c>
      <c r="F15" s="18">
        <f t="shared" si="2"/>
        <v>43637000</v>
      </c>
      <c r="G15" s="18">
        <f t="shared" si="2"/>
        <v>1598471</v>
      </c>
      <c r="H15" s="18">
        <f t="shared" si="2"/>
        <v>7037367</v>
      </c>
      <c r="I15" s="18">
        <f t="shared" si="2"/>
        <v>2075396</v>
      </c>
      <c r="J15" s="18">
        <f t="shared" si="2"/>
        <v>10711234</v>
      </c>
      <c r="K15" s="18">
        <f t="shared" si="2"/>
        <v>1541737</v>
      </c>
      <c r="L15" s="18">
        <f t="shared" si="2"/>
        <v>5340123</v>
      </c>
      <c r="M15" s="18">
        <f t="shared" si="2"/>
        <v>4069320</v>
      </c>
      <c r="N15" s="18">
        <f t="shared" si="2"/>
        <v>10951180</v>
      </c>
      <c r="O15" s="18">
        <f t="shared" si="2"/>
        <v>2642761</v>
      </c>
      <c r="P15" s="18">
        <f t="shared" si="2"/>
        <v>154741</v>
      </c>
      <c r="Q15" s="18">
        <f t="shared" si="2"/>
        <v>440000</v>
      </c>
      <c r="R15" s="18">
        <f t="shared" si="2"/>
        <v>3237502</v>
      </c>
      <c r="S15" s="18">
        <f t="shared" si="2"/>
        <v>1408225</v>
      </c>
      <c r="T15" s="18">
        <f t="shared" si="2"/>
        <v>684923</v>
      </c>
      <c r="U15" s="18">
        <f t="shared" si="2"/>
        <v>1989333</v>
      </c>
      <c r="V15" s="18">
        <f t="shared" si="2"/>
        <v>4082481</v>
      </c>
      <c r="W15" s="18">
        <f t="shared" si="2"/>
        <v>28982397</v>
      </c>
      <c r="X15" s="18">
        <f t="shared" si="2"/>
        <v>43637520</v>
      </c>
      <c r="Y15" s="18">
        <f t="shared" si="2"/>
        <v>-14655123</v>
      </c>
      <c r="Z15" s="4">
        <f>+IF(X15&lt;&gt;0,+(Y15/X15)*100,0)</f>
        <v>-33.583766905177015</v>
      </c>
      <c r="AA15" s="30">
        <f>SUM(AA16:AA18)</f>
        <v>43637000</v>
      </c>
    </row>
    <row r="16" spans="1:27" ht="13.5">
      <c r="A16" s="5" t="s">
        <v>42</v>
      </c>
      <c r="B16" s="3"/>
      <c r="C16" s="19">
        <v>32348000</v>
      </c>
      <c r="D16" s="19"/>
      <c r="E16" s="20">
        <v>7812300</v>
      </c>
      <c r="F16" s="21">
        <v>19234000</v>
      </c>
      <c r="G16" s="21">
        <v>1145658</v>
      </c>
      <c r="H16" s="21">
        <v>5869504</v>
      </c>
      <c r="I16" s="21">
        <v>1560538</v>
      </c>
      <c r="J16" s="21">
        <v>8575700</v>
      </c>
      <c r="K16" s="21">
        <v>1541737</v>
      </c>
      <c r="L16" s="21">
        <v>5340123</v>
      </c>
      <c r="M16" s="21">
        <v>3993299</v>
      </c>
      <c r="N16" s="21">
        <v>10875159</v>
      </c>
      <c r="O16" s="21">
        <v>2642761</v>
      </c>
      <c r="P16" s="21">
        <v>154741</v>
      </c>
      <c r="Q16" s="21"/>
      <c r="R16" s="21">
        <v>2797502</v>
      </c>
      <c r="S16" s="21">
        <v>1408225</v>
      </c>
      <c r="T16" s="21">
        <v>9000</v>
      </c>
      <c r="U16" s="21">
        <v>805995</v>
      </c>
      <c r="V16" s="21">
        <v>2223220</v>
      </c>
      <c r="W16" s="21">
        <v>24471581</v>
      </c>
      <c r="X16" s="21">
        <v>19234392</v>
      </c>
      <c r="Y16" s="21">
        <v>5237189</v>
      </c>
      <c r="Z16" s="6">
        <v>27.23</v>
      </c>
      <c r="AA16" s="28">
        <v>19234000</v>
      </c>
    </row>
    <row r="17" spans="1:27" ht="13.5">
      <c r="A17" s="5" t="s">
        <v>43</v>
      </c>
      <c r="B17" s="3"/>
      <c r="C17" s="19">
        <v>51229000</v>
      </c>
      <c r="D17" s="19"/>
      <c r="E17" s="20">
        <v>12935332</v>
      </c>
      <c r="F17" s="21">
        <v>24403000</v>
      </c>
      <c r="G17" s="21">
        <v>452813</v>
      </c>
      <c r="H17" s="21">
        <v>1167863</v>
      </c>
      <c r="I17" s="21">
        <v>514858</v>
      </c>
      <c r="J17" s="21">
        <v>2135534</v>
      </c>
      <c r="K17" s="21"/>
      <c r="L17" s="21"/>
      <c r="M17" s="21">
        <v>76021</v>
      </c>
      <c r="N17" s="21">
        <v>76021</v>
      </c>
      <c r="O17" s="21"/>
      <c r="P17" s="21"/>
      <c r="Q17" s="21">
        <v>440000</v>
      </c>
      <c r="R17" s="21">
        <v>440000</v>
      </c>
      <c r="S17" s="21"/>
      <c r="T17" s="21">
        <v>675923</v>
      </c>
      <c r="U17" s="21">
        <v>1183338</v>
      </c>
      <c r="V17" s="21">
        <v>1859261</v>
      </c>
      <c r="W17" s="21">
        <v>4510816</v>
      </c>
      <c r="X17" s="21">
        <v>24403128</v>
      </c>
      <c r="Y17" s="21">
        <v>-19892312</v>
      </c>
      <c r="Z17" s="6">
        <v>-81.52</v>
      </c>
      <c r="AA17" s="28">
        <v>24403000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41785629</v>
      </c>
      <c r="D19" s="16">
        <f>SUM(D20:D23)</f>
        <v>0</v>
      </c>
      <c r="E19" s="17">
        <f t="shared" si="3"/>
        <v>63437695</v>
      </c>
      <c r="F19" s="18">
        <f t="shared" si="3"/>
        <v>51969518</v>
      </c>
      <c r="G19" s="18">
        <f t="shared" si="3"/>
        <v>8436879</v>
      </c>
      <c r="H19" s="18">
        <f t="shared" si="3"/>
        <v>1720876</v>
      </c>
      <c r="I19" s="18">
        <f t="shared" si="3"/>
        <v>7249885</v>
      </c>
      <c r="J19" s="18">
        <f t="shared" si="3"/>
        <v>17407640</v>
      </c>
      <c r="K19" s="18">
        <f t="shared" si="3"/>
        <v>716401</v>
      </c>
      <c r="L19" s="18">
        <f t="shared" si="3"/>
        <v>10224174</v>
      </c>
      <c r="M19" s="18">
        <f t="shared" si="3"/>
        <v>11026111</v>
      </c>
      <c r="N19" s="18">
        <f t="shared" si="3"/>
        <v>21966686</v>
      </c>
      <c r="O19" s="18">
        <f t="shared" si="3"/>
        <v>4050537</v>
      </c>
      <c r="P19" s="18">
        <f t="shared" si="3"/>
        <v>7876748</v>
      </c>
      <c r="Q19" s="18">
        <f t="shared" si="3"/>
        <v>10695337</v>
      </c>
      <c r="R19" s="18">
        <f t="shared" si="3"/>
        <v>22622622</v>
      </c>
      <c r="S19" s="18">
        <f t="shared" si="3"/>
        <v>7740750</v>
      </c>
      <c r="T19" s="18">
        <f t="shared" si="3"/>
        <v>11121831</v>
      </c>
      <c r="U19" s="18">
        <f t="shared" si="3"/>
        <v>8536248</v>
      </c>
      <c r="V19" s="18">
        <f t="shared" si="3"/>
        <v>27398829</v>
      </c>
      <c r="W19" s="18">
        <f t="shared" si="3"/>
        <v>89395777</v>
      </c>
      <c r="X19" s="18">
        <f t="shared" si="3"/>
        <v>51969900</v>
      </c>
      <c r="Y19" s="18">
        <f t="shared" si="3"/>
        <v>37425877</v>
      </c>
      <c r="Z19" s="4">
        <f>+IF(X19&lt;&gt;0,+(Y19/X19)*100,0)</f>
        <v>72.01452571584706</v>
      </c>
      <c r="AA19" s="30">
        <f>SUM(AA20:AA23)</f>
        <v>51969518</v>
      </c>
    </row>
    <row r="20" spans="1:27" ht="13.5">
      <c r="A20" s="5" t="s">
        <v>46</v>
      </c>
      <c r="B20" s="3"/>
      <c r="C20" s="19">
        <v>3220629</v>
      </c>
      <c r="D20" s="19"/>
      <c r="E20" s="20">
        <v>7114518</v>
      </c>
      <c r="F20" s="21">
        <v>7114518</v>
      </c>
      <c r="G20" s="21"/>
      <c r="H20" s="21"/>
      <c r="I20" s="21">
        <v>3877375</v>
      </c>
      <c r="J20" s="21">
        <v>3877375</v>
      </c>
      <c r="K20" s="21"/>
      <c r="L20" s="21"/>
      <c r="M20" s="21">
        <v>3872824</v>
      </c>
      <c r="N20" s="21">
        <v>3872824</v>
      </c>
      <c r="O20" s="21"/>
      <c r="P20" s="21"/>
      <c r="Q20" s="21"/>
      <c r="R20" s="21"/>
      <c r="S20" s="21">
        <v>738951</v>
      </c>
      <c r="T20" s="21">
        <v>388279</v>
      </c>
      <c r="U20" s="21">
        <v>904162</v>
      </c>
      <c r="V20" s="21">
        <v>2031392</v>
      </c>
      <c r="W20" s="21">
        <v>9781591</v>
      </c>
      <c r="X20" s="21">
        <v>7114524</v>
      </c>
      <c r="Y20" s="21">
        <v>2667067</v>
      </c>
      <c r="Z20" s="6">
        <v>37.49</v>
      </c>
      <c r="AA20" s="28">
        <v>7114518</v>
      </c>
    </row>
    <row r="21" spans="1:27" ht="13.5">
      <c r="A21" s="5" t="s">
        <v>47</v>
      </c>
      <c r="B21" s="3"/>
      <c r="C21" s="19"/>
      <c r="D21" s="19"/>
      <c r="E21" s="20">
        <v>1268691</v>
      </c>
      <c r="F21" s="21">
        <v>565000</v>
      </c>
      <c r="G21" s="21"/>
      <c r="H21" s="21"/>
      <c r="I21" s="21"/>
      <c r="J21" s="21"/>
      <c r="K21" s="21"/>
      <c r="L21" s="21">
        <v>4130955</v>
      </c>
      <c r="M21" s="21">
        <v>5376019</v>
      </c>
      <c r="N21" s="21">
        <v>9506974</v>
      </c>
      <c r="O21" s="21">
        <v>1876350</v>
      </c>
      <c r="P21" s="21">
        <v>4927334</v>
      </c>
      <c r="Q21" s="21">
        <v>7891828</v>
      </c>
      <c r="R21" s="21">
        <v>14695512</v>
      </c>
      <c r="S21" s="21">
        <v>5067698</v>
      </c>
      <c r="T21" s="21">
        <v>4973211</v>
      </c>
      <c r="U21" s="21">
        <v>3960226</v>
      </c>
      <c r="V21" s="21">
        <v>14001135</v>
      </c>
      <c r="W21" s="21">
        <v>38203621</v>
      </c>
      <c r="X21" s="21">
        <v>565008</v>
      </c>
      <c r="Y21" s="21">
        <v>37638613</v>
      </c>
      <c r="Z21" s="6">
        <v>6661.61</v>
      </c>
      <c r="AA21" s="28">
        <v>565000</v>
      </c>
    </row>
    <row r="22" spans="1:27" ht="13.5">
      <c r="A22" s="5" t="s">
        <v>48</v>
      </c>
      <c r="B22" s="3"/>
      <c r="C22" s="22">
        <v>38565000</v>
      </c>
      <c r="D22" s="22"/>
      <c r="E22" s="23">
        <v>55054486</v>
      </c>
      <c r="F22" s="24">
        <v>44290000</v>
      </c>
      <c r="G22" s="24">
        <v>8436879</v>
      </c>
      <c r="H22" s="24">
        <v>1720876</v>
      </c>
      <c r="I22" s="24">
        <v>3372510</v>
      </c>
      <c r="J22" s="24">
        <v>13530265</v>
      </c>
      <c r="K22" s="24">
        <v>716401</v>
      </c>
      <c r="L22" s="24">
        <v>6093219</v>
      </c>
      <c r="M22" s="24">
        <v>1777268</v>
      </c>
      <c r="N22" s="24">
        <v>8586888</v>
      </c>
      <c r="O22" s="24">
        <v>2174187</v>
      </c>
      <c r="P22" s="24">
        <v>2949414</v>
      </c>
      <c r="Q22" s="24">
        <v>2803509</v>
      </c>
      <c r="R22" s="24">
        <v>7927110</v>
      </c>
      <c r="S22" s="24">
        <v>1934101</v>
      </c>
      <c r="T22" s="24">
        <v>5760341</v>
      </c>
      <c r="U22" s="24">
        <v>3671860</v>
      </c>
      <c r="V22" s="24">
        <v>11366302</v>
      </c>
      <c r="W22" s="24">
        <v>41410565</v>
      </c>
      <c r="X22" s="24">
        <v>44290368</v>
      </c>
      <c r="Y22" s="24">
        <v>-2879803</v>
      </c>
      <c r="Z22" s="7">
        <v>-6.5</v>
      </c>
      <c r="AA22" s="29">
        <v>44290000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7812000</v>
      </c>
      <c r="Y24" s="18">
        <v>-7812000</v>
      </c>
      <c r="Z24" s="4">
        <v>-100</v>
      </c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189129629</v>
      </c>
      <c r="D25" s="50">
        <f>+D5+D9+D15+D19+D24</f>
        <v>0</v>
      </c>
      <c r="E25" s="51">
        <f t="shared" si="4"/>
        <v>156246000</v>
      </c>
      <c r="F25" s="52">
        <f t="shared" si="4"/>
        <v>188244803</v>
      </c>
      <c r="G25" s="52">
        <f t="shared" si="4"/>
        <v>13357052</v>
      </c>
      <c r="H25" s="52">
        <f t="shared" si="4"/>
        <v>18761151</v>
      </c>
      <c r="I25" s="52">
        <f t="shared" si="4"/>
        <v>10877543</v>
      </c>
      <c r="J25" s="52">
        <f t="shared" si="4"/>
        <v>42995746</v>
      </c>
      <c r="K25" s="52">
        <f t="shared" si="4"/>
        <v>6058121</v>
      </c>
      <c r="L25" s="52">
        <f t="shared" si="4"/>
        <v>18034195</v>
      </c>
      <c r="M25" s="52">
        <f t="shared" si="4"/>
        <v>17714976</v>
      </c>
      <c r="N25" s="52">
        <f t="shared" si="4"/>
        <v>41807292</v>
      </c>
      <c r="O25" s="52">
        <f t="shared" si="4"/>
        <v>9967453</v>
      </c>
      <c r="P25" s="52">
        <f t="shared" si="4"/>
        <v>13314636</v>
      </c>
      <c r="Q25" s="52">
        <f t="shared" si="4"/>
        <v>11231906</v>
      </c>
      <c r="R25" s="52">
        <f t="shared" si="4"/>
        <v>34513995</v>
      </c>
      <c r="S25" s="52">
        <f t="shared" si="4"/>
        <v>24515450</v>
      </c>
      <c r="T25" s="52">
        <f t="shared" si="4"/>
        <v>12535971</v>
      </c>
      <c r="U25" s="52">
        <f t="shared" si="4"/>
        <v>15480642</v>
      </c>
      <c r="V25" s="52">
        <f t="shared" si="4"/>
        <v>52532063</v>
      </c>
      <c r="W25" s="52">
        <f t="shared" si="4"/>
        <v>171849096</v>
      </c>
      <c r="X25" s="52">
        <f t="shared" si="4"/>
        <v>198245712</v>
      </c>
      <c r="Y25" s="52">
        <f t="shared" si="4"/>
        <v>-26396616</v>
      </c>
      <c r="Z25" s="53">
        <f>+IF(X25&lt;&gt;0,+(Y25/X25)*100,0)</f>
        <v>-13.315100606060017</v>
      </c>
      <c r="AA25" s="54">
        <f>+AA5+AA9+AA15+AA19+AA24</f>
        <v>188244803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168129629</v>
      </c>
      <c r="D28" s="19"/>
      <c r="E28" s="20">
        <v>156246000</v>
      </c>
      <c r="F28" s="21">
        <v>148432803</v>
      </c>
      <c r="G28" s="21">
        <v>13274696</v>
      </c>
      <c r="H28" s="21">
        <v>18403752</v>
      </c>
      <c r="I28" s="21">
        <v>10772260</v>
      </c>
      <c r="J28" s="21">
        <v>42450708</v>
      </c>
      <c r="K28" s="21">
        <v>5934537</v>
      </c>
      <c r="L28" s="21">
        <v>17781921</v>
      </c>
      <c r="M28" s="21">
        <v>17699176</v>
      </c>
      <c r="N28" s="21">
        <v>41415634</v>
      </c>
      <c r="O28" s="21">
        <v>9628587</v>
      </c>
      <c r="P28" s="21">
        <v>13291875</v>
      </c>
      <c r="Q28" s="21">
        <v>11135337</v>
      </c>
      <c r="R28" s="21">
        <v>34055799</v>
      </c>
      <c r="S28" s="21">
        <v>24293478</v>
      </c>
      <c r="T28" s="21">
        <v>12427281</v>
      </c>
      <c r="U28" s="21">
        <v>15309566</v>
      </c>
      <c r="V28" s="21">
        <v>52030325</v>
      </c>
      <c r="W28" s="21">
        <v>169952466</v>
      </c>
      <c r="X28" s="21"/>
      <c r="Y28" s="21">
        <v>169952466</v>
      </c>
      <c r="Z28" s="6"/>
      <c r="AA28" s="19">
        <v>148432803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168129629</v>
      </c>
      <c r="D32" s="25">
        <f>SUM(D28:D31)</f>
        <v>0</v>
      </c>
      <c r="E32" s="26">
        <f t="shared" si="5"/>
        <v>156246000</v>
      </c>
      <c r="F32" s="27">
        <f t="shared" si="5"/>
        <v>148432803</v>
      </c>
      <c r="G32" s="27">
        <f t="shared" si="5"/>
        <v>13274696</v>
      </c>
      <c r="H32" s="27">
        <f t="shared" si="5"/>
        <v>18403752</v>
      </c>
      <c r="I32" s="27">
        <f t="shared" si="5"/>
        <v>10772260</v>
      </c>
      <c r="J32" s="27">
        <f t="shared" si="5"/>
        <v>42450708</v>
      </c>
      <c r="K32" s="27">
        <f t="shared" si="5"/>
        <v>5934537</v>
      </c>
      <c r="L32" s="27">
        <f t="shared" si="5"/>
        <v>17781921</v>
      </c>
      <c r="M32" s="27">
        <f t="shared" si="5"/>
        <v>17699176</v>
      </c>
      <c r="N32" s="27">
        <f t="shared" si="5"/>
        <v>41415634</v>
      </c>
      <c r="O32" s="27">
        <f t="shared" si="5"/>
        <v>9628587</v>
      </c>
      <c r="P32" s="27">
        <f t="shared" si="5"/>
        <v>13291875</v>
      </c>
      <c r="Q32" s="27">
        <f t="shared" si="5"/>
        <v>11135337</v>
      </c>
      <c r="R32" s="27">
        <f t="shared" si="5"/>
        <v>34055799</v>
      </c>
      <c r="S32" s="27">
        <f t="shared" si="5"/>
        <v>24293478</v>
      </c>
      <c r="T32" s="27">
        <f t="shared" si="5"/>
        <v>12427281</v>
      </c>
      <c r="U32" s="27">
        <f t="shared" si="5"/>
        <v>15309566</v>
      </c>
      <c r="V32" s="27">
        <f t="shared" si="5"/>
        <v>52030325</v>
      </c>
      <c r="W32" s="27">
        <f t="shared" si="5"/>
        <v>169952466</v>
      </c>
      <c r="X32" s="27">
        <f t="shared" si="5"/>
        <v>0</v>
      </c>
      <c r="Y32" s="27">
        <f t="shared" si="5"/>
        <v>169952466</v>
      </c>
      <c r="Z32" s="13">
        <f>+IF(X32&lt;&gt;0,+(Y32/X32)*100,0)</f>
        <v>0</v>
      </c>
      <c r="AA32" s="31">
        <f>SUM(AA28:AA31)</f>
        <v>148432803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21000000</v>
      </c>
      <c r="D35" s="19"/>
      <c r="E35" s="20"/>
      <c r="F35" s="21">
        <v>39812000</v>
      </c>
      <c r="G35" s="21">
        <v>82356</v>
      </c>
      <c r="H35" s="21">
        <v>357399</v>
      </c>
      <c r="I35" s="21">
        <v>105283</v>
      </c>
      <c r="J35" s="21">
        <v>545038</v>
      </c>
      <c r="K35" s="21">
        <v>123584</v>
      </c>
      <c r="L35" s="21">
        <v>252274</v>
      </c>
      <c r="M35" s="21">
        <v>15800</v>
      </c>
      <c r="N35" s="21">
        <v>391658</v>
      </c>
      <c r="O35" s="21">
        <v>338866</v>
      </c>
      <c r="P35" s="21">
        <v>22761</v>
      </c>
      <c r="Q35" s="21">
        <v>96569</v>
      </c>
      <c r="R35" s="21">
        <v>458196</v>
      </c>
      <c r="S35" s="21">
        <v>221972</v>
      </c>
      <c r="T35" s="21">
        <v>108690</v>
      </c>
      <c r="U35" s="21">
        <v>171076</v>
      </c>
      <c r="V35" s="21">
        <v>501738</v>
      </c>
      <c r="W35" s="21">
        <v>1896630</v>
      </c>
      <c r="X35" s="21"/>
      <c r="Y35" s="21">
        <v>1896630</v>
      </c>
      <c r="Z35" s="6"/>
      <c r="AA35" s="28">
        <v>39812000</v>
      </c>
    </row>
    <row r="36" spans="1:27" ht="13.5">
      <c r="A36" s="60" t="s">
        <v>64</v>
      </c>
      <c r="B36" s="10"/>
      <c r="C36" s="61">
        <f aca="true" t="shared" si="6" ref="C36:Y36">SUM(C32:C35)</f>
        <v>189129629</v>
      </c>
      <c r="D36" s="61">
        <f>SUM(D32:D35)</f>
        <v>0</v>
      </c>
      <c r="E36" s="62">
        <f t="shared" si="6"/>
        <v>156246000</v>
      </c>
      <c r="F36" s="63">
        <f t="shared" si="6"/>
        <v>188244803</v>
      </c>
      <c r="G36" s="63">
        <f t="shared" si="6"/>
        <v>13357052</v>
      </c>
      <c r="H36" s="63">
        <f t="shared" si="6"/>
        <v>18761151</v>
      </c>
      <c r="I36" s="63">
        <f t="shared" si="6"/>
        <v>10877543</v>
      </c>
      <c r="J36" s="63">
        <f t="shared" si="6"/>
        <v>42995746</v>
      </c>
      <c r="K36" s="63">
        <f t="shared" si="6"/>
        <v>6058121</v>
      </c>
      <c r="L36" s="63">
        <f t="shared" si="6"/>
        <v>18034195</v>
      </c>
      <c r="M36" s="63">
        <f t="shared" si="6"/>
        <v>17714976</v>
      </c>
      <c r="N36" s="63">
        <f t="shared" si="6"/>
        <v>41807292</v>
      </c>
      <c r="O36" s="63">
        <f t="shared" si="6"/>
        <v>9967453</v>
      </c>
      <c r="P36" s="63">
        <f t="shared" si="6"/>
        <v>13314636</v>
      </c>
      <c r="Q36" s="63">
        <f t="shared" si="6"/>
        <v>11231906</v>
      </c>
      <c r="R36" s="63">
        <f t="shared" si="6"/>
        <v>34513995</v>
      </c>
      <c r="S36" s="63">
        <f t="shared" si="6"/>
        <v>24515450</v>
      </c>
      <c r="T36" s="63">
        <f t="shared" si="6"/>
        <v>12535971</v>
      </c>
      <c r="U36" s="63">
        <f t="shared" si="6"/>
        <v>15480642</v>
      </c>
      <c r="V36" s="63">
        <f t="shared" si="6"/>
        <v>52532063</v>
      </c>
      <c r="W36" s="63">
        <f t="shared" si="6"/>
        <v>171849096</v>
      </c>
      <c r="X36" s="63">
        <f t="shared" si="6"/>
        <v>0</v>
      </c>
      <c r="Y36" s="63">
        <f t="shared" si="6"/>
        <v>171849096</v>
      </c>
      <c r="Z36" s="64">
        <f>+IF(X36&lt;&gt;0,+(Y36/X36)*100,0)</f>
        <v>0</v>
      </c>
      <c r="AA36" s="65">
        <f>SUM(AA32:AA35)</f>
        <v>188244803</v>
      </c>
    </row>
    <row r="37" spans="1:27" ht="13.5">
      <c r="A37" s="14" t="s">
        <v>90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92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9" t="s">
        <v>74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9000000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735</v>
      </c>
      <c r="R5" s="18">
        <f t="shared" si="0"/>
        <v>735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735</v>
      </c>
      <c r="X5" s="18">
        <f t="shared" si="0"/>
        <v>0</v>
      </c>
      <c r="Y5" s="18">
        <f t="shared" si="0"/>
        <v>735</v>
      </c>
      <c r="Z5" s="4">
        <f>+IF(X5&lt;&gt;0,+(Y5/X5)*100,0)</f>
        <v>0</v>
      </c>
      <c r="AA5" s="16">
        <f>SUM(AA6:AA8)</f>
        <v>9000000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/>
      <c r="F7" s="24">
        <v>9000000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>
        <v>9000000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>
        <v>735</v>
      </c>
      <c r="R8" s="21">
        <v>735</v>
      </c>
      <c r="S8" s="21"/>
      <c r="T8" s="21"/>
      <c r="U8" s="21"/>
      <c r="V8" s="21"/>
      <c r="W8" s="21">
        <v>735</v>
      </c>
      <c r="X8" s="21"/>
      <c r="Y8" s="21">
        <v>735</v>
      </c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11771000</v>
      </c>
      <c r="F9" s="18">
        <f t="shared" si="1"/>
        <v>9531000</v>
      </c>
      <c r="G9" s="18">
        <f t="shared" si="1"/>
        <v>0</v>
      </c>
      <c r="H9" s="18">
        <f t="shared" si="1"/>
        <v>637458</v>
      </c>
      <c r="I9" s="18">
        <f t="shared" si="1"/>
        <v>0</v>
      </c>
      <c r="J9" s="18">
        <f t="shared" si="1"/>
        <v>637458</v>
      </c>
      <c r="K9" s="18">
        <f t="shared" si="1"/>
        <v>479999</v>
      </c>
      <c r="L9" s="18">
        <f t="shared" si="1"/>
        <v>0</v>
      </c>
      <c r="M9" s="18">
        <f t="shared" si="1"/>
        <v>671085</v>
      </c>
      <c r="N9" s="18">
        <f t="shared" si="1"/>
        <v>1151084</v>
      </c>
      <c r="O9" s="18">
        <f t="shared" si="1"/>
        <v>0</v>
      </c>
      <c r="P9" s="18">
        <f t="shared" si="1"/>
        <v>331255</v>
      </c>
      <c r="Q9" s="18">
        <f t="shared" si="1"/>
        <v>0</v>
      </c>
      <c r="R9" s="18">
        <f t="shared" si="1"/>
        <v>331255</v>
      </c>
      <c r="S9" s="18">
        <f t="shared" si="1"/>
        <v>0</v>
      </c>
      <c r="T9" s="18">
        <f t="shared" si="1"/>
        <v>98800</v>
      </c>
      <c r="U9" s="18">
        <f t="shared" si="1"/>
        <v>699742</v>
      </c>
      <c r="V9" s="18">
        <f t="shared" si="1"/>
        <v>798542</v>
      </c>
      <c r="W9" s="18">
        <f t="shared" si="1"/>
        <v>2918339</v>
      </c>
      <c r="X9" s="18">
        <f t="shared" si="1"/>
        <v>11771000</v>
      </c>
      <c r="Y9" s="18">
        <f t="shared" si="1"/>
        <v>-8852661</v>
      </c>
      <c r="Z9" s="4">
        <f>+IF(X9&lt;&gt;0,+(Y9/X9)*100,0)</f>
        <v>-75.20738255033557</v>
      </c>
      <c r="AA9" s="30">
        <f>SUM(AA10:AA14)</f>
        <v>9531000</v>
      </c>
    </row>
    <row r="10" spans="1:27" ht="13.5">
      <c r="A10" s="5" t="s">
        <v>36</v>
      </c>
      <c r="B10" s="3"/>
      <c r="C10" s="19"/>
      <c r="D10" s="19"/>
      <c r="E10" s="20">
        <v>3452000</v>
      </c>
      <c r="F10" s="21">
        <v>3569000</v>
      </c>
      <c r="G10" s="21"/>
      <c r="H10" s="21">
        <v>637458</v>
      </c>
      <c r="I10" s="21"/>
      <c r="J10" s="21">
        <v>637458</v>
      </c>
      <c r="K10" s="21">
        <v>479999</v>
      </c>
      <c r="L10" s="21"/>
      <c r="M10" s="21">
        <v>671085</v>
      </c>
      <c r="N10" s="21">
        <v>1151084</v>
      </c>
      <c r="O10" s="21"/>
      <c r="P10" s="21">
        <v>331255</v>
      </c>
      <c r="Q10" s="21"/>
      <c r="R10" s="21">
        <v>331255</v>
      </c>
      <c r="S10" s="21"/>
      <c r="T10" s="21"/>
      <c r="U10" s="21">
        <v>520480</v>
      </c>
      <c r="V10" s="21">
        <v>520480</v>
      </c>
      <c r="W10" s="21">
        <v>2640277</v>
      </c>
      <c r="X10" s="21">
        <v>3452000</v>
      </c>
      <c r="Y10" s="21">
        <v>-811723</v>
      </c>
      <c r="Z10" s="6">
        <v>-23.51</v>
      </c>
      <c r="AA10" s="28">
        <v>3569000</v>
      </c>
    </row>
    <row r="11" spans="1:27" ht="13.5">
      <c r="A11" s="5" t="s">
        <v>37</v>
      </c>
      <c r="B11" s="3"/>
      <c r="C11" s="19"/>
      <c r="D11" s="19"/>
      <c r="E11" s="20">
        <v>8319000</v>
      </c>
      <c r="F11" s="21">
        <v>5962000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>
        <v>98800</v>
      </c>
      <c r="U11" s="21">
        <v>179262</v>
      </c>
      <c r="V11" s="21">
        <v>278062</v>
      </c>
      <c r="W11" s="21">
        <v>278062</v>
      </c>
      <c r="X11" s="21">
        <v>8319000</v>
      </c>
      <c r="Y11" s="21">
        <v>-8040938</v>
      </c>
      <c r="Z11" s="6">
        <v>-96.66</v>
      </c>
      <c r="AA11" s="28">
        <v>5962000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27350000</v>
      </c>
      <c r="F15" s="18">
        <f t="shared" si="2"/>
        <v>30243000</v>
      </c>
      <c r="G15" s="18">
        <f t="shared" si="2"/>
        <v>2005441</v>
      </c>
      <c r="H15" s="18">
        <f t="shared" si="2"/>
        <v>2377601</v>
      </c>
      <c r="I15" s="18">
        <f t="shared" si="2"/>
        <v>1509854</v>
      </c>
      <c r="J15" s="18">
        <f t="shared" si="2"/>
        <v>5892896</v>
      </c>
      <c r="K15" s="18">
        <f t="shared" si="2"/>
        <v>3287900</v>
      </c>
      <c r="L15" s="18">
        <f t="shared" si="2"/>
        <v>4860908</v>
      </c>
      <c r="M15" s="18">
        <f t="shared" si="2"/>
        <v>4493579</v>
      </c>
      <c r="N15" s="18">
        <f t="shared" si="2"/>
        <v>12642387</v>
      </c>
      <c r="O15" s="18">
        <f t="shared" si="2"/>
        <v>428262</v>
      </c>
      <c r="P15" s="18">
        <f t="shared" si="2"/>
        <v>6314005</v>
      </c>
      <c r="Q15" s="18">
        <f t="shared" si="2"/>
        <v>2999185</v>
      </c>
      <c r="R15" s="18">
        <f t="shared" si="2"/>
        <v>9741452</v>
      </c>
      <c r="S15" s="18">
        <f t="shared" si="2"/>
        <v>3921039</v>
      </c>
      <c r="T15" s="18">
        <f t="shared" si="2"/>
        <v>3792566</v>
      </c>
      <c r="U15" s="18">
        <f t="shared" si="2"/>
        <v>2205795</v>
      </c>
      <c r="V15" s="18">
        <f t="shared" si="2"/>
        <v>9919400</v>
      </c>
      <c r="W15" s="18">
        <f t="shared" si="2"/>
        <v>38196135</v>
      </c>
      <c r="X15" s="18">
        <f t="shared" si="2"/>
        <v>27350000</v>
      </c>
      <c r="Y15" s="18">
        <f t="shared" si="2"/>
        <v>10846135</v>
      </c>
      <c r="Z15" s="4">
        <f>+IF(X15&lt;&gt;0,+(Y15/X15)*100,0)</f>
        <v>39.65680073126143</v>
      </c>
      <c r="AA15" s="30">
        <f>SUM(AA16:AA18)</f>
        <v>30243000</v>
      </c>
    </row>
    <row r="16" spans="1:27" ht="13.5">
      <c r="A16" s="5" t="s">
        <v>42</v>
      </c>
      <c r="B16" s="3"/>
      <c r="C16" s="19"/>
      <c r="D16" s="19"/>
      <c r="E16" s="20"/>
      <c r="F16" s="21">
        <v>130000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>
        <v>404025</v>
      </c>
      <c r="U16" s="21"/>
      <c r="V16" s="21">
        <v>404025</v>
      </c>
      <c r="W16" s="21">
        <v>404025</v>
      </c>
      <c r="X16" s="21"/>
      <c r="Y16" s="21">
        <v>404025</v>
      </c>
      <c r="Z16" s="6"/>
      <c r="AA16" s="28">
        <v>130000</v>
      </c>
    </row>
    <row r="17" spans="1:27" ht="13.5">
      <c r="A17" s="5" t="s">
        <v>43</v>
      </c>
      <c r="B17" s="3"/>
      <c r="C17" s="19"/>
      <c r="D17" s="19"/>
      <c r="E17" s="20">
        <v>27350000</v>
      </c>
      <c r="F17" s="21">
        <v>30113000</v>
      </c>
      <c r="G17" s="21">
        <v>2005441</v>
      </c>
      <c r="H17" s="21">
        <v>2377601</v>
      </c>
      <c r="I17" s="21">
        <v>1509854</v>
      </c>
      <c r="J17" s="21">
        <v>5892896</v>
      </c>
      <c r="K17" s="21">
        <v>3287900</v>
      </c>
      <c r="L17" s="21">
        <v>4860908</v>
      </c>
      <c r="M17" s="21">
        <v>4493579</v>
      </c>
      <c r="N17" s="21">
        <v>12642387</v>
      </c>
      <c r="O17" s="21">
        <v>428262</v>
      </c>
      <c r="P17" s="21">
        <v>6314005</v>
      </c>
      <c r="Q17" s="21">
        <v>2999185</v>
      </c>
      <c r="R17" s="21">
        <v>9741452</v>
      </c>
      <c r="S17" s="21">
        <v>3921039</v>
      </c>
      <c r="T17" s="21">
        <v>3388541</v>
      </c>
      <c r="U17" s="21">
        <v>2205795</v>
      </c>
      <c r="V17" s="21">
        <v>9515375</v>
      </c>
      <c r="W17" s="21">
        <v>37792110</v>
      </c>
      <c r="X17" s="21">
        <v>27350000</v>
      </c>
      <c r="Y17" s="21">
        <v>10442110</v>
      </c>
      <c r="Z17" s="6">
        <v>38.18</v>
      </c>
      <c r="AA17" s="28">
        <v>30113000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3965000</v>
      </c>
      <c r="F19" s="18">
        <f t="shared" si="3"/>
        <v>14042000</v>
      </c>
      <c r="G19" s="18">
        <f t="shared" si="3"/>
        <v>0</v>
      </c>
      <c r="H19" s="18">
        <f t="shared" si="3"/>
        <v>255025</v>
      </c>
      <c r="I19" s="18">
        <f t="shared" si="3"/>
        <v>0</v>
      </c>
      <c r="J19" s="18">
        <f t="shared" si="3"/>
        <v>255025</v>
      </c>
      <c r="K19" s="18">
        <f t="shared" si="3"/>
        <v>0</v>
      </c>
      <c r="L19" s="18">
        <f t="shared" si="3"/>
        <v>651638</v>
      </c>
      <c r="M19" s="18">
        <f t="shared" si="3"/>
        <v>0</v>
      </c>
      <c r="N19" s="18">
        <f t="shared" si="3"/>
        <v>651638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965077</v>
      </c>
      <c r="U19" s="18">
        <f t="shared" si="3"/>
        <v>0</v>
      </c>
      <c r="V19" s="18">
        <f t="shared" si="3"/>
        <v>965077</v>
      </c>
      <c r="W19" s="18">
        <f t="shared" si="3"/>
        <v>1871740</v>
      </c>
      <c r="X19" s="18">
        <f t="shared" si="3"/>
        <v>3965000</v>
      </c>
      <c r="Y19" s="18">
        <f t="shared" si="3"/>
        <v>-2093260</v>
      </c>
      <c r="Z19" s="4">
        <f>+IF(X19&lt;&gt;0,+(Y19/X19)*100,0)</f>
        <v>-52.79344262295081</v>
      </c>
      <c r="AA19" s="30">
        <f>SUM(AA20:AA23)</f>
        <v>14042000</v>
      </c>
    </row>
    <row r="20" spans="1:27" ht="13.5">
      <c r="A20" s="5" t="s">
        <v>46</v>
      </c>
      <c r="B20" s="3"/>
      <c r="C20" s="19"/>
      <c r="D20" s="19"/>
      <c r="E20" s="20">
        <v>3965000</v>
      </c>
      <c r="F20" s="21">
        <v>13442000</v>
      </c>
      <c r="G20" s="21"/>
      <c r="H20" s="21">
        <v>255025</v>
      </c>
      <c r="I20" s="21"/>
      <c r="J20" s="21">
        <v>255025</v>
      </c>
      <c r="K20" s="21"/>
      <c r="L20" s="21">
        <v>651638</v>
      </c>
      <c r="M20" s="21"/>
      <c r="N20" s="21">
        <v>651638</v>
      </c>
      <c r="O20" s="21"/>
      <c r="P20" s="21"/>
      <c r="Q20" s="21"/>
      <c r="R20" s="21"/>
      <c r="S20" s="21"/>
      <c r="T20" s="21">
        <v>965077</v>
      </c>
      <c r="U20" s="21"/>
      <c r="V20" s="21">
        <v>965077</v>
      </c>
      <c r="W20" s="21">
        <v>1871740</v>
      </c>
      <c r="X20" s="21">
        <v>3965000</v>
      </c>
      <c r="Y20" s="21">
        <v>-2093260</v>
      </c>
      <c r="Z20" s="6">
        <v>-52.79</v>
      </c>
      <c r="AA20" s="28">
        <v>13442000</v>
      </c>
    </row>
    <row r="21" spans="1:27" ht="13.5">
      <c r="A21" s="5" t="s">
        <v>47</v>
      </c>
      <c r="B21" s="3"/>
      <c r="C21" s="19"/>
      <c r="D21" s="19"/>
      <c r="E21" s="20"/>
      <c r="F21" s="21">
        <v>600000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>
        <v>600000</v>
      </c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>
        <v>249892</v>
      </c>
      <c r="J24" s="18">
        <v>249892</v>
      </c>
      <c r="K24" s="18">
        <v>80698</v>
      </c>
      <c r="L24" s="18">
        <v>9800</v>
      </c>
      <c r="M24" s="18"/>
      <c r="N24" s="18">
        <v>90498</v>
      </c>
      <c r="O24" s="18"/>
      <c r="P24" s="18"/>
      <c r="Q24" s="18"/>
      <c r="R24" s="18"/>
      <c r="S24" s="18"/>
      <c r="T24" s="18"/>
      <c r="U24" s="18"/>
      <c r="V24" s="18"/>
      <c r="W24" s="18">
        <v>340390</v>
      </c>
      <c r="X24" s="18"/>
      <c r="Y24" s="18">
        <v>340390</v>
      </c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43086000</v>
      </c>
      <c r="F25" s="52">
        <f t="shared" si="4"/>
        <v>62816000</v>
      </c>
      <c r="G25" s="52">
        <f t="shared" si="4"/>
        <v>2005441</v>
      </c>
      <c r="H25" s="52">
        <f t="shared" si="4"/>
        <v>3270084</v>
      </c>
      <c r="I25" s="52">
        <f t="shared" si="4"/>
        <v>1759746</v>
      </c>
      <c r="J25" s="52">
        <f t="shared" si="4"/>
        <v>7035271</v>
      </c>
      <c r="K25" s="52">
        <f t="shared" si="4"/>
        <v>3848597</v>
      </c>
      <c r="L25" s="52">
        <f t="shared" si="4"/>
        <v>5522346</v>
      </c>
      <c r="M25" s="52">
        <f t="shared" si="4"/>
        <v>5164664</v>
      </c>
      <c r="N25" s="52">
        <f t="shared" si="4"/>
        <v>14535607</v>
      </c>
      <c r="O25" s="52">
        <f t="shared" si="4"/>
        <v>428262</v>
      </c>
      <c r="P25" s="52">
        <f t="shared" si="4"/>
        <v>6645260</v>
      </c>
      <c r="Q25" s="52">
        <f t="shared" si="4"/>
        <v>2999920</v>
      </c>
      <c r="R25" s="52">
        <f t="shared" si="4"/>
        <v>10073442</v>
      </c>
      <c r="S25" s="52">
        <f t="shared" si="4"/>
        <v>3921039</v>
      </c>
      <c r="T25" s="52">
        <f t="shared" si="4"/>
        <v>4856443</v>
      </c>
      <c r="U25" s="52">
        <f t="shared" si="4"/>
        <v>2905537</v>
      </c>
      <c r="V25" s="52">
        <f t="shared" si="4"/>
        <v>11683019</v>
      </c>
      <c r="W25" s="52">
        <f t="shared" si="4"/>
        <v>43327339</v>
      </c>
      <c r="X25" s="52">
        <f t="shared" si="4"/>
        <v>43086000</v>
      </c>
      <c r="Y25" s="52">
        <f t="shared" si="4"/>
        <v>241339</v>
      </c>
      <c r="Z25" s="53">
        <f>+IF(X25&lt;&gt;0,+(Y25/X25)*100,0)</f>
        <v>0.5601332219282366</v>
      </c>
      <c r="AA25" s="54">
        <f>+AA5+AA9+AA15+AA19+AA24</f>
        <v>62816000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43086000</v>
      </c>
      <c r="F28" s="21">
        <v>53686000</v>
      </c>
      <c r="G28" s="21">
        <v>2005441</v>
      </c>
      <c r="H28" s="21">
        <v>3270084</v>
      </c>
      <c r="I28" s="21">
        <v>1759746</v>
      </c>
      <c r="J28" s="21">
        <v>7035271</v>
      </c>
      <c r="K28" s="21">
        <v>3848597</v>
      </c>
      <c r="L28" s="21">
        <v>5522346</v>
      </c>
      <c r="M28" s="21">
        <v>5164664</v>
      </c>
      <c r="N28" s="21">
        <v>14535607</v>
      </c>
      <c r="O28" s="21">
        <v>428262</v>
      </c>
      <c r="P28" s="21">
        <v>6645260</v>
      </c>
      <c r="Q28" s="21">
        <v>2999920</v>
      </c>
      <c r="R28" s="21">
        <v>10073442</v>
      </c>
      <c r="S28" s="21">
        <v>3921039</v>
      </c>
      <c r="T28" s="21">
        <v>4856443</v>
      </c>
      <c r="U28" s="21">
        <v>2905537</v>
      </c>
      <c r="V28" s="21">
        <v>11683019</v>
      </c>
      <c r="W28" s="21">
        <v>43327339</v>
      </c>
      <c r="X28" s="21"/>
      <c r="Y28" s="21">
        <v>43327339</v>
      </c>
      <c r="Z28" s="6"/>
      <c r="AA28" s="19">
        <v>53686000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43086000</v>
      </c>
      <c r="F32" s="27">
        <f t="shared" si="5"/>
        <v>53686000</v>
      </c>
      <c r="G32" s="27">
        <f t="shared" si="5"/>
        <v>2005441</v>
      </c>
      <c r="H32" s="27">
        <f t="shared" si="5"/>
        <v>3270084</v>
      </c>
      <c r="I32" s="27">
        <f t="shared" si="5"/>
        <v>1759746</v>
      </c>
      <c r="J32" s="27">
        <f t="shared" si="5"/>
        <v>7035271</v>
      </c>
      <c r="K32" s="27">
        <f t="shared" si="5"/>
        <v>3848597</v>
      </c>
      <c r="L32" s="27">
        <f t="shared" si="5"/>
        <v>5522346</v>
      </c>
      <c r="M32" s="27">
        <f t="shared" si="5"/>
        <v>5164664</v>
      </c>
      <c r="N32" s="27">
        <f t="shared" si="5"/>
        <v>14535607</v>
      </c>
      <c r="O32" s="27">
        <f t="shared" si="5"/>
        <v>428262</v>
      </c>
      <c r="P32" s="27">
        <f t="shared" si="5"/>
        <v>6645260</v>
      </c>
      <c r="Q32" s="27">
        <f t="shared" si="5"/>
        <v>2999920</v>
      </c>
      <c r="R32" s="27">
        <f t="shared" si="5"/>
        <v>10073442</v>
      </c>
      <c r="S32" s="27">
        <f t="shared" si="5"/>
        <v>3921039</v>
      </c>
      <c r="T32" s="27">
        <f t="shared" si="5"/>
        <v>4856443</v>
      </c>
      <c r="U32" s="27">
        <f t="shared" si="5"/>
        <v>2905537</v>
      </c>
      <c r="V32" s="27">
        <f t="shared" si="5"/>
        <v>11683019</v>
      </c>
      <c r="W32" s="27">
        <f t="shared" si="5"/>
        <v>43327339</v>
      </c>
      <c r="X32" s="27">
        <f t="shared" si="5"/>
        <v>0</v>
      </c>
      <c r="Y32" s="27">
        <f t="shared" si="5"/>
        <v>43327339</v>
      </c>
      <c r="Z32" s="13">
        <f>+IF(X32&lt;&gt;0,+(Y32/X32)*100,0)</f>
        <v>0</v>
      </c>
      <c r="AA32" s="31">
        <f>SUM(AA28:AA31)</f>
        <v>53686000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/>
      <c r="F35" s="21">
        <v>9130000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9130000</v>
      </c>
    </row>
    <row r="36" spans="1:27" ht="13.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43086000</v>
      </c>
      <c r="F36" s="63">
        <f t="shared" si="6"/>
        <v>62816000</v>
      </c>
      <c r="G36" s="63">
        <f t="shared" si="6"/>
        <v>2005441</v>
      </c>
      <c r="H36" s="63">
        <f t="shared" si="6"/>
        <v>3270084</v>
      </c>
      <c r="I36" s="63">
        <f t="shared" si="6"/>
        <v>1759746</v>
      </c>
      <c r="J36" s="63">
        <f t="shared" si="6"/>
        <v>7035271</v>
      </c>
      <c r="K36" s="63">
        <f t="shared" si="6"/>
        <v>3848597</v>
      </c>
      <c r="L36" s="63">
        <f t="shared" si="6"/>
        <v>5522346</v>
      </c>
      <c r="M36" s="63">
        <f t="shared" si="6"/>
        <v>5164664</v>
      </c>
      <c r="N36" s="63">
        <f t="shared" si="6"/>
        <v>14535607</v>
      </c>
      <c r="O36" s="63">
        <f t="shared" si="6"/>
        <v>428262</v>
      </c>
      <c r="P36" s="63">
        <f t="shared" si="6"/>
        <v>6645260</v>
      </c>
      <c r="Q36" s="63">
        <f t="shared" si="6"/>
        <v>2999920</v>
      </c>
      <c r="R36" s="63">
        <f t="shared" si="6"/>
        <v>10073442</v>
      </c>
      <c r="S36" s="63">
        <f t="shared" si="6"/>
        <v>3921039</v>
      </c>
      <c r="T36" s="63">
        <f t="shared" si="6"/>
        <v>4856443</v>
      </c>
      <c r="U36" s="63">
        <f t="shared" si="6"/>
        <v>2905537</v>
      </c>
      <c r="V36" s="63">
        <f t="shared" si="6"/>
        <v>11683019</v>
      </c>
      <c r="W36" s="63">
        <f t="shared" si="6"/>
        <v>43327339</v>
      </c>
      <c r="X36" s="63">
        <f t="shared" si="6"/>
        <v>0</v>
      </c>
      <c r="Y36" s="63">
        <f t="shared" si="6"/>
        <v>43327339</v>
      </c>
      <c r="Z36" s="64">
        <f>+IF(X36&lt;&gt;0,+(Y36/X36)*100,0)</f>
        <v>0</v>
      </c>
      <c r="AA36" s="65">
        <f>SUM(AA32:AA35)</f>
        <v>62816000</v>
      </c>
    </row>
    <row r="37" spans="1:27" ht="13.5">
      <c r="A37" s="14" t="s">
        <v>90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92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9" t="s">
        <v>75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2004201</v>
      </c>
      <c r="D5" s="16">
        <f>SUM(D6:D8)</f>
        <v>0</v>
      </c>
      <c r="E5" s="17">
        <f t="shared" si="0"/>
        <v>100000</v>
      </c>
      <c r="F5" s="18">
        <f t="shared" si="0"/>
        <v>875000</v>
      </c>
      <c r="G5" s="18">
        <f t="shared" si="0"/>
        <v>0</v>
      </c>
      <c r="H5" s="18">
        <f t="shared" si="0"/>
        <v>25379</v>
      </c>
      <c r="I5" s="18">
        <f t="shared" si="0"/>
        <v>73950</v>
      </c>
      <c r="J5" s="18">
        <f t="shared" si="0"/>
        <v>99329</v>
      </c>
      <c r="K5" s="18">
        <f t="shared" si="0"/>
        <v>47690</v>
      </c>
      <c r="L5" s="18">
        <f t="shared" si="0"/>
        <v>1487</v>
      </c>
      <c r="M5" s="18">
        <f t="shared" si="0"/>
        <v>48297</v>
      </c>
      <c r="N5" s="18">
        <f t="shared" si="0"/>
        <v>97474</v>
      </c>
      <c r="O5" s="18">
        <f t="shared" si="0"/>
        <v>0</v>
      </c>
      <c r="P5" s="18">
        <f t="shared" si="0"/>
        <v>30444</v>
      </c>
      <c r="Q5" s="18">
        <f t="shared" si="0"/>
        <v>190786</v>
      </c>
      <c r="R5" s="18">
        <f t="shared" si="0"/>
        <v>221230</v>
      </c>
      <c r="S5" s="18">
        <f t="shared" si="0"/>
        <v>10788</v>
      </c>
      <c r="T5" s="18">
        <f t="shared" si="0"/>
        <v>23170</v>
      </c>
      <c r="U5" s="18">
        <f t="shared" si="0"/>
        <v>425335</v>
      </c>
      <c r="V5" s="18">
        <f t="shared" si="0"/>
        <v>459293</v>
      </c>
      <c r="W5" s="18">
        <f t="shared" si="0"/>
        <v>877326</v>
      </c>
      <c r="X5" s="18">
        <f t="shared" si="0"/>
        <v>655000</v>
      </c>
      <c r="Y5" s="18">
        <f t="shared" si="0"/>
        <v>222326</v>
      </c>
      <c r="Z5" s="4">
        <f>+IF(X5&lt;&gt;0,+(Y5/X5)*100,0)</f>
        <v>33.94290076335878</v>
      </c>
      <c r="AA5" s="16">
        <f>SUM(AA6:AA8)</f>
        <v>875000</v>
      </c>
    </row>
    <row r="6" spans="1:27" ht="13.5">
      <c r="A6" s="5" t="s">
        <v>32</v>
      </c>
      <c r="B6" s="3"/>
      <c r="C6" s="19">
        <v>1365764</v>
      </c>
      <c r="D6" s="19"/>
      <c r="E6" s="20">
        <v>100000</v>
      </c>
      <c r="F6" s="21">
        <v>470000</v>
      </c>
      <c r="G6" s="21"/>
      <c r="H6" s="21">
        <v>25379</v>
      </c>
      <c r="I6" s="21">
        <v>73064</v>
      </c>
      <c r="J6" s="21">
        <v>98443</v>
      </c>
      <c r="K6" s="21">
        <v>20242</v>
      </c>
      <c r="L6" s="21">
        <v>1487</v>
      </c>
      <c r="M6" s="21">
        <v>9038</v>
      </c>
      <c r="N6" s="21">
        <v>30767</v>
      </c>
      <c r="O6" s="21"/>
      <c r="P6" s="21"/>
      <c r="Q6" s="21">
        <v>190786</v>
      </c>
      <c r="R6" s="21">
        <v>190786</v>
      </c>
      <c r="S6" s="21">
        <v>876</v>
      </c>
      <c r="T6" s="21">
        <v>23170</v>
      </c>
      <c r="U6" s="21">
        <v>126010</v>
      </c>
      <c r="V6" s="21">
        <v>150056</v>
      </c>
      <c r="W6" s="21">
        <v>470052</v>
      </c>
      <c r="X6" s="21">
        <v>280000</v>
      </c>
      <c r="Y6" s="21">
        <v>190052</v>
      </c>
      <c r="Z6" s="6">
        <v>67.88</v>
      </c>
      <c r="AA6" s="28">
        <v>470000</v>
      </c>
    </row>
    <row r="7" spans="1:27" ht="13.5">
      <c r="A7" s="5" t="s">
        <v>33</v>
      </c>
      <c r="B7" s="3"/>
      <c r="C7" s="22">
        <v>291195</v>
      </c>
      <c r="D7" s="22"/>
      <c r="E7" s="23"/>
      <c r="F7" s="24">
        <v>295000</v>
      </c>
      <c r="G7" s="24"/>
      <c r="H7" s="24"/>
      <c r="I7" s="24">
        <v>886</v>
      </c>
      <c r="J7" s="24">
        <v>886</v>
      </c>
      <c r="K7" s="24">
        <v>6055</v>
      </c>
      <c r="L7" s="24"/>
      <c r="M7" s="24">
        <v>39259</v>
      </c>
      <c r="N7" s="24">
        <v>45314</v>
      </c>
      <c r="O7" s="24"/>
      <c r="P7" s="24">
        <v>23110</v>
      </c>
      <c r="Q7" s="24"/>
      <c r="R7" s="24">
        <v>23110</v>
      </c>
      <c r="S7" s="24">
        <v>9912</v>
      </c>
      <c r="T7" s="24"/>
      <c r="U7" s="24">
        <v>294465</v>
      </c>
      <c r="V7" s="24">
        <v>304377</v>
      </c>
      <c r="W7" s="24">
        <v>373687</v>
      </c>
      <c r="X7" s="24">
        <v>295000</v>
      </c>
      <c r="Y7" s="24">
        <v>78687</v>
      </c>
      <c r="Z7" s="7">
        <v>26.67</v>
      </c>
      <c r="AA7" s="29">
        <v>295000</v>
      </c>
    </row>
    <row r="8" spans="1:27" ht="13.5">
      <c r="A8" s="5" t="s">
        <v>34</v>
      </c>
      <c r="B8" s="3"/>
      <c r="C8" s="19">
        <v>347242</v>
      </c>
      <c r="D8" s="19"/>
      <c r="E8" s="20"/>
      <c r="F8" s="21">
        <v>110000</v>
      </c>
      <c r="G8" s="21"/>
      <c r="H8" s="21"/>
      <c r="I8" s="21"/>
      <c r="J8" s="21"/>
      <c r="K8" s="21">
        <v>21393</v>
      </c>
      <c r="L8" s="21"/>
      <c r="M8" s="21"/>
      <c r="N8" s="21">
        <v>21393</v>
      </c>
      <c r="O8" s="21"/>
      <c r="P8" s="21">
        <v>7334</v>
      </c>
      <c r="Q8" s="21"/>
      <c r="R8" s="21">
        <v>7334</v>
      </c>
      <c r="S8" s="21"/>
      <c r="T8" s="21"/>
      <c r="U8" s="21">
        <v>4860</v>
      </c>
      <c r="V8" s="21">
        <v>4860</v>
      </c>
      <c r="W8" s="21">
        <v>33587</v>
      </c>
      <c r="X8" s="21">
        <v>80000</v>
      </c>
      <c r="Y8" s="21">
        <v>-46413</v>
      </c>
      <c r="Z8" s="6">
        <v>-58.02</v>
      </c>
      <c r="AA8" s="28">
        <v>110000</v>
      </c>
    </row>
    <row r="9" spans="1:27" ht="13.5">
      <c r="A9" s="2" t="s">
        <v>35</v>
      </c>
      <c r="B9" s="3"/>
      <c r="C9" s="16">
        <f aca="true" t="shared" si="1" ref="C9:Y9">SUM(C10:C14)</f>
        <v>90281</v>
      </c>
      <c r="D9" s="16">
        <f>SUM(D10:D14)</f>
        <v>0</v>
      </c>
      <c r="E9" s="17">
        <f t="shared" si="1"/>
        <v>150000</v>
      </c>
      <c r="F9" s="18">
        <f t="shared" si="1"/>
        <v>30000</v>
      </c>
      <c r="G9" s="18">
        <f t="shared" si="1"/>
        <v>0</v>
      </c>
      <c r="H9" s="18">
        <f t="shared" si="1"/>
        <v>8920</v>
      </c>
      <c r="I9" s="18">
        <f t="shared" si="1"/>
        <v>0</v>
      </c>
      <c r="J9" s="18">
        <f t="shared" si="1"/>
        <v>8920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8920</v>
      </c>
      <c r="X9" s="18">
        <f t="shared" si="1"/>
        <v>30000</v>
      </c>
      <c r="Y9" s="18">
        <f t="shared" si="1"/>
        <v>-21080</v>
      </c>
      <c r="Z9" s="4">
        <f>+IF(X9&lt;&gt;0,+(Y9/X9)*100,0)</f>
        <v>-70.26666666666667</v>
      </c>
      <c r="AA9" s="30">
        <f>SUM(AA10:AA14)</f>
        <v>30000</v>
      </c>
    </row>
    <row r="10" spans="1:27" ht="13.5">
      <c r="A10" s="5" t="s">
        <v>36</v>
      </c>
      <c r="B10" s="3"/>
      <c r="C10" s="19">
        <v>90281</v>
      </c>
      <c r="D10" s="19"/>
      <c r="E10" s="20">
        <v>150000</v>
      </c>
      <c r="F10" s="21">
        <v>30000</v>
      </c>
      <c r="G10" s="21"/>
      <c r="H10" s="21">
        <v>8920</v>
      </c>
      <c r="I10" s="21"/>
      <c r="J10" s="21">
        <v>8920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8920</v>
      </c>
      <c r="X10" s="21">
        <v>30000</v>
      </c>
      <c r="Y10" s="21">
        <v>-21080</v>
      </c>
      <c r="Z10" s="6">
        <v>-70.27</v>
      </c>
      <c r="AA10" s="28">
        <v>30000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259823</v>
      </c>
      <c r="D15" s="16">
        <f>SUM(D16:D18)</f>
        <v>0</v>
      </c>
      <c r="E15" s="17">
        <f t="shared" si="2"/>
        <v>461000</v>
      </c>
      <c r="F15" s="18">
        <f t="shared" si="2"/>
        <v>45000</v>
      </c>
      <c r="G15" s="18">
        <f t="shared" si="2"/>
        <v>0</v>
      </c>
      <c r="H15" s="18">
        <f t="shared" si="2"/>
        <v>15235</v>
      </c>
      <c r="I15" s="18">
        <f t="shared" si="2"/>
        <v>0</v>
      </c>
      <c r="J15" s="18">
        <f t="shared" si="2"/>
        <v>15235</v>
      </c>
      <c r="K15" s="18">
        <f t="shared" si="2"/>
        <v>19986</v>
      </c>
      <c r="L15" s="18">
        <f t="shared" si="2"/>
        <v>8324</v>
      </c>
      <c r="M15" s="18">
        <f t="shared" si="2"/>
        <v>0</v>
      </c>
      <c r="N15" s="18">
        <f t="shared" si="2"/>
        <v>28310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43545</v>
      </c>
      <c r="X15" s="18">
        <f t="shared" si="2"/>
        <v>235000</v>
      </c>
      <c r="Y15" s="18">
        <f t="shared" si="2"/>
        <v>-191455</v>
      </c>
      <c r="Z15" s="4">
        <f>+IF(X15&lt;&gt;0,+(Y15/X15)*100,0)</f>
        <v>-81.47021276595746</v>
      </c>
      <c r="AA15" s="30">
        <f>SUM(AA16:AA18)</f>
        <v>45000</v>
      </c>
    </row>
    <row r="16" spans="1:27" ht="13.5">
      <c r="A16" s="5" t="s">
        <v>42</v>
      </c>
      <c r="B16" s="3"/>
      <c r="C16" s="19">
        <v>46892</v>
      </c>
      <c r="D16" s="19"/>
      <c r="E16" s="20"/>
      <c r="F16" s="21">
        <v>45000</v>
      </c>
      <c r="G16" s="21"/>
      <c r="H16" s="21">
        <v>15235</v>
      </c>
      <c r="I16" s="21"/>
      <c r="J16" s="21">
        <v>15235</v>
      </c>
      <c r="K16" s="21">
        <v>19986</v>
      </c>
      <c r="L16" s="21">
        <v>8324</v>
      </c>
      <c r="M16" s="21"/>
      <c r="N16" s="21">
        <v>28310</v>
      </c>
      <c r="O16" s="21"/>
      <c r="P16" s="21"/>
      <c r="Q16" s="21"/>
      <c r="R16" s="21"/>
      <c r="S16" s="21"/>
      <c r="T16" s="21"/>
      <c r="U16" s="21"/>
      <c r="V16" s="21"/>
      <c r="W16" s="21">
        <v>43545</v>
      </c>
      <c r="X16" s="21">
        <v>45000</v>
      </c>
      <c r="Y16" s="21">
        <v>-1455</v>
      </c>
      <c r="Z16" s="6">
        <v>-3.23</v>
      </c>
      <c r="AA16" s="28">
        <v>45000</v>
      </c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>
        <v>212931</v>
      </c>
      <c r="D18" s="19"/>
      <c r="E18" s="20">
        <v>461000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190000</v>
      </c>
      <c r="Y18" s="21">
        <v>-190000</v>
      </c>
      <c r="Z18" s="6">
        <v>-100</v>
      </c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2354305</v>
      </c>
      <c r="D25" s="50">
        <f>+D5+D9+D15+D19+D24</f>
        <v>0</v>
      </c>
      <c r="E25" s="51">
        <f t="shared" si="4"/>
        <v>711000</v>
      </c>
      <c r="F25" s="52">
        <f t="shared" si="4"/>
        <v>950000</v>
      </c>
      <c r="G25" s="52">
        <f t="shared" si="4"/>
        <v>0</v>
      </c>
      <c r="H25" s="52">
        <f t="shared" si="4"/>
        <v>49534</v>
      </c>
      <c r="I25" s="52">
        <f t="shared" si="4"/>
        <v>73950</v>
      </c>
      <c r="J25" s="52">
        <f t="shared" si="4"/>
        <v>123484</v>
      </c>
      <c r="K25" s="52">
        <f t="shared" si="4"/>
        <v>67676</v>
      </c>
      <c r="L25" s="52">
        <f t="shared" si="4"/>
        <v>9811</v>
      </c>
      <c r="M25" s="52">
        <f t="shared" si="4"/>
        <v>48297</v>
      </c>
      <c r="N25" s="52">
        <f t="shared" si="4"/>
        <v>125784</v>
      </c>
      <c r="O25" s="52">
        <f t="shared" si="4"/>
        <v>0</v>
      </c>
      <c r="P25" s="52">
        <f t="shared" si="4"/>
        <v>30444</v>
      </c>
      <c r="Q25" s="52">
        <f t="shared" si="4"/>
        <v>190786</v>
      </c>
      <c r="R25" s="52">
        <f t="shared" si="4"/>
        <v>221230</v>
      </c>
      <c r="S25" s="52">
        <f t="shared" si="4"/>
        <v>10788</v>
      </c>
      <c r="T25" s="52">
        <f t="shared" si="4"/>
        <v>23170</v>
      </c>
      <c r="U25" s="52">
        <f t="shared" si="4"/>
        <v>425335</v>
      </c>
      <c r="V25" s="52">
        <f t="shared" si="4"/>
        <v>459293</v>
      </c>
      <c r="W25" s="52">
        <f t="shared" si="4"/>
        <v>929791</v>
      </c>
      <c r="X25" s="52">
        <f t="shared" si="4"/>
        <v>920000</v>
      </c>
      <c r="Y25" s="52">
        <f t="shared" si="4"/>
        <v>9791</v>
      </c>
      <c r="Z25" s="53">
        <f>+IF(X25&lt;&gt;0,+(Y25/X25)*100,0)</f>
        <v>1.0642391304347827</v>
      </c>
      <c r="AA25" s="54">
        <f>+AA5+AA9+AA15+AA19+AA24</f>
        <v>950000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/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0</v>
      </c>
      <c r="F32" s="27">
        <f t="shared" si="5"/>
        <v>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2354305</v>
      </c>
      <c r="D35" s="19"/>
      <c r="E35" s="20">
        <v>711000</v>
      </c>
      <c r="F35" s="21">
        <v>950000</v>
      </c>
      <c r="G35" s="21"/>
      <c r="H35" s="21">
        <v>49534</v>
      </c>
      <c r="I35" s="21">
        <v>73950</v>
      </c>
      <c r="J35" s="21">
        <v>123484</v>
      </c>
      <c r="K35" s="21">
        <v>67676</v>
      </c>
      <c r="L35" s="21">
        <v>9811</v>
      </c>
      <c r="M35" s="21">
        <v>48297</v>
      </c>
      <c r="N35" s="21">
        <v>125784</v>
      </c>
      <c r="O35" s="21"/>
      <c r="P35" s="21">
        <v>30444</v>
      </c>
      <c r="Q35" s="21">
        <v>190786</v>
      </c>
      <c r="R35" s="21">
        <v>221230</v>
      </c>
      <c r="S35" s="21">
        <v>10788</v>
      </c>
      <c r="T35" s="21">
        <v>23170</v>
      </c>
      <c r="U35" s="21">
        <v>425335</v>
      </c>
      <c r="V35" s="21">
        <v>459293</v>
      </c>
      <c r="W35" s="21">
        <v>929791</v>
      </c>
      <c r="X35" s="21"/>
      <c r="Y35" s="21">
        <v>929791</v>
      </c>
      <c r="Z35" s="6"/>
      <c r="AA35" s="28">
        <v>950000</v>
      </c>
    </row>
    <row r="36" spans="1:27" ht="13.5">
      <c r="A36" s="60" t="s">
        <v>64</v>
      </c>
      <c r="B36" s="10"/>
      <c r="C36" s="61">
        <f aca="true" t="shared" si="6" ref="C36:Y36">SUM(C32:C35)</f>
        <v>2354305</v>
      </c>
      <c r="D36" s="61">
        <f>SUM(D32:D35)</f>
        <v>0</v>
      </c>
      <c r="E36" s="62">
        <f t="shared" si="6"/>
        <v>711000</v>
      </c>
      <c r="F36" s="63">
        <f t="shared" si="6"/>
        <v>950000</v>
      </c>
      <c r="G36" s="63">
        <f t="shared" si="6"/>
        <v>0</v>
      </c>
      <c r="H36" s="63">
        <f t="shared" si="6"/>
        <v>49534</v>
      </c>
      <c r="I36" s="63">
        <f t="shared" si="6"/>
        <v>73950</v>
      </c>
      <c r="J36" s="63">
        <f t="shared" si="6"/>
        <v>123484</v>
      </c>
      <c r="K36" s="63">
        <f t="shared" si="6"/>
        <v>67676</v>
      </c>
      <c r="L36" s="63">
        <f t="shared" si="6"/>
        <v>9811</v>
      </c>
      <c r="M36" s="63">
        <f t="shared" si="6"/>
        <v>48297</v>
      </c>
      <c r="N36" s="63">
        <f t="shared" si="6"/>
        <v>125784</v>
      </c>
      <c r="O36" s="63">
        <f t="shared" si="6"/>
        <v>0</v>
      </c>
      <c r="P36" s="63">
        <f t="shared" si="6"/>
        <v>30444</v>
      </c>
      <c r="Q36" s="63">
        <f t="shared" si="6"/>
        <v>190786</v>
      </c>
      <c r="R36" s="63">
        <f t="shared" si="6"/>
        <v>221230</v>
      </c>
      <c r="S36" s="63">
        <f t="shared" si="6"/>
        <v>10788</v>
      </c>
      <c r="T36" s="63">
        <f t="shared" si="6"/>
        <v>23170</v>
      </c>
      <c r="U36" s="63">
        <f t="shared" si="6"/>
        <v>425335</v>
      </c>
      <c r="V36" s="63">
        <f t="shared" si="6"/>
        <v>459293</v>
      </c>
      <c r="W36" s="63">
        <f t="shared" si="6"/>
        <v>929791</v>
      </c>
      <c r="X36" s="63">
        <f t="shared" si="6"/>
        <v>0</v>
      </c>
      <c r="Y36" s="63">
        <f t="shared" si="6"/>
        <v>929791</v>
      </c>
      <c r="Z36" s="64">
        <f>+IF(X36&lt;&gt;0,+(Y36/X36)*100,0)</f>
        <v>0</v>
      </c>
      <c r="AA36" s="65">
        <f>SUM(AA32:AA35)</f>
        <v>950000</v>
      </c>
    </row>
    <row r="37" spans="1:27" ht="13.5">
      <c r="A37" s="14" t="s">
        <v>90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92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9" t="s">
        <v>76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11775416</v>
      </c>
      <c r="D5" s="16">
        <f>SUM(D6:D8)</f>
        <v>0</v>
      </c>
      <c r="E5" s="17">
        <f t="shared" si="0"/>
        <v>5644150</v>
      </c>
      <c r="F5" s="18">
        <f t="shared" si="0"/>
        <v>5976123</v>
      </c>
      <c r="G5" s="18">
        <f t="shared" si="0"/>
        <v>482695</v>
      </c>
      <c r="H5" s="18">
        <f t="shared" si="0"/>
        <v>747266</v>
      </c>
      <c r="I5" s="18">
        <f t="shared" si="0"/>
        <v>9184</v>
      </c>
      <c r="J5" s="18">
        <f t="shared" si="0"/>
        <v>1239145</v>
      </c>
      <c r="K5" s="18">
        <f t="shared" si="0"/>
        <v>20929</v>
      </c>
      <c r="L5" s="18">
        <f t="shared" si="0"/>
        <v>20929</v>
      </c>
      <c r="M5" s="18">
        <f t="shared" si="0"/>
        <v>11218</v>
      </c>
      <c r="N5" s="18">
        <f t="shared" si="0"/>
        <v>53076</v>
      </c>
      <c r="O5" s="18">
        <f t="shared" si="0"/>
        <v>80</v>
      </c>
      <c r="P5" s="18">
        <f t="shared" si="0"/>
        <v>354791</v>
      </c>
      <c r="Q5" s="18">
        <f t="shared" si="0"/>
        <v>251221</v>
      </c>
      <c r="R5" s="18">
        <f t="shared" si="0"/>
        <v>606092</v>
      </c>
      <c r="S5" s="18">
        <f t="shared" si="0"/>
        <v>18829</v>
      </c>
      <c r="T5" s="18">
        <f t="shared" si="0"/>
        <v>2495</v>
      </c>
      <c r="U5" s="18">
        <f t="shared" si="0"/>
        <v>264282</v>
      </c>
      <c r="V5" s="18">
        <f t="shared" si="0"/>
        <v>285606</v>
      </c>
      <c r="W5" s="18">
        <f t="shared" si="0"/>
        <v>2183919</v>
      </c>
      <c r="X5" s="18">
        <f t="shared" si="0"/>
        <v>3034756</v>
      </c>
      <c r="Y5" s="18">
        <f t="shared" si="0"/>
        <v>-850837</v>
      </c>
      <c r="Z5" s="4">
        <f>+IF(X5&lt;&gt;0,+(Y5/X5)*100,0)</f>
        <v>-28.036422038542803</v>
      </c>
      <c r="AA5" s="16">
        <f>SUM(AA6:AA8)</f>
        <v>5976123</v>
      </c>
    </row>
    <row r="6" spans="1:27" ht="13.5">
      <c r="A6" s="5" t="s">
        <v>32</v>
      </c>
      <c r="B6" s="3"/>
      <c r="C6" s="19">
        <v>86917</v>
      </c>
      <c r="D6" s="19"/>
      <c r="E6" s="20">
        <v>113304</v>
      </c>
      <c r="F6" s="21">
        <v>131774</v>
      </c>
      <c r="G6" s="21"/>
      <c r="H6" s="21"/>
      <c r="I6" s="21"/>
      <c r="J6" s="21"/>
      <c r="K6" s="21"/>
      <c r="L6" s="21"/>
      <c r="M6" s="21">
        <v>9999</v>
      </c>
      <c r="N6" s="21">
        <v>9999</v>
      </c>
      <c r="O6" s="21"/>
      <c r="P6" s="21"/>
      <c r="Q6" s="21"/>
      <c r="R6" s="21"/>
      <c r="S6" s="21"/>
      <c r="T6" s="21">
        <v>2495</v>
      </c>
      <c r="U6" s="21"/>
      <c r="V6" s="21">
        <v>2495</v>
      </c>
      <c r="W6" s="21">
        <v>12494</v>
      </c>
      <c r="X6" s="21">
        <v>113308</v>
      </c>
      <c r="Y6" s="21">
        <v>-100814</v>
      </c>
      <c r="Z6" s="6">
        <v>-88.97</v>
      </c>
      <c r="AA6" s="28">
        <v>131774</v>
      </c>
    </row>
    <row r="7" spans="1:27" ht="13.5">
      <c r="A7" s="5" t="s">
        <v>33</v>
      </c>
      <c r="B7" s="3"/>
      <c r="C7" s="22">
        <v>2047225</v>
      </c>
      <c r="D7" s="22"/>
      <c r="E7" s="23">
        <v>2328247</v>
      </c>
      <c r="F7" s="24">
        <v>1750000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2328247</v>
      </c>
      <c r="Y7" s="24">
        <v>-2328247</v>
      </c>
      <c r="Z7" s="7">
        <v>-100</v>
      </c>
      <c r="AA7" s="29">
        <v>1750000</v>
      </c>
    </row>
    <row r="8" spans="1:27" ht="13.5">
      <c r="A8" s="5" t="s">
        <v>34</v>
      </c>
      <c r="B8" s="3"/>
      <c r="C8" s="19">
        <v>9641274</v>
      </c>
      <c r="D8" s="19"/>
      <c r="E8" s="20">
        <v>3202599</v>
      </c>
      <c r="F8" s="21">
        <v>4094349</v>
      </c>
      <c r="G8" s="21">
        <v>482695</v>
      </c>
      <c r="H8" s="21">
        <v>747266</v>
      </c>
      <c r="I8" s="21">
        <v>9184</v>
      </c>
      <c r="J8" s="21">
        <v>1239145</v>
      </c>
      <c r="K8" s="21">
        <v>20929</v>
      </c>
      <c r="L8" s="21">
        <v>20929</v>
      </c>
      <c r="M8" s="21">
        <v>1219</v>
      </c>
      <c r="N8" s="21">
        <v>43077</v>
      </c>
      <c r="O8" s="21">
        <v>80</v>
      </c>
      <c r="P8" s="21">
        <v>354791</v>
      </c>
      <c r="Q8" s="21">
        <v>251221</v>
      </c>
      <c r="R8" s="21">
        <v>606092</v>
      </c>
      <c r="S8" s="21">
        <v>18829</v>
      </c>
      <c r="T8" s="21"/>
      <c r="U8" s="21">
        <v>264282</v>
      </c>
      <c r="V8" s="21">
        <v>283111</v>
      </c>
      <c r="W8" s="21">
        <v>2171425</v>
      </c>
      <c r="X8" s="21">
        <v>593201</v>
      </c>
      <c r="Y8" s="21">
        <v>1578224</v>
      </c>
      <c r="Z8" s="6">
        <v>266.05</v>
      </c>
      <c r="AA8" s="28">
        <v>4094349</v>
      </c>
    </row>
    <row r="9" spans="1:27" ht="13.5">
      <c r="A9" s="2" t="s">
        <v>35</v>
      </c>
      <c r="B9" s="3"/>
      <c r="C9" s="16">
        <f aca="true" t="shared" si="1" ref="C9:Y9">SUM(C10:C14)</f>
        <v>15527745</v>
      </c>
      <c r="D9" s="16">
        <f>SUM(D10:D14)</f>
        <v>0</v>
      </c>
      <c r="E9" s="17">
        <f t="shared" si="1"/>
        <v>21186201</v>
      </c>
      <c r="F9" s="18">
        <f t="shared" si="1"/>
        <v>15839159</v>
      </c>
      <c r="G9" s="18">
        <f t="shared" si="1"/>
        <v>399070</v>
      </c>
      <c r="H9" s="18">
        <f t="shared" si="1"/>
        <v>562303</v>
      </c>
      <c r="I9" s="18">
        <f t="shared" si="1"/>
        <v>13818</v>
      </c>
      <c r="J9" s="18">
        <f t="shared" si="1"/>
        <v>975191</v>
      </c>
      <c r="K9" s="18">
        <f t="shared" si="1"/>
        <v>18</v>
      </c>
      <c r="L9" s="18">
        <f t="shared" si="1"/>
        <v>18</v>
      </c>
      <c r="M9" s="18">
        <f t="shared" si="1"/>
        <v>0</v>
      </c>
      <c r="N9" s="18">
        <f t="shared" si="1"/>
        <v>36</v>
      </c>
      <c r="O9" s="18">
        <f t="shared" si="1"/>
        <v>0</v>
      </c>
      <c r="P9" s="18">
        <f t="shared" si="1"/>
        <v>1916682</v>
      </c>
      <c r="Q9" s="18">
        <f t="shared" si="1"/>
        <v>731536</v>
      </c>
      <c r="R9" s="18">
        <f t="shared" si="1"/>
        <v>2648218</v>
      </c>
      <c r="S9" s="18">
        <f t="shared" si="1"/>
        <v>3530142</v>
      </c>
      <c r="T9" s="18">
        <f t="shared" si="1"/>
        <v>5118653</v>
      </c>
      <c r="U9" s="18">
        <f t="shared" si="1"/>
        <v>559555</v>
      </c>
      <c r="V9" s="18">
        <f t="shared" si="1"/>
        <v>9208350</v>
      </c>
      <c r="W9" s="18">
        <f t="shared" si="1"/>
        <v>12831795</v>
      </c>
      <c r="X9" s="18">
        <f t="shared" si="1"/>
        <v>21148531</v>
      </c>
      <c r="Y9" s="18">
        <f t="shared" si="1"/>
        <v>-8316736</v>
      </c>
      <c r="Z9" s="4">
        <f>+IF(X9&lt;&gt;0,+(Y9/X9)*100,0)</f>
        <v>-39.32536023424038</v>
      </c>
      <c r="AA9" s="30">
        <f>SUM(AA10:AA14)</f>
        <v>15839159</v>
      </c>
    </row>
    <row r="10" spans="1:27" ht="13.5">
      <c r="A10" s="5" t="s">
        <v>36</v>
      </c>
      <c r="B10" s="3"/>
      <c r="C10" s="19">
        <v>30801</v>
      </c>
      <c r="D10" s="19"/>
      <c r="E10" s="20">
        <v>125544</v>
      </c>
      <c r="F10" s="21">
        <v>26564</v>
      </c>
      <c r="G10" s="21"/>
      <c r="H10" s="21"/>
      <c r="I10" s="21">
        <v>13818</v>
      </c>
      <c r="J10" s="21">
        <v>13818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13818</v>
      </c>
      <c r="X10" s="21">
        <v>163203</v>
      </c>
      <c r="Y10" s="21">
        <v>-149385</v>
      </c>
      <c r="Z10" s="6">
        <v>-91.53</v>
      </c>
      <c r="AA10" s="28">
        <v>26564</v>
      </c>
    </row>
    <row r="11" spans="1:27" ht="13.5">
      <c r="A11" s="5" t="s">
        <v>37</v>
      </c>
      <c r="B11" s="3"/>
      <c r="C11" s="19">
        <v>15256902</v>
      </c>
      <c r="D11" s="19"/>
      <c r="E11" s="20">
        <v>20922559</v>
      </c>
      <c r="F11" s="21">
        <v>15306251</v>
      </c>
      <c r="G11" s="21">
        <v>399070</v>
      </c>
      <c r="H11" s="21">
        <v>562303</v>
      </c>
      <c r="I11" s="21"/>
      <c r="J11" s="21">
        <v>961373</v>
      </c>
      <c r="K11" s="21">
        <v>18</v>
      </c>
      <c r="L11" s="21">
        <v>18</v>
      </c>
      <c r="M11" s="21"/>
      <c r="N11" s="21">
        <v>36</v>
      </c>
      <c r="O11" s="21"/>
      <c r="P11" s="21">
        <v>1916682</v>
      </c>
      <c r="Q11" s="21">
        <v>700943</v>
      </c>
      <c r="R11" s="21">
        <v>2617625</v>
      </c>
      <c r="S11" s="21">
        <v>3496272</v>
      </c>
      <c r="T11" s="21">
        <v>5004575</v>
      </c>
      <c r="U11" s="21">
        <v>518978</v>
      </c>
      <c r="V11" s="21">
        <v>9019825</v>
      </c>
      <c r="W11" s="21">
        <v>12598859</v>
      </c>
      <c r="X11" s="21">
        <v>20922556</v>
      </c>
      <c r="Y11" s="21">
        <v>-8323697</v>
      </c>
      <c r="Z11" s="6">
        <v>-39.78</v>
      </c>
      <c r="AA11" s="28">
        <v>15306251</v>
      </c>
    </row>
    <row r="12" spans="1:27" ht="13.5">
      <c r="A12" s="5" t="s">
        <v>38</v>
      </c>
      <c r="B12" s="3"/>
      <c r="C12" s="19">
        <v>8624</v>
      </c>
      <c r="D12" s="19"/>
      <c r="E12" s="20">
        <v>138098</v>
      </c>
      <c r="F12" s="21">
        <v>426344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>
        <v>30593</v>
      </c>
      <c r="R12" s="21">
        <v>30593</v>
      </c>
      <c r="S12" s="21">
        <v>33870</v>
      </c>
      <c r="T12" s="21">
        <v>114078</v>
      </c>
      <c r="U12" s="21">
        <v>40577</v>
      </c>
      <c r="V12" s="21">
        <v>188525</v>
      </c>
      <c r="W12" s="21">
        <v>219118</v>
      </c>
      <c r="X12" s="21">
        <v>62772</v>
      </c>
      <c r="Y12" s="21">
        <v>156346</v>
      </c>
      <c r="Z12" s="6">
        <v>249.07</v>
      </c>
      <c r="AA12" s="28">
        <v>426344</v>
      </c>
    </row>
    <row r="13" spans="1:27" ht="13.5">
      <c r="A13" s="5" t="s">
        <v>39</v>
      </c>
      <c r="B13" s="3"/>
      <c r="C13" s="19">
        <v>231418</v>
      </c>
      <c r="D13" s="19"/>
      <c r="E13" s="20"/>
      <c r="F13" s="21">
        <v>80000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>
        <v>80000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1104802</v>
      </c>
      <c r="D15" s="16">
        <f>SUM(D16:D18)</f>
        <v>0</v>
      </c>
      <c r="E15" s="17">
        <f t="shared" si="2"/>
        <v>30966207</v>
      </c>
      <c r="F15" s="18">
        <f t="shared" si="2"/>
        <v>7293306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38582</v>
      </c>
      <c r="N15" s="18">
        <f t="shared" si="2"/>
        <v>38582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1722811</v>
      </c>
      <c r="T15" s="18">
        <f t="shared" si="2"/>
        <v>78711</v>
      </c>
      <c r="U15" s="18">
        <f t="shared" si="2"/>
        <v>2633379</v>
      </c>
      <c r="V15" s="18">
        <f t="shared" si="2"/>
        <v>4434901</v>
      </c>
      <c r="W15" s="18">
        <f t="shared" si="2"/>
        <v>4473483</v>
      </c>
      <c r="X15" s="18">
        <f t="shared" si="2"/>
        <v>30966207</v>
      </c>
      <c r="Y15" s="18">
        <f t="shared" si="2"/>
        <v>-26492724</v>
      </c>
      <c r="Z15" s="4">
        <f>+IF(X15&lt;&gt;0,+(Y15/X15)*100,0)</f>
        <v>-85.5536617707167</v>
      </c>
      <c r="AA15" s="30">
        <f>SUM(AA16:AA18)</f>
        <v>7293306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1104802</v>
      </c>
      <c r="D17" s="19"/>
      <c r="E17" s="20">
        <v>30966207</v>
      </c>
      <c r="F17" s="21">
        <v>7293306</v>
      </c>
      <c r="G17" s="21"/>
      <c r="H17" s="21"/>
      <c r="I17" s="21"/>
      <c r="J17" s="21"/>
      <c r="K17" s="21"/>
      <c r="L17" s="21"/>
      <c r="M17" s="21">
        <v>38582</v>
      </c>
      <c r="N17" s="21">
        <v>38582</v>
      </c>
      <c r="O17" s="21"/>
      <c r="P17" s="21"/>
      <c r="Q17" s="21"/>
      <c r="R17" s="21"/>
      <c r="S17" s="21">
        <v>1722811</v>
      </c>
      <c r="T17" s="21">
        <v>78711</v>
      </c>
      <c r="U17" s="21">
        <v>2633379</v>
      </c>
      <c r="V17" s="21">
        <v>4434901</v>
      </c>
      <c r="W17" s="21">
        <v>4473483</v>
      </c>
      <c r="X17" s="21">
        <v>30966207</v>
      </c>
      <c r="Y17" s="21">
        <v>-26492724</v>
      </c>
      <c r="Z17" s="6">
        <v>-85.55</v>
      </c>
      <c r="AA17" s="28">
        <v>7293306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59661863</v>
      </c>
      <c r="D19" s="16">
        <f>SUM(D20:D23)</f>
        <v>0</v>
      </c>
      <c r="E19" s="17">
        <f t="shared" si="3"/>
        <v>3580442</v>
      </c>
      <c r="F19" s="18">
        <f t="shared" si="3"/>
        <v>34930959</v>
      </c>
      <c r="G19" s="18">
        <f t="shared" si="3"/>
        <v>1203657</v>
      </c>
      <c r="H19" s="18">
        <f t="shared" si="3"/>
        <v>1517598</v>
      </c>
      <c r="I19" s="18">
        <f t="shared" si="3"/>
        <v>9417</v>
      </c>
      <c r="J19" s="18">
        <f t="shared" si="3"/>
        <v>2730672</v>
      </c>
      <c r="K19" s="18">
        <f t="shared" si="3"/>
        <v>91</v>
      </c>
      <c r="L19" s="18">
        <f t="shared" si="3"/>
        <v>91</v>
      </c>
      <c r="M19" s="18">
        <f t="shared" si="3"/>
        <v>105</v>
      </c>
      <c r="N19" s="18">
        <f t="shared" si="3"/>
        <v>287</v>
      </c>
      <c r="O19" s="18">
        <f t="shared" si="3"/>
        <v>0</v>
      </c>
      <c r="P19" s="18">
        <f t="shared" si="3"/>
        <v>3572360</v>
      </c>
      <c r="Q19" s="18">
        <f t="shared" si="3"/>
        <v>1497518</v>
      </c>
      <c r="R19" s="18">
        <f t="shared" si="3"/>
        <v>5069878</v>
      </c>
      <c r="S19" s="18">
        <f t="shared" si="3"/>
        <v>12582</v>
      </c>
      <c r="T19" s="18">
        <f t="shared" si="3"/>
        <v>4324341</v>
      </c>
      <c r="U19" s="18">
        <f t="shared" si="3"/>
        <v>3667077</v>
      </c>
      <c r="V19" s="18">
        <f t="shared" si="3"/>
        <v>8004000</v>
      </c>
      <c r="W19" s="18">
        <f t="shared" si="3"/>
        <v>15804837</v>
      </c>
      <c r="X19" s="18">
        <f t="shared" si="3"/>
        <v>3580450</v>
      </c>
      <c r="Y19" s="18">
        <f t="shared" si="3"/>
        <v>12224387</v>
      </c>
      <c r="Z19" s="4">
        <f>+IF(X19&lt;&gt;0,+(Y19/X19)*100,0)</f>
        <v>341.42040804926756</v>
      </c>
      <c r="AA19" s="30">
        <f>SUM(AA20:AA23)</f>
        <v>34930959</v>
      </c>
    </row>
    <row r="20" spans="1:27" ht="13.5">
      <c r="A20" s="5" t="s">
        <v>46</v>
      </c>
      <c r="B20" s="3"/>
      <c r="C20" s="19">
        <v>1588030</v>
      </c>
      <c r="D20" s="19"/>
      <c r="E20" s="20">
        <v>356960</v>
      </c>
      <c r="F20" s="21">
        <v>1065609</v>
      </c>
      <c r="G20" s="21">
        <v>762897</v>
      </c>
      <c r="H20" s="21">
        <v>43479</v>
      </c>
      <c r="I20" s="21"/>
      <c r="J20" s="21">
        <v>806376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806376</v>
      </c>
      <c r="X20" s="21">
        <v>356960</v>
      </c>
      <c r="Y20" s="21">
        <v>449416</v>
      </c>
      <c r="Z20" s="6">
        <v>125.9</v>
      </c>
      <c r="AA20" s="28">
        <v>1065609</v>
      </c>
    </row>
    <row r="21" spans="1:27" ht="13.5">
      <c r="A21" s="5" t="s">
        <v>47</v>
      </c>
      <c r="B21" s="3"/>
      <c r="C21" s="19">
        <v>25511668</v>
      </c>
      <c r="D21" s="19"/>
      <c r="E21" s="20">
        <v>944315</v>
      </c>
      <c r="F21" s="21">
        <v>4274672</v>
      </c>
      <c r="G21" s="21">
        <v>440760</v>
      </c>
      <c r="H21" s="21">
        <v>293663</v>
      </c>
      <c r="I21" s="21">
        <v>9001</v>
      </c>
      <c r="J21" s="21">
        <v>743424</v>
      </c>
      <c r="K21" s="21">
        <v>91</v>
      </c>
      <c r="L21" s="21">
        <v>91</v>
      </c>
      <c r="M21" s="21"/>
      <c r="N21" s="21">
        <v>182</v>
      </c>
      <c r="O21" s="21"/>
      <c r="P21" s="21"/>
      <c r="Q21" s="21"/>
      <c r="R21" s="21"/>
      <c r="S21" s="21"/>
      <c r="T21" s="21">
        <v>2219601</v>
      </c>
      <c r="U21" s="21">
        <v>175532</v>
      </c>
      <c r="V21" s="21">
        <v>2395133</v>
      </c>
      <c r="W21" s="21">
        <v>3138739</v>
      </c>
      <c r="X21" s="21">
        <v>944319</v>
      </c>
      <c r="Y21" s="21">
        <v>2194420</v>
      </c>
      <c r="Z21" s="6">
        <v>232.38</v>
      </c>
      <c r="AA21" s="28">
        <v>4274672</v>
      </c>
    </row>
    <row r="22" spans="1:27" ht="13.5">
      <c r="A22" s="5" t="s">
        <v>48</v>
      </c>
      <c r="B22" s="3"/>
      <c r="C22" s="22">
        <v>16113005</v>
      </c>
      <c r="D22" s="22"/>
      <c r="E22" s="23">
        <v>17302</v>
      </c>
      <c r="F22" s="24">
        <v>26698601</v>
      </c>
      <c r="G22" s="24"/>
      <c r="H22" s="24">
        <v>10000</v>
      </c>
      <c r="I22" s="24">
        <v>416</v>
      </c>
      <c r="J22" s="24">
        <v>10416</v>
      </c>
      <c r="K22" s="24"/>
      <c r="L22" s="24"/>
      <c r="M22" s="24">
        <v>105</v>
      </c>
      <c r="N22" s="24">
        <v>105</v>
      </c>
      <c r="O22" s="24"/>
      <c r="P22" s="24">
        <v>3572360</v>
      </c>
      <c r="Q22" s="24">
        <v>1497518</v>
      </c>
      <c r="R22" s="24">
        <v>5069878</v>
      </c>
      <c r="S22" s="24"/>
      <c r="T22" s="24">
        <v>2104740</v>
      </c>
      <c r="U22" s="24">
        <v>3491545</v>
      </c>
      <c r="V22" s="24">
        <v>5596285</v>
      </c>
      <c r="W22" s="24">
        <v>10676684</v>
      </c>
      <c r="X22" s="24">
        <v>17306</v>
      </c>
      <c r="Y22" s="24">
        <v>10659378</v>
      </c>
      <c r="Z22" s="7">
        <v>61593.54</v>
      </c>
      <c r="AA22" s="29">
        <v>26698601</v>
      </c>
    </row>
    <row r="23" spans="1:27" ht="13.5">
      <c r="A23" s="5" t="s">
        <v>49</v>
      </c>
      <c r="B23" s="3"/>
      <c r="C23" s="19">
        <v>16449160</v>
      </c>
      <c r="D23" s="19"/>
      <c r="E23" s="20">
        <v>2261865</v>
      </c>
      <c r="F23" s="21">
        <v>2892077</v>
      </c>
      <c r="G23" s="21"/>
      <c r="H23" s="21">
        <v>1170456</v>
      </c>
      <c r="I23" s="21"/>
      <c r="J23" s="21">
        <v>1170456</v>
      </c>
      <c r="K23" s="21"/>
      <c r="L23" s="21"/>
      <c r="M23" s="21"/>
      <c r="N23" s="21"/>
      <c r="O23" s="21"/>
      <c r="P23" s="21"/>
      <c r="Q23" s="21"/>
      <c r="R23" s="21"/>
      <c r="S23" s="21">
        <v>12582</v>
      </c>
      <c r="T23" s="21"/>
      <c r="U23" s="21"/>
      <c r="V23" s="21">
        <v>12582</v>
      </c>
      <c r="W23" s="21">
        <v>1183038</v>
      </c>
      <c r="X23" s="21">
        <v>2261865</v>
      </c>
      <c r="Y23" s="21">
        <v>-1078827</v>
      </c>
      <c r="Z23" s="6">
        <v>-47.7</v>
      </c>
      <c r="AA23" s="28">
        <v>2892077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2647062</v>
      </c>
      <c r="Y24" s="18">
        <v>-2647062</v>
      </c>
      <c r="Z24" s="4">
        <v>-100</v>
      </c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88069826</v>
      </c>
      <c r="D25" s="50">
        <f>+D5+D9+D15+D19+D24</f>
        <v>0</v>
      </c>
      <c r="E25" s="51">
        <f t="shared" si="4"/>
        <v>61377000</v>
      </c>
      <c r="F25" s="52">
        <f t="shared" si="4"/>
        <v>64039547</v>
      </c>
      <c r="G25" s="52">
        <f t="shared" si="4"/>
        <v>2085422</v>
      </c>
      <c r="H25" s="52">
        <f t="shared" si="4"/>
        <v>2827167</v>
      </c>
      <c r="I25" s="52">
        <f t="shared" si="4"/>
        <v>32419</v>
      </c>
      <c r="J25" s="52">
        <f t="shared" si="4"/>
        <v>4945008</v>
      </c>
      <c r="K25" s="52">
        <f t="shared" si="4"/>
        <v>21038</v>
      </c>
      <c r="L25" s="52">
        <f t="shared" si="4"/>
        <v>21038</v>
      </c>
      <c r="M25" s="52">
        <f t="shared" si="4"/>
        <v>49905</v>
      </c>
      <c r="N25" s="52">
        <f t="shared" si="4"/>
        <v>91981</v>
      </c>
      <c r="O25" s="52">
        <f t="shared" si="4"/>
        <v>80</v>
      </c>
      <c r="P25" s="52">
        <f t="shared" si="4"/>
        <v>5843833</v>
      </c>
      <c r="Q25" s="52">
        <f t="shared" si="4"/>
        <v>2480275</v>
      </c>
      <c r="R25" s="52">
        <f t="shared" si="4"/>
        <v>8324188</v>
      </c>
      <c r="S25" s="52">
        <f t="shared" si="4"/>
        <v>5284364</v>
      </c>
      <c r="T25" s="52">
        <f t="shared" si="4"/>
        <v>9524200</v>
      </c>
      <c r="U25" s="52">
        <f t="shared" si="4"/>
        <v>7124293</v>
      </c>
      <c r="V25" s="52">
        <f t="shared" si="4"/>
        <v>21932857</v>
      </c>
      <c r="W25" s="52">
        <f t="shared" si="4"/>
        <v>35294034</v>
      </c>
      <c r="X25" s="52">
        <f t="shared" si="4"/>
        <v>61377006</v>
      </c>
      <c r="Y25" s="52">
        <f t="shared" si="4"/>
        <v>-26082972</v>
      </c>
      <c r="Z25" s="53">
        <f>+IF(X25&lt;&gt;0,+(Y25/X25)*100,0)</f>
        <v>-42.49632508956204</v>
      </c>
      <c r="AA25" s="54">
        <f>+AA5+AA9+AA15+AA19+AA24</f>
        <v>64039547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78331919</v>
      </c>
      <c r="D28" s="19"/>
      <c r="E28" s="20">
        <v>56677000</v>
      </c>
      <c r="F28" s="21">
        <v>56677000</v>
      </c>
      <c r="G28" s="21">
        <v>2085422</v>
      </c>
      <c r="H28" s="21">
        <v>2154053</v>
      </c>
      <c r="I28" s="21"/>
      <c r="J28" s="21">
        <v>4239475</v>
      </c>
      <c r="K28" s="21"/>
      <c r="L28" s="21"/>
      <c r="M28" s="21"/>
      <c r="N28" s="21"/>
      <c r="O28" s="21"/>
      <c r="P28" s="21">
        <v>5843833</v>
      </c>
      <c r="Q28" s="21">
        <v>2309542</v>
      </c>
      <c r="R28" s="21">
        <v>8153375</v>
      </c>
      <c r="S28" s="21">
        <v>4936298</v>
      </c>
      <c r="T28" s="21">
        <v>8890732</v>
      </c>
      <c r="U28" s="21">
        <v>6939233</v>
      </c>
      <c r="V28" s="21">
        <v>20766263</v>
      </c>
      <c r="W28" s="21">
        <v>33159113</v>
      </c>
      <c r="X28" s="21"/>
      <c r="Y28" s="21">
        <v>33159113</v>
      </c>
      <c r="Z28" s="6"/>
      <c r="AA28" s="19">
        <v>56677000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78331919</v>
      </c>
      <c r="D32" s="25">
        <f>SUM(D28:D31)</f>
        <v>0</v>
      </c>
      <c r="E32" s="26">
        <f t="shared" si="5"/>
        <v>56677000</v>
      </c>
      <c r="F32" s="27">
        <f t="shared" si="5"/>
        <v>56677000</v>
      </c>
      <c r="G32" s="27">
        <f t="shared" si="5"/>
        <v>2085422</v>
      </c>
      <c r="H32" s="27">
        <f t="shared" si="5"/>
        <v>2154053</v>
      </c>
      <c r="I32" s="27">
        <f t="shared" si="5"/>
        <v>0</v>
      </c>
      <c r="J32" s="27">
        <f t="shared" si="5"/>
        <v>4239475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5843833</v>
      </c>
      <c r="Q32" s="27">
        <f t="shared" si="5"/>
        <v>2309542</v>
      </c>
      <c r="R32" s="27">
        <f t="shared" si="5"/>
        <v>8153375</v>
      </c>
      <c r="S32" s="27">
        <f t="shared" si="5"/>
        <v>4936298</v>
      </c>
      <c r="T32" s="27">
        <f t="shared" si="5"/>
        <v>8890732</v>
      </c>
      <c r="U32" s="27">
        <f t="shared" si="5"/>
        <v>6939233</v>
      </c>
      <c r="V32" s="27">
        <f t="shared" si="5"/>
        <v>20766263</v>
      </c>
      <c r="W32" s="27">
        <f t="shared" si="5"/>
        <v>33159113</v>
      </c>
      <c r="X32" s="27">
        <f t="shared" si="5"/>
        <v>0</v>
      </c>
      <c r="Y32" s="27">
        <f t="shared" si="5"/>
        <v>33159113</v>
      </c>
      <c r="Z32" s="13">
        <f>+IF(X32&lt;&gt;0,+(Y32/X32)*100,0)</f>
        <v>0</v>
      </c>
      <c r="AA32" s="31">
        <f>SUM(AA28:AA31)</f>
        <v>56677000</v>
      </c>
    </row>
    <row r="33" spans="1:27" ht="13.5">
      <c r="A33" s="59" t="s">
        <v>59</v>
      </c>
      <c r="B33" s="3" t="s">
        <v>60</v>
      </c>
      <c r="C33" s="19">
        <v>9737907</v>
      </c>
      <c r="D33" s="19"/>
      <c r="E33" s="20">
        <v>4700000</v>
      </c>
      <c r="F33" s="21"/>
      <c r="G33" s="21"/>
      <c r="H33" s="21">
        <v>673114</v>
      </c>
      <c r="I33" s="21">
        <v>32419</v>
      </c>
      <c r="J33" s="21">
        <v>705533</v>
      </c>
      <c r="K33" s="21">
        <v>21038</v>
      </c>
      <c r="L33" s="21">
        <v>21038</v>
      </c>
      <c r="M33" s="21">
        <v>49905</v>
      </c>
      <c r="N33" s="21">
        <v>91981</v>
      </c>
      <c r="O33" s="21">
        <v>80</v>
      </c>
      <c r="P33" s="21"/>
      <c r="Q33" s="21">
        <v>170733</v>
      </c>
      <c r="R33" s="21">
        <v>170813</v>
      </c>
      <c r="S33" s="21">
        <v>348066</v>
      </c>
      <c r="T33" s="21">
        <v>633468</v>
      </c>
      <c r="U33" s="21"/>
      <c r="V33" s="21">
        <v>981534</v>
      </c>
      <c r="W33" s="21">
        <v>1949861</v>
      </c>
      <c r="X33" s="21"/>
      <c r="Y33" s="21">
        <v>1949861</v>
      </c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/>
      <c r="F35" s="21">
        <v>7362547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>
        <v>185060</v>
      </c>
      <c r="V35" s="21">
        <v>185060</v>
      </c>
      <c r="W35" s="21">
        <v>185060</v>
      </c>
      <c r="X35" s="21"/>
      <c r="Y35" s="21">
        <v>185060</v>
      </c>
      <c r="Z35" s="6"/>
      <c r="AA35" s="28">
        <v>7362547</v>
      </c>
    </row>
    <row r="36" spans="1:27" ht="13.5">
      <c r="A36" s="60" t="s">
        <v>64</v>
      </c>
      <c r="B36" s="10"/>
      <c r="C36" s="61">
        <f aca="true" t="shared" si="6" ref="C36:Y36">SUM(C32:C35)</f>
        <v>88069826</v>
      </c>
      <c r="D36" s="61">
        <f>SUM(D32:D35)</f>
        <v>0</v>
      </c>
      <c r="E36" s="62">
        <f t="shared" si="6"/>
        <v>61377000</v>
      </c>
      <c r="F36" s="63">
        <f t="shared" si="6"/>
        <v>64039547</v>
      </c>
      <c r="G36" s="63">
        <f t="shared" si="6"/>
        <v>2085422</v>
      </c>
      <c r="H36" s="63">
        <f t="shared" si="6"/>
        <v>2827167</v>
      </c>
      <c r="I36" s="63">
        <f t="shared" si="6"/>
        <v>32419</v>
      </c>
      <c r="J36" s="63">
        <f t="shared" si="6"/>
        <v>4945008</v>
      </c>
      <c r="K36" s="63">
        <f t="shared" si="6"/>
        <v>21038</v>
      </c>
      <c r="L36" s="63">
        <f t="shared" si="6"/>
        <v>21038</v>
      </c>
      <c r="M36" s="63">
        <f t="shared" si="6"/>
        <v>49905</v>
      </c>
      <c r="N36" s="63">
        <f t="shared" si="6"/>
        <v>91981</v>
      </c>
      <c r="O36" s="63">
        <f t="shared" si="6"/>
        <v>80</v>
      </c>
      <c r="P36" s="63">
        <f t="shared" si="6"/>
        <v>5843833</v>
      </c>
      <c r="Q36" s="63">
        <f t="shared" si="6"/>
        <v>2480275</v>
      </c>
      <c r="R36" s="63">
        <f t="shared" si="6"/>
        <v>8324188</v>
      </c>
      <c r="S36" s="63">
        <f t="shared" si="6"/>
        <v>5284364</v>
      </c>
      <c r="T36" s="63">
        <f t="shared" si="6"/>
        <v>9524200</v>
      </c>
      <c r="U36" s="63">
        <f t="shared" si="6"/>
        <v>7124293</v>
      </c>
      <c r="V36" s="63">
        <f t="shared" si="6"/>
        <v>21932857</v>
      </c>
      <c r="W36" s="63">
        <f t="shared" si="6"/>
        <v>35294034</v>
      </c>
      <c r="X36" s="63">
        <f t="shared" si="6"/>
        <v>0</v>
      </c>
      <c r="Y36" s="63">
        <f t="shared" si="6"/>
        <v>35294034</v>
      </c>
      <c r="Z36" s="64">
        <f>+IF(X36&lt;&gt;0,+(Y36/X36)*100,0)</f>
        <v>0</v>
      </c>
      <c r="AA36" s="65">
        <f>SUM(AA32:AA35)</f>
        <v>64039547</v>
      </c>
    </row>
    <row r="37" spans="1:27" ht="13.5">
      <c r="A37" s="14" t="s">
        <v>90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92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9" t="s">
        <v>77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29230366</v>
      </c>
      <c r="D9" s="16">
        <f>SUM(D10:D14)</f>
        <v>0</v>
      </c>
      <c r="E9" s="17">
        <f t="shared" si="1"/>
        <v>14727661</v>
      </c>
      <c r="F9" s="18">
        <f t="shared" si="1"/>
        <v>14727661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14727661</v>
      </c>
      <c r="Y9" s="18">
        <f t="shared" si="1"/>
        <v>-14727661</v>
      </c>
      <c r="Z9" s="4">
        <f>+IF(X9&lt;&gt;0,+(Y9/X9)*100,0)</f>
        <v>-100</v>
      </c>
      <c r="AA9" s="30">
        <f>SUM(AA10:AA14)</f>
        <v>14727661</v>
      </c>
    </row>
    <row r="10" spans="1:27" ht="13.5">
      <c r="A10" s="5" t="s">
        <v>36</v>
      </c>
      <c r="B10" s="3"/>
      <c r="C10" s="19">
        <v>29230366</v>
      </c>
      <c r="D10" s="19"/>
      <c r="E10" s="20">
        <v>14727661</v>
      </c>
      <c r="F10" s="21">
        <v>14727661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5000000</v>
      </c>
      <c r="Y10" s="21">
        <v>-5000000</v>
      </c>
      <c r="Z10" s="6">
        <v>-100</v>
      </c>
      <c r="AA10" s="28">
        <v>14727661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9727661</v>
      </c>
      <c r="Y11" s="21">
        <v>-9727661</v>
      </c>
      <c r="Z11" s="6">
        <v>-100</v>
      </c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5101000</v>
      </c>
      <c r="D15" s="16">
        <f>SUM(D16:D18)</f>
        <v>0</v>
      </c>
      <c r="E15" s="17">
        <f t="shared" si="2"/>
        <v>5290000</v>
      </c>
      <c r="F15" s="18">
        <f t="shared" si="2"/>
        <v>5290000</v>
      </c>
      <c r="G15" s="18">
        <f t="shared" si="2"/>
        <v>1035635</v>
      </c>
      <c r="H15" s="18">
        <f t="shared" si="2"/>
        <v>0</v>
      </c>
      <c r="I15" s="18">
        <f t="shared" si="2"/>
        <v>1354602</v>
      </c>
      <c r="J15" s="18">
        <f t="shared" si="2"/>
        <v>2390237</v>
      </c>
      <c r="K15" s="18">
        <f t="shared" si="2"/>
        <v>7066992</v>
      </c>
      <c r="L15" s="18">
        <f t="shared" si="2"/>
        <v>1389312</v>
      </c>
      <c r="M15" s="18">
        <f t="shared" si="2"/>
        <v>6031336</v>
      </c>
      <c r="N15" s="18">
        <f t="shared" si="2"/>
        <v>14487640</v>
      </c>
      <c r="O15" s="18">
        <f t="shared" si="2"/>
        <v>798035</v>
      </c>
      <c r="P15" s="18">
        <f t="shared" si="2"/>
        <v>2848049</v>
      </c>
      <c r="Q15" s="18">
        <f t="shared" si="2"/>
        <v>10504529</v>
      </c>
      <c r="R15" s="18">
        <f t="shared" si="2"/>
        <v>14150613</v>
      </c>
      <c r="S15" s="18">
        <f t="shared" si="2"/>
        <v>555579</v>
      </c>
      <c r="T15" s="18">
        <f t="shared" si="2"/>
        <v>4841710</v>
      </c>
      <c r="U15" s="18">
        <f t="shared" si="2"/>
        <v>19438972</v>
      </c>
      <c r="V15" s="18">
        <f t="shared" si="2"/>
        <v>24836261</v>
      </c>
      <c r="W15" s="18">
        <f t="shared" si="2"/>
        <v>55864751</v>
      </c>
      <c r="X15" s="18">
        <f t="shared" si="2"/>
        <v>5289502</v>
      </c>
      <c r="Y15" s="18">
        <f t="shared" si="2"/>
        <v>50575249</v>
      </c>
      <c r="Z15" s="4">
        <f>+IF(X15&lt;&gt;0,+(Y15/X15)*100,0)</f>
        <v>956.1438676079525</v>
      </c>
      <c r="AA15" s="30">
        <f>SUM(AA16:AA18)</f>
        <v>5290000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>
        <v>7589</v>
      </c>
      <c r="H16" s="21"/>
      <c r="I16" s="21">
        <v>1354602</v>
      </c>
      <c r="J16" s="21">
        <v>1362191</v>
      </c>
      <c r="K16" s="21">
        <v>7066992</v>
      </c>
      <c r="L16" s="21">
        <v>1389312</v>
      </c>
      <c r="M16" s="21">
        <v>6031336</v>
      </c>
      <c r="N16" s="21">
        <v>14487640</v>
      </c>
      <c r="O16" s="21">
        <v>798035</v>
      </c>
      <c r="P16" s="21">
        <v>2848049</v>
      </c>
      <c r="Q16" s="21">
        <v>10504529</v>
      </c>
      <c r="R16" s="21">
        <v>14150613</v>
      </c>
      <c r="S16" s="21">
        <v>555579</v>
      </c>
      <c r="T16" s="21">
        <v>4841710</v>
      </c>
      <c r="U16" s="21">
        <v>19438972</v>
      </c>
      <c r="V16" s="21">
        <v>24836261</v>
      </c>
      <c r="W16" s="21">
        <v>54836705</v>
      </c>
      <c r="X16" s="21"/>
      <c r="Y16" s="21">
        <v>54836705</v>
      </c>
      <c r="Z16" s="6"/>
      <c r="AA16" s="28"/>
    </row>
    <row r="17" spans="1:27" ht="13.5">
      <c r="A17" s="5" t="s">
        <v>43</v>
      </c>
      <c r="B17" s="3"/>
      <c r="C17" s="19">
        <v>5101000</v>
      </c>
      <c r="D17" s="19"/>
      <c r="E17" s="20">
        <v>5290000</v>
      </c>
      <c r="F17" s="21">
        <v>5290000</v>
      </c>
      <c r="G17" s="21">
        <v>1028046</v>
      </c>
      <c r="H17" s="21"/>
      <c r="I17" s="21"/>
      <c r="J17" s="21">
        <v>1028046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1028046</v>
      </c>
      <c r="X17" s="21">
        <v>5289502</v>
      </c>
      <c r="Y17" s="21">
        <v>-4261456</v>
      </c>
      <c r="Z17" s="6">
        <v>-80.56</v>
      </c>
      <c r="AA17" s="28">
        <v>5290000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53976315</v>
      </c>
      <c r="D19" s="16">
        <f>SUM(D20:D23)</f>
        <v>0</v>
      </c>
      <c r="E19" s="17">
        <f t="shared" si="3"/>
        <v>57662000</v>
      </c>
      <c r="F19" s="18">
        <f t="shared" si="3"/>
        <v>57662000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57661552</v>
      </c>
      <c r="Y19" s="18">
        <f t="shared" si="3"/>
        <v>-57661552</v>
      </c>
      <c r="Z19" s="4">
        <f>+IF(X19&lt;&gt;0,+(Y19/X19)*100,0)</f>
        <v>-100</v>
      </c>
      <c r="AA19" s="30">
        <f>SUM(AA20:AA23)</f>
        <v>57662000</v>
      </c>
    </row>
    <row r="20" spans="1:27" ht="13.5">
      <c r="A20" s="5" t="s">
        <v>46</v>
      </c>
      <c r="B20" s="3"/>
      <c r="C20" s="19"/>
      <c r="D20" s="19"/>
      <c r="E20" s="20">
        <v>893000</v>
      </c>
      <c r="F20" s="21">
        <v>893000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893000</v>
      </c>
      <c r="Y20" s="21">
        <v>-893000</v>
      </c>
      <c r="Z20" s="6">
        <v>-100</v>
      </c>
      <c r="AA20" s="28">
        <v>893000</v>
      </c>
    </row>
    <row r="21" spans="1:27" ht="13.5">
      <c r="A21" s="5" t="s">
        <v>47</v>
      </c>
      <c r="B21" s="3"/>
      <c r="C21" s="19">
        <v>1538288</v>
      </c>
      <c r="D21" s="19"/>
      <c r="E21" s="20">
        <v>30800000</v>
      </c>
      <c r="F21" s="21">
        <v>30800000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30800000</v>
      </c>
      <c r="Y21" s="21">
        <v>-30800000</v>
      </c>
      <c r="Z21" s="6">
        <v>-100</v>
      </c>
      <c r="AA21" s="28">
        <v>30800000</v>
      </c>
    </row>
    <row r="22" spans="1:27" ht="13.5">
      <c r="A22" s="5" t="s">
        <v>48</v>
      </c>
      <c r="B22" s="3"/>
      <c r="C22" s="22">
        <v>49938027</v>
      </c>
      <c r="D22" s="22"/>
      <c r="E22" s="23">
        <v>25969000</v>
      </c>
      <c r="F22" s="24">
        <v>25969000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25968552</v>
      </c>
      <c r="Y22" s="24">
        <v>-25968552</v>
      </c>
      <c r="Z22" s="7">
        <v>-100</v>
      </c>
      <c r="AA22" s="29">
        <v>25969000</v>
      </c>
    </row>
    <row r="23" spans="1:27" ht="13.5">
      <c r="A23" s="5" t="s">
        <v>49</v>
      </c>
      <c r="B23" s="3"/>
      <c r="C23" s="19">
        <v>2500000</v>
      </c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>
        <v>2338857</v>
      </c>
      <c r="D24" s="16"/>
      <c r="E24" s="17">
        <v>1924286</v>
      </c>
      <c r="F24" s="18">
        <v>1924286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1924286</v>
      </c>
      <c r="Y24" s="18">
        <v>-1924286</v>
      </c>
      <c r="Z24" s="4">
        <v>-100</v>
      </c>
      <c r="AA24" s="30">
        <v>1924286</v>
      </c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90646538</v>
      </c>
      <c r="D25" s="50">
        <f>+D5+D9+D15+D19+D24</f>
        <v>0</v>
      </c>
      <c r="E25" s="51">
        <f t="shared" si="4"/>
        <v>79603947</v>
      </c>
      <c r="F25" s="52">
        <f t="shared" si="4"/>
        <v>79603947</v>
      </c>
      <c r="G25" s="52">
        <f t="shared" si="4"/>
        <v>1035635</v>
      </c>
      <c r="H25" s="52">
        <f t="shared" si="4"/>
        <v>0</v>
      </c>
      <c r="I25" s="52">
        <f t="shared" si="4"/>
        <v>1354602</v>
      </c>
      <c r="J25" s="52">
        <f t="shared" si="4"/>
        <v>2390237</v>
      </c>
      <c r="K25" s="52">
        <f t="shared" si="4"/>
        <v>7066992</v>
      </c>
      <c r="L25" s="52">
        <f t="shared" si="4"/>
        <v>1389312</v>
      </c>
      <c r="M25" s="52">
        <f t="shared" si="4"/>
        <v>6031336</v>
      </c>
      <c r="N25" s="52">
        <f t="shared" si="4"/>
        <v>14487640</v>
      </c>
      <c r="O25" s="52">
        <f t="shared" si="4"/>
        <v>798035</v>
      </c>
      <c r="P25" s="52">
        <f t="shared" si="4"/>
        <v>2848049</v>
      </c>
      <c r="Q25" s="52">
        <f t="shared" si="4"/>
        <v>10504529</v>
      </c>
      <c r="R25" s="52">
        <f t="shared" si="4"/>
        <v>14150613</v>
      </c>
      <c r="S25" s="52">
        <f t="shared" si="4"/>
        <v>555579</v>
      </c>
      <c r="T25" s="52">
        <f t="shared" si="4"/>
        <v>4841710</v>
      </c>
      <c r="U25" s="52">
        <f t="shared" si="4"/>
        <v>19438972</v>
      </c>
      <c r="V25" s="52">
        <f t="shared" si="4"/>
        <v>24836261</v>
      </c>
      <c r="W25" s="52">
        <f t="shared" si="4"/>
        <v>55864751</v>
      </c>
      <c r="X25" s="52">
        <f t="shared" si="4"/>
        <v>79603001</v>
      </c>
      <c r="Y25" s="52">
        <f t="shared" si="4"/>
        <v>-23738250</v>
      </c>
      <c r="Z25" s="53">
        <f>+IF(X25&lt;&gt;0,+(Y25/X25)*100,0)</f>
        <v>-29.820797836503676</v>
      </c>
      <c r="AA25" s="54">
        <f>+AA5+AA9+AA15+AA19+AA24</f>
        <v>79603947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72196323</v>
      </c>
      <c r="D28" s="19"/>
      <c r="E28" s="20">
        <v>72103947</v>
      </c>
      <c r="F28" s="21">
        <v>72103947</v>
      </c>
      <c r="G28" s="21">
        <v>1028046</v>
      </c>
      <c r="H28" s="21"/>
      <c r="I28" s="21">
        <v>960484</v>
      </c>
      <c r="J28" s="21">
        <v>1988530</v>
      </c>
      <c r="K28" s="21">
        <v>6214389</v>
      </c>
      <c r="L28" s="21">
        <v>950716</v>
      </c>
      <c r="M28" s="21">
        <v>3617021</v>
      </c>
      <c r="N28" s="21">
        <v>10782126</v>
      </c>
      <c r="O28" s="21"/>
      <c r="P28" s="21">
        <v>2848049</v>
      </c>
      <c r="Q28" s="21">
        <v>10504529</v>
      </c>
      <c r="R28" s="21">
        <v>13352578</v>
      </c>
      <c r="S28" s="21">
        <v>555579</v>
      </c>
      <c r="T28" s="21">
        <v>4301519</v>
      </c>
      <c r="U28" s="21">
        <v>19438972</v>
      </c>
      <c r="V28" s="21">
        <v>24296070</v>
      </c>
      <c r="W28" s="21">
        <v>50419304</v>
      </c>
      <c r="X28" s="21"/>
      <c r="Y28" s="21">
        <v>50419304</v>
      </c>
      <c r="Z28" s="6"/>
      <c r="AA28" s="19">
        <v>72103947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72196323</v>
      </c>
      <c r="D32" s="25">
        <f>SUM(D28:D31)</f>
        <v>0</v>
      </c>
      <c r="E32" s="26">
        <f t="shared" si="5"/>
        <v>72103947</v>
      </c>
      <c r="F32" s="27">
        <f t="shared" si="5"/>
        <v>72103947</v>
      </c>
      <c r="G32" s="27">
        <f t="shared" si="5"/>
        <v>1028046</v>
      </c>
      <c r="H32" s="27">
        <f t="shared" si="5"/>
        <v>0</v>
      </c>
      <c r="I32" s="27">
        <f t="shared" si="5"/>
        <v>960484</v>
      </c>
      <c r="J32" s="27">
        <f t="shared" si="5"/>
        <v>1988530</v>
      </c>
      <c r="K32" s="27">
        <f t="shared" si="5"/>
        <v>6214389</v>
      </c>
      <c r="L32" s="27">
        <f t="shared" si="5"/>
        <v>950716</v>
      </c>
      <c r="M32" s="27">
        <f t="shared" si="5"/>
        <v>3617021</v>
      </c>
      <c r="N32" s="27">
        <f t="shared" si="5"/>
        <v>10782126</v>
      </c>
      <c r="O32" s="27">
        <f t="shared" si="5"/>
        <v>0</v>
      </c>
      <c r="P32" s="27">
        <f t="shared" si="5"/>
        <v>2848049</v>
      </c>
      <c r="Q32" s="27">
        <f t="shared" si="5"/>
        <v>10504529</v>
      </c>
      <c r="R32" s="27">
        <f t="shared" si="5"/>
        <v>13352578</v>
      </c>
      <c r="S32" s="27">
        <f t="shared" si="5"/>
        <v>555579</v>
      </c>
      <c r="T32" s="27">
        <f t="shared" si="5"/>
        <v>4301519</v>
      </c>
      <c r="U32" s="27">
        <f t="shared" si="5"/>
        <v>19438972</v>
      </c>
      <c r="V32" s="27">
        <f t="shared" si="5"/>
        <v>24296070</v>
      </c>
      <c r="W32" s="27">
        <f t="shared" si="5"/>
        <v>50419304</v>
      </c>
      <c r="X32" s="27">
        <f t="shared" si="5"/>
        <v>0</v>
      </c>
      <c r="Y32" s="27">
        <f t="shared" si="5"/>
        <v>50419304</v>
      </c>
      <c r="Z32" s="13">
        <f>+IF(X32&lt;&gt;0,+(Y32/X32)*100,0)</f>
        <v>0</v>
      </c>
      <c r="AA32" s="31">
        <f>SUM(AA28:AA31)</f>
        <v>72103947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18450215</v>
      </c>
      <c r="D35" s="19"/>
      <c r="E35" s="20">
        <v>7500000</v>
      </c>
      <c r="F35" s="21">
        <v>7500000</v>
      </c>
      <c r="G35" s="21">
        <v>7589</v>
      </c>
      <c r="H35" s="21"/>
      <c r="I35" s="21">
        <v>394118</v>
      </c>
      <c r="J35" s="21">
        <v>401707</v>
      </c>
      <c r="K35" s="21">
        <v>852604</v>
      </c>
      <c r="L35" s="21">
        <v>438596</v>
      </c>
      <c r="M35" s="21">
        <v>2414315</v>
      </c>
      <c r="N35" s="21">
        <v>3705515</v>
      </c>
      <c r="O35" s="21">
        <v>798035</v>
      </c>
      <c r="P35" s="21"/>
      <c r="Q35" s="21"/>
      <c r="R35" s="21">
        <v>798035</v>
      </c>
      <c r="S35" s="21"/>
      <c r="T35" s="21">
        <v>540192</v>
      </c>
      <c r="U35" s="21"/>
      <c r="V35" s="21">
        <v>540192</v>
      </c>
      <c r="W35" s="21">
        <v>5445449</v>
      </c>
      <c r="X35" s="21"/>
      <c r="Y35" s="21">
        <v>5445449</v>
      </c>
      <c r="Z35" s="6"/>
      <c r="AA35" s="28">
        <v>7500000</v>
      </c>
    </row>
    <row r="36" spans="1:27" ht="13.5">
      <c r="A36" s="60" t="s">
        <v>64</v>
      </c>
      <c r="B36" s="10"/>
      <c r="C36" s="61">
        <f aca="true" t="shared" si="6" ref="C36:Y36">SUM(C32:C35)</f>
        <v>90646538</v>
      </c>
      <c r="D36" s="61">
        <f>SUM(D32:D35)</f>
        <v>0</v>
      </c>
      <c r="E36" s="62">
        <f t="shared" si="6"/>
        <v>79603947</v>
      </c>
      <c r="F36" s="63">
        <f t="shared" si="6"/>
        <v>79603947</v>
      </c>
      <c r="G36" s="63">
        <f t="shared" si="6"/>
        <v>1035635</v>
      </c>
      <c r="H36" s="63">
        <f t="shared" si="6"/>
        <v>0</v>
      </c>
      <c r="I36" s="63">
        <f t="shared" si="6"/>
        <v>1354602</v>
      </c>
      <c r="J36" s="63">
        <f t="shared" si="6"/>
        <v>2390237</v>
      </c>
      <c r="K36" s="63">
        <f t="shared" si="6"/>
        <v>7066993</v>
      </c>
      <c r="L36" s="63">
        <f t="shared" si="6"/>
        <v>1389312</v>
      </c>
      <c r="M36" s="63">
        <f t="shared" si="6"/>
        <v>6031336</v>
      </c>
      <c r="N36" s="63">
        <f t="shared" si="6"/>
        <v>14487641</v>
      </c>
      <c r="O36" s="63">
        <f t="shared" si="6"/>
        <v>798035</v>
      </c>
      <c r="P36" s="63">
        <f t="shared" si="6"/>
        <v>2848049</v>
      </c>
      <c r="Q36" s="63">
        <f t="shared" si="6"/>
        <v>10504529</v>
      </c>
      <c r="R36" s="63">
        <f t="shared" si="6"/>
        <v>14150613</v>
      </c>
      <c r="S36" s="63">
        <f t="shared" si="6"/>
        <v>555579</v>
      </c>
      <c r="T36" s="63">
        <f t="shared" si="6"/>
        <v>4841711</v>
      </c>
      <c r="U36" s="63">
        <f t="shared" si="6"/>
        <v>19438972</v>
      </c>
      <c r="V36" s="63">
        <f t="shared" si="6"/>
        <v>24836262</v>
      </c>
      <c r="W36" s="63">
        <f t="shared" si="6"/>
        <v>55864753</v>
      </c>
      <c r="X36" s="63">
        <f t="shared" si="6"/>
        <v>0</v>
      </c>
      <c r="Y36" s="63">
        <f t="shared" si="6"/>
        <v>55864753</v>
      </c>
      <c r="Z36" s="64">
        <f>+IF(X36&lt;&gt;0,+(Y36/X36)*100,0)</f>
        <v>0</v>
      </c>
      <c r="AA36" s="65">
        <f>SUM(AA32:AA35)</f>
        <v>79603947</v>
      </c>
    </row>
    <row r="37" spans="1:27" ht="13.5">
      <c r="A37" s="14" t="s">
        <v>90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92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9" t="s">
        <v>78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835000</v>
      </c>
      <c r="F5" s="18">
        <f t="shared" si="0"/>
        <v>835000</v>
      </c>
      <c r="G5" s="18">
        <f t="shared" si="0"/>
        <v>2631</v>
      </c>
      <c r="H5" s="18">
        <f t="shared" si="0"/>
        <v>664452</v>
      </c>
      <c r="I5" s="18">
        <f t="shared" si="0"/>
        <v>73318</v>
      </c>
      <c r="J5" s="18">
        <f t="shared" si="0"/>
        <v>740401</v>
      </c>
      <c r="K5" s="18">
        <f t="shared" si="0"/>
        <v>16479</v>
      </c>
      <c r="L5" s="18">
        <f t="shared" si="0"/>
        <v>0</v>
      </c>
      <c r="M5" s="18">
        <f t="shared" si="0"/>
        <v>0</v>
      </c>
      <c r="N5" s="18">
        <f t="shared" si="0"/>
        <v>16479</v>
      </c>
      <c r="O5" s="18">
        <f t="shared" si="0"/>
        <v>0</v>
      </c>
      <c r="P5" s="18">
        <f t="shared" si="0"/>
        <v>7936</v>
      </c>
      <c r="Q5" s="18">
        <f t="shared" si="0"/>
        <v>160032</v>
      </c>
      <c r="R5" s="18">
        <f t="shared" si="0"/>
        <v>167968</v>
      </c>
      <c r="S5" s="18">
        <f t="shared" si="0"/>
        <v>6895</v>
      </c>
      <c r="T5" s="18">
        <f t="shared" si="0"/>
        <v>110000</v>
      </c>
      <c r="U5" s="18">
        <f t="shared" si="0"/>
        <v>951</v>
      </c>
      <c r="V5" s="18">
        <f t="shared" si="0"/>
        <v>117846</v>
      </c>
      <c r="W5" s="18">
        <f t="shared" si="0"/>
        <v>1042694</v>
      </c>
      <c r="X5" s="18">
        <f t="shared" si="0"/>
        <v>850000</v>
      </c>
      <c r="Y5" s="18">
        <f t="shared" si="0"/>
        <v>192694</v>
      </c>
      <c r="Z5" s="4">
        <f>+IF(X5&lt;&gt;0,+(Y5/X5)*100,0)</f>
        <v>22.669882352941176</v>
      </c>
      <c r="AA5" s="16">
        <f>SUM(AA6:AA8)</f>
        <v>835000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>
        <v>6895</v>
      </c>
      <c r="T6" s="21"/>
      <c r="U6" s="21"/>
      <c r="V6" s="21">
        <v>6895</v>
      </c>
      <c r="W6" s="21">
        <v>6895</v>
      </c>
      <c r="X6" s="21">
        <v>15000</v>
      </c>
      <c r="Y6" s="21">
        <v>-8105</v>
      </c>
      <c r="Z6" s="6">
        <v>-54.03</v>
      </c>
      <c r="AA6" s="28"/>
    </row>
    <row r="7" spans="1:27" ht="13.5">
      <c r="A7" s="5" t="s">
        <v>33</v>
      </c>
      <c r="B7" s="3"/>
      <c r="C7" s="22"/>
      <c r="D7" s="22"/>
      <c r="E7" s="23">
        <v>835000</v>
      </c>
      <c r="F7" s="24">
        <v>835000</v>
      </c>
      <c r="G7" s="24">
        <v>1681</v>
      </c>
      <c r="H7" s="24">
        <v>664452</v>
      </c>
      <c r="I7" s="24">
        <v>73318</v>
      </c>
      <c r="J7" s="24">
        <v>739451</v>
      </c>
      <c r="K7" s="24">
        <v>16479</v>
      </c>
      <c r="L7" s="24"/>
      <c r="M7" s="24"/>
      <c r="N7" s="24">
        <v>16479</v>
      </c>
      <c r="O7" s="24"/>
      <c r="P7" s="24">
        <v>7332</v>
      </c>
      <c r="Q7" s="24">
        <v>160032</v>
      </c>
      <c r="R7" s="24">
        <v>167364</v>
      </c>
      <c r="S7" s="24"/>
      <c r="T7" s="24">
        <v>110000</v>
      </c>
      <c r="U7" s="24"/>
      <c r="V7" s="24">
        <v>110000</v>
      </c>
      <c r="W7" s="24">
        <v>1033294</v>
      </c>
      <c r="X7" s="24">
        <v>835000</v>
      </c>
      <c r="Y7" s="24">
        <v>198294</v>
      </c>
      <c r="Z7" s="7">
        <v>23.75</v>
      </c>
      <c r="AA7" s="29">
        <v>835000</v>
      </c>
    </row>
    <row r="8" spans="1:27" ht="13.5">
      <c r="A8" s="5" t="s">
        <v>34</v>
      </c>
      <c r="B8" s="3"/>
      <c r="C8" s="19"/>
      <c r="D8" s="19"/>
      <c r="E8" s="20"/>
      <c r="F8" s="21"/>
      <c r="G8" s="21">
        <v>950</v>
      </c>
      <c r="H8" s="21"/>
      <c r="I8" s="21"/>
      <c r="J8" s="21">
        <v>950</v>
      </c>
      <c r="K8" s="21"/>
      <c r="L8" s="21"/>
      <c r="M8" s="21"/>
      <c r="N8" s="21"/>
      <c r="O8" s="21"/>
      <c r="P8" s="21">
        <v>604</v>
      </c>
      <c r="Q8" s="21"/>
      <c r="R8" s="21">
        <v>604</v>
      </c>
      <c r="S8" s="21"/>
      <c r="T8" s="21"/>
      <c r="U8" s="21">
        <v>951</v>
      </c>
      <c r="V8" s="21">
        <v>951</v>
      </c>
      <c r="W8" s="21">
        <v>2505</v>
      </c>
      <c r="X8" s="21"/>
      <c r="Y8" s="21">
        <v>2505</v>
      </c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10294655</v>
      </c>
      <c r="F9" s="18">
        <f t="shared" si="1"/>
        <v>6036538</v>
      </c>
      <c r="G9" s="18">
        <f t="shared" si="1"/>
        <v>210499</v>
      </c>
      <c r="H9" s="18">
        <f t="shared" si="1"/>
        <v>53416</v>
      </c>
      <c r="I9" s="18">
        <f t="shared" si="1"/>
        <v>0</v>
      </c>
      <c r="J9" s="18">
        <f t="shared" si="1"/>
        <v>263915</v>
      </c>
      <c r="K9" s="18">
        <f t="shared" si="1"/>
        <v>540911</v>
      </c>
      <c r="L9" s="18">
        <f t="shared" si="1"/>
        <v>490136</v>
      </c>
      <c r="M9" s="18">
        <f t="shared" si="1"/>
        <v>765732</v>
      </c>
      <c r="N9" s="18">
        <f t="shared" si="1"/>
        <v>1796779</v>
      </c>
      <c r="O9" s="18">
        <f t="shared" si="1"/>
        <v>0</v>
      </c>
      <c r="P9" s="18">
        <f t="shared" si="1"/>
        <v>644850</v>
      </c>
      <c r="Q9" s="18">
        <f t="shared" si="1"/>
        <v>277020</v>
      </c>
      <c r="R9" s="18">
        <f t="shared" si="1"/>
        <v>921870</v>
      </c>
      <c r="S9" s="18">
        <f t="shared" si="1"/>
        <v>1440514</v>
      </c>
      <c r="T9" s="18">
        <f t="shared" si="1"/>
        <v>945450</v>
      </c>
      <c r="U9" s="18">
        <f t="shared" si="1"/>
        <v>820800</v>
      </c>
      <c r="V9" s="18">
        <f t="shared" si="1"/>
        <v>3206764</v>
      </c>
      <c r="W9" s="18">
        <f t="shared" si="1"/>
        <v>6189328</v>
      </c>
      <c r="X9" s="18">
        <f t="shared" si="1"/>
        <v>5279655</v>
      </c>
      <c r="Y9" s="18">
        <f t="shared" si="1"/>
        <v>909673</v>
      </c>
      <c r="Z9" s="4">
        <f>+IF(X9&lt;&gt;0,+(Y9/X9)*100,0)</f>
        <v>17.22978111259164</v>
      </c>
      <c r="AA9" s="30">
        <f>SUM(AA10:AA14)</f>
        <v>6036538</v>
      </c>
    </row>
    <row r="10" spans="1:27" ht="13.5">
      <c r="A10" s="5" t="s">
        <v>36</v>
      </c>
      <c r="B10" s="3"/>
      <c r="C10" s="19"/>
      <c r="D10" s="19"/>
      <c r="E10" s="20">
        <v>5015000</v>
      </c>
      <c r="F10" s="21">
        <v>15000</v>
      </c>
      <c r="G10" s="21"/>
      <c r="H10" s="21"/>
      <c r="I10" s="21"/>
      <c r="J10" s="21"/>
      <c r="K10" s="21">
        <v>540911</v>
      </c>
      <c r="L10" s="21"/>
      <c r="M10" s="21"/>
      <c r="N10" s="21">
        <v>540911</v>
      </c>
      <c r="O10" s="21"/>
      <c r="P10" s="21"/>
      <c r="Q10" s="21"/>
      <c r="R10" s="21"/>
      <c r="S10" s="21">
        <v>21248</v>
      </c>
      <c r="T10" s="21"/>
      <c r="U10" s="21"/>
      <c r="V10" s="21">
        <v>21248</v>
      </c>
      <c r="W10" s="21">
        <v>562159</v>
      </c>
      <c r="X10" s="21"/>
      <c r="Y10" s="21">
        <v>562159</v>
      </c>
      <c r="Z10" s="6"/>
      <c r="AA10" s="28">
        <v>15000</v>
      </c>
    </row>
    <row r="11" spans="1:27" ht="13.5">
      <c r="A11" s="5" t="s">
        <v>37</v>
      </c>
      <c r="B11" s="3"/>
      <c r="C11" s="19"/>
      <c r="D11" s="19"/>
      <c r="E11" s="20">
        <v>5279655</v>
      </c>
      <c r="F11" s="21">
        <v>6021538</v>
      </c>
      <c r="G11" s="21">
        <v>210499</v>
      </c>
      <c r="H11" s="21">
        <v>53416</v>
      </c>
      <c r="I11" s="21"/>
      <c r="J11" s="21">
        <v>263915</v>
      </c>
      <c r="K11" s="21"/>
      <c r="L11" s="21">
        <v>490136</v>
      </c>
      <c r="M11" s="21">
        <v>765732</v>
      </c>
      <c r="N11" s="21">
        <v>1255868</v>
      </c>
      <c r="O11" s="21"/>
      <c r="P11" s="21">
        <v>644850</v>
      </c>
      <c r="Q11" s="21">
        <v>277020</v>
      </c>
      <c r="R11" s="21">
        <v>921870</v>
      </c>
      <c r="S11" s="21">
        <v>1419266</v>
      </c>
      <c r="T11" s="21">
        <v>945450</v>
      </c>
      <c r="U11" s="21">
        <v>820800</v>
      </c>
      <c r="V11" s="21">
        <v>3185516</v>
      </c>
      <c r="W11" s="21">
        <v>5627169</v>
      </c>
      <c r="X11" s="21">
        <v>5279655</v>
      </c>
      <c r="Y11" s="21">
        <v>347514</v>
      </c>
      <c r="Z11" s="6">
        <v>6.58</v>
      </c>
      <c r="AA11" s="28">
        <v>6021538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9463142</v>
      </c>
      <c r="F15" s="18">
        <f t="shared" si="2"/>
        <v>12031211</v>
      </c>
      <c r="G15" s="18">
        <f t="shared" si="2"/>
        <v>0</v>
      </c>
      <c r="H15" s="18">
        <f t="shared" si="2"/>
        <v>1389592</v>
      </c>
      <c r="I15" s="18">
        <f t="shared" si="2"/>
        <v>1077670</v>
      </c>
      <c r="J15" s="18">
        <f t="shared" si="2"/>
        <v>2467262</v>
      </c>
      <c r="K15" s="18">
        <f t="shared" si="2"/>
        <v>0</v>
      </c>
      <c r="L15" s="18">
        <f t="shared" si="2"/>
        <v>923254</v>
      </c>
      <c r="M15" s="18">
        <f t="shared" si="2"/>
        <v>2940289</v>
      </c>
      <c r="N15" s="18">
        <f t="shared" si="2"/>
        <v>3863543</v>
      </c>
      <c r="O15" s="18">
        <f t="shared" si="2"/>
        <v>0</v>
      </c>
      <c r="P15" s="18">
        <f t="shared" si="2"/>
        <v>0</v>
      </c>
      <c r="Q15" s="18">
        <f t="shared" si="2"/>
        <v>2738104</v>
      </c>
      <c r="R15" s="18">
        <f t="shared" si="2"/>
        <v>2738104</v>
      </c>
      <c r="S15" s="18">
        <f t="shared" si="2"/>
        <v>1054278</v>
      </c>
      <c r="T15" s="18">
        <f t="shared" si="2"/>
        <v>2154758</v>
      </c>
      <c r="U15" s="18">
        <f t="shared" si="2"/>
        <v>1043288</v>
      </c>
      <c r="V15" s="18">
        <f t="shared" si="2"/>
        <v>4252324</v>
      </c>
      <c r="W15" s="18">
        <f t="shared" si="2"/>
        <v>13321233</v>
      </c>
      <c r="X15" s="18">
        <f t="shared" si="2"/>
        <v>13134542</v>
      </c>
      <c r="Y15" s="18">
        <f t="shared" si="2"/>
        <v>186691</v>
      </c>
      <c r="Z15" s="4">
        <f>+IF(X15&lt;&gt;0,+(Y15/X15)*100,0)</f>
        <v>1.4213742664190347</v>
      </c>
      <c r="AA15" s="30">
        <f>SUM(AA16:AA18)</f>
        <v>12031211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>
        <v>9463142</v>
      </c>
      <c r="F17" s="21">
        <v>12031211</v>
      </c>
      <c r="G17" s="21"/>
      <c r="H17" s="21">
        <v>1389592</v>
      </c>
      <c r="I17" s="21">
        <v>1077670</v>
      </c>
      <c r="J17" s="21">
        <v>2467262</v>
      </c>
      <c r="K17" s="21"/>
      <c r="L17" s="21">
        <v>923254</v>
      </c>
      <c r="M17" s="21">
        <v>2940289</v>
      </c>
      <c r="N17" s="21">
        <v>3863543</v>
      </c>
      <c r="O17" s="21"/>
      <c r="P17" s="21"/>
      <c r="Q17" s="21">
        <v>2738104</v>
      </c>
      <c r="R17" s="21">
        <v>2738104</v>
      </c>
      <c r="S17" s="21">
        <v>1054278</v>
      </c>
      <c r="T17" s="21">
        <v>2154758</v>
      </c>
      <c r="U17" s="21">
        <v>1043288</v>
      </c>
      <c r="V17" s="21">
        <v>4252324</v>
      </c>
      <c r="W17" s="21">
        <v>13321233</v>
      </c>
      <c r="X17" s="21">
        <v>8134542</v>
      </c>
      <c r="Y17" s="21">
        <v>5186691</v>
      </c>
      <c r="Z17" s="6">
        <v>63.76</v>
      </c>
      <c r="AA17" s="28">
        <v>12031211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5000000</v>
      </c>
      <c r="Y18" s="21">
        <v>-5000000</v>
      </c>
      <c r="Z18" s="6">
        <v>-100</v>
      </c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40429203</v>
      </c>
      <c r="F19" s="18">
        <f t="shared" si="3"/>
        <v>37119251</v>
      </c>
      <c r="G19" s="18">
        <f t="shared" si="3"/>
        <v>407305</v>
      </c>
      <c r="H19" s="18">
        <f t="shared" si="3"/>
        <v>1388463</v>
      </c>
      <c r="I19" s="18">
        <f t="shared" si="3"/>
        <v>613204</v>
      </c>
      <c r="J19" s="18">
        <f t="shared" si="3"/>
        <v>2408972</v>
      </c>
      <c r="K19" s="18">
        <f t="shared" si="3"/>
        <v>542091</v>
      </c>
      <c r="L19" s="18">
        <f t="shared" si="3"/>
        <v>966593</v>
      </c>
      <c r="M19" s="18">
        <f t="shared" si="3"/>
        <v>1041561</v>
      </c>
      <c r="N19" s="18">
        <f t="shared" si="3"/>
        <v>2550245</v>
      </c>
      <c r="O19" s="18">
        <f t="shared" si="3"/>
        <v>1036561</v>
      </c>
      <c r="P19" s="18">
        <f t="shared" si="3"/>
        <v>1048726</v>
      </c>
      <c r="Q19" s="18">
        <f t="shared" si="3"/>
        <v>254927</v>
      </c>
      <c r="R19" s="18">
        <f t="shared" si="3"/>
        <v>2340214</v>
      </c>
      <c r="S19" s="18">
        <f t="shared" si="3"/>
        <v>171911</v>
      </c>
      <c r="T19" s="18">
        <f t="shared" si="3"/>
        <v>337134</v>
      </c>
      <c r="U19" s="18">
        <f t="shared" si="3"/>
        <v>180024</v>
      </c>
      <c r="V19" s="18">
        <f t="shared" si="3"/>
        <v>689069</v>
      </c>
      <c r="W19" s="18">
        <f t="shared" si="3"/>
        <v>7988500</v>
      </c>
      <c r="X19" s="18">
        <f t="shared" si="3"/>
        <v>40429202</v>
      </c>
      <c r="Y19" s="18">
        <f t="shared" si="3"/>
        <v>-32440702</v>
      </c>
      <c r="Z19" s="4">
        <f>+IF(X19&lt;&gt;0,+(Y19/X19)*100,0)</f>
        <v>-80.2407675521273</v>
      </c>
      <c r="AA19" s="30">
        <f>SUM(AA20:AA23)</f>
        <v>37119251</v>
      </c>
    </row>
    <row r="20" spans="1:27" ht="13.5">
      <c r="A20" s="5" t="s">
        <v>46</v>
      </c>
      <c r="B20" s="3"/>
      <c r="C20" s="19"/>
      <c r="D20" s="19"/>
      <c r="E20" s="20">
        <v>6100000</v>
      </c>
      <c r="F20" s="21">
        <v>7123089</v>
      </c>
      <c r="G20" s="21">
        <v>27250</v>
      </c>
      <c r="H20" s="21"/>
      <c r="I20" s="21"/>
      <c r="J20" s="21">
        <v>27250</v>
      </c>
      <c r="K20" s="21"/>
      <c r="L20" s="21"/>
      <c r="M20" s="21"/>
      <c r="N20" s="21"/>
      <c r="O20" s="21"/>
      <c r="P20" s="21"/>
      <c r="Q20" s="21"/>
      <c r="R20" s="21"/>
      <c r="S20" s="21">
        <v>5900</v>
      </c>
      <c r="T20" s="21"/>
      <c r="U20" s="21">
        <v>17220</v>
      </c>
      <c r="V20" s="21">
        <v>23120</v>
      </c>
      <c r="W20" s="21">
        <v>50370</v>
      </c>
      <c r="X20" s="21">
        <v>6100000</v>
      </c>
      <c r="Y20" s="21">
        <v>-6049630</v>
      </c>
      <c r="Z20" s="6">
        <v>-99.17</v>
      </c>
      <c r="AA20" s="28">
        <v>7123089</v>
      </c>
    </row>
    <row r="21" spans="1:27" ht="13.5">
      <c r="A21" s="5" t="s">
        <v>47</v>
      </c>
      <c r="B21" s="3"/>
      <c r="C21" s="19"/>
      <c r="D21" s="19"/>
      <c r="E21" s="20">
        <v>25378167</v>
      </c>
      <c r="F21" s="21">
        <v>24613554</v>
      </c>
      <c r="G21" s="21">
        <v>380055</v>
      </c>
      <c r="H21" s="21">
        <v>1247411</v>
      </c>
      <c r="I21" s="21">
        <v>110069</v>
      </c>
      <c r="J21" s="21">
        <v>1737535</v>
      </c>
      <c r="K21" s="21">
        <v>337654</v>
      </c>
      <c r="L21" s="21">
        <v>356782</v>
      </c>
      <c r="M21" s="21">
        <v>222736</v>
      </c>
      <c r="N21" s="21">
        <v>917172</v>
      </c>
      <c r="O21" s="21">
        <v>465459</v>
      </c>
      <c r="P21" s="21">
        <v>151906</v>
      </c>
      <c r="Q21" s="21">
        <v>85992</v>
      </c>
      <c r="R21" s="21">
        <v>703357</v>
      </c>
      <c r="S21" s="21">
        <v>11224</v>
      </c>
      <c r="T21" s="21">
        <v>304388</v>
      </c>
      <c r="U21" s="21">
        <v>17290</v>
      </c>
      <c r="V21" s="21">
        <v>332902</v>
      </c>
      <c r="W21" s="21">
        <v>3690966</v>
      </c>
      <c r="X21" s="21">
        <v>25378167</v>
      </c>
      <c r="Y21" s="21">
        <v>-21687201</v>
      </c>
      <c r="Z21" s="6">
        <v>-85.46</v>
      </c>
      <c r="AA21" s="28">
        <v>24613554</v>
      </c>
    </row>
    <row r="22" spans="1:27" ht="13.5">
      <c r="A22" s="5" t="s">
        <v>48</v>
      </c>
      <c r="B22" s="3"/>
      <c r="C22" s="22"/>
      <c r="D22" s="22"/>
      <c r="E22" s="23">
        <v>6787409</v>
      </c>
      <c r="F22" s="24">
        <v>3693941</v>
      </c>
      <c r="G22" s="24"/>
      <c r="H22" s="24"/>
      <c r="I22" s="24">
        <v>500665</v>
      </c>
      <c r="J22" s="24">
        <v>500665</v>
      </c>
      <c r="K22" s="24"/>
      <c r="L22" s="24">
        <v>609811</v>
      </c>
      <c r="M22" s="24">
        <v>574958</v>
      </c>
      <c r="N22" s="24">
        <v>1184769</v>
      </c>
      <c r="O22" s="24">
        <v>571102</v>
      </c>
      <c r="P22" s="24">
        <v>896820</v>
      </c>
      <c r="Q22" s="24">
        <v>168935</v>
      </c>
      <c r="R22" s="24">
        <v>1636857</v>
      </c>
      <c r="S22" s="24">
        <v>154787</v>
      </c>
      <c r="T22" s="24">
        <v>32746</v>
      </c>
      <c r="U22" s="24">
        <v>23779</v>
      </c>
      <c r="V22" s="24">
        <v>211312</v>
      </c>
      <c r="W22" s="24">
        <v>3533603</v>
      </c>
      <c r="X22" s="24">
        <v>6787409</v>
      </c>
      <c r="Y22" s="24">
        <v>-3253806</v>
      </c>
      <c r="Z22" s="7">
        <v>-47.94</v>
      </c>
      <c r="AA22" s="29">
        <v>3693941</v>
      </c>
    </row>
    <row r="23" spans="1:27" ht="13.5">
      <c r="A23" s="5" t="s">
        <v>49</v>
      </c>
      <c r="B23" s="3"/>
      <c r="C23" s="19"/>
      <c r="D23" s="19"/>
      <c r="E23" s="20">
        <v>2163627</v>
      </c>
      <c r="F23" s="21">
        <v>1688667</v>
      </c>
      <c r="G23" s="21"/>
      <c r="H23" s="21">
        <v>141052</v>
      </c>
      <c r="I23" s="21">
        <v>2470</v>
      </c>
      <c r="J23" s="21">
        <v>143522</v>
      </c>
      <c r="K23" s="21">
        <v>204437</v>
      </c>
      <c r="L23" s="21"/>
      <c r="M23" s="21">
        <v>243867</v>
      </c>
      <c r="N23" s="21">
        <v>448304</v>
      </c>
      <c r="O23" s="21"/>
      <c r="P23" s="21"/>
      <c r="Q23" s="21"/>
      <c r="R23" s="21"/>
      <c r="S23" s="21"/>
      <c r="T23" s="21"/>
      <c r="U23" s="21">
        <v>121735</v>
      </c>
      <c r="V23" s="21">
        <v>121735</v>
      </c>
      <c r="W23" s="21">
        <v>713561</v>
      </c>
      <c r="X23" s="21">
        <v>2163626</v>
      </c>
      <c r="Y23" s="21">
        <v>-1450065</v>
      </c>
      <c r="Z23" s="6">
        <v>-67.02</v>
      </c>
      <c r="AA23" s="28">
        <v>1688667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1328600</v>
      </c>
      <c r="Y24" s="18">
        <v>-1328600</v>
      </c>
      <c r="Z24" s="4">
        <v>-100</v>
      </c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61022000</v>
      </c>
      <c r="F25" s="52">
        <f t="shared" si="4"/>
        <v>56022000</v>
      </c>
      <c r="G25" s="52">
        <f t="shared" si="4"/>
        <v>620435</v>
      </c>
      <c r="H25" s="52">
        <f t="shared" si="4"/>
        <v>3495923</v>
      </c>
      <c r="I25" s="52">
        <f t="shared" si="4"/>
        <v>1764192</v>
      </c>
      <c r="J25" s="52">
        <f t="shared" si="4"/>
        <v>5880550</v>
      </c>
      <c r="K25" s="52">
        <f t="shared" si="4"/>
        <v>1099481</v>
      </c>
      <c r="L25" s="52">
        <f t="shared" si="4"/>
        <v>2379983</v>
      </c>
      <c r="M25" s="52">
        <f t="shared" si="4"/>
        <v>4747582</v>
      </c>
      <c r="N25" s="52">
        <f t="shared" si="4"/>
        <v>8227046</v>
      </c>
      <c r="O25" s="52">
        <f t="shared" si="4"/>
        <v>1036561</v>
      </c>
      <c r="P25" s="52">
        <f t="shared" si="4"/>
        <v>1701512</v>
      </c>
      <c r="Q25" s="52">
        <f t="shared" si="4"/>
        <v>3430083</v>
      </c>
      <c r="R25" s="52">
        <f t="shared" si="4"/>
        <v>6168156</v>
      </c>
      <c r="S25" s="52">
        <f t="shared" si="4"/>
        <v>2673598</v>
      </c>
      <c r="T25" s="52">
        <f t="shared" si="4"/>
        <v>3547342</v>
      </c>
      <c r="U25" s="52">
        <f t="shared" si="4"/>
        <v>2045063</v>
      </c>
      <c r="V25" s="52">
        <f t="shared" si="4"/>
        <v>8266003</v>
      </c>
      <c r="W25" s="52">
        <f t="shared" si="4"/>
        <v>28541755</v>
      </c>
      <c r="X25" s="52">
        <f t="shared" si="4"/>
        <v>61021999</v>
      </c>
      <c r="Y25" s="52">
        <f t="shared" si="4"/>
        <v>-32480244</v>
      </c>
      <c r="Z25" s="53">
        <f>+IF(X25&lt;&gt;0,+(Y25/X25)*100,0)</f>
        <v>-53.22710585079326</v>
      </c>
      <c r="AA25" s="54">
        <f>+AA5+AA9+AA15+AA19+AA24</f>
        <v>56022000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58372000</v>
      </c>
      <c r="F28" s="21">
        <v>51872000</v>
      </c>
      <c r="G28" s="21">
        <v>590554</v>
      </c>
      <c r="H28" s="21">
        <v>2811221</v>
      </c>
      <c r="I28" s="21">
        <v>1609186</v>
      </c>
      <c r="J28" s="21">
        <v>5010961</v>
      </c>
      <c r="K28" s="21">
        <v>745348</v>
      </c>
      <c r="L28" s="21">
        <v>2083705</v>
      </c>
      <c r="M28" s="21">
        <v>4705516</v>
      </c>
      <c r="N28" s="21">
        <v>7534569</v>
      </c>
      <c r="O28" s="21">
        <v>993604</v>
      </c>
      <c r="P28" s="21">
        <v>1639267</v>
      </c>
      <c r="Q28" s="21">
        <v>3239861</v>
      </c>
      <c r="R28" s="21">
        <v>5872732</v>
      </c>
      <c r="S28" s="21">
        <v>2628331</v>
      </c>
      <c r="T28" s="21">
        <v>3420052</v>
      </c>
      <c r="U28" s="21">
        <v>2009602</v>
      </c>
      <c r="V28" s="21">
        <v>8057985</v>
      </c>
      <c r="W28" s="21">
        <v>26476247</v>
      </c>
      <c r="X28" s="21"/>
      <c r="Y28" s="21">
        <v>26476247</v>
      </c>
      <c r="Z28" s="6"/>
      <c r="AA28" s="19">
        <v>51872000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58372000</v>
      </c>
      <c r="F32" s="27">
        <f t="shared" si="5"/>
        <v>51872000</v>
      </c>
      <c r="G32" s="27">
        <f t="shared" si="5"/>
        <v>590554</v>
      </c>
      <c r="H32" s="27">
        <f t="shared" si="5"/>
        <v>2811221</v>
      </c>
      <c r="I32" s="27">
        <f t="shared" si="5"/>
        <v>1609186</v>
      </c>
      <c r="J32" s="27">
        <f t="shared" si="5"/>
        <v>5010961</v>
      </c>
      <c r="K32" s="27">
        <f t="shared" si="5"/>
        <v>745348</v>
      </c>
      <c r="L32" s="27">
        <f t="shared" si="5"/>
        <v>2083705</v>
      </c>
      <c r="M32" s="27">
        <f t="shared" si="5"/>
        <v>4705516</v>
      </c>
      <c r="N32" s="27">
        <f t="shared" si="5"/>
        <v>7534569</v>
      </c>
      <c r="O32" s="27">
        <f t="shared" si="5"/>
        <v>993604</v>
      </c>
      <c r="P32" s="27">
        <f t="shared" si="5"/>
        <v>1639267</v>
      </c>
      <c r="Q32" s="27">
        <f t="shared" si="5"/>
        <v>3239861</v>
      </c>
      <c r="R32" s="27">
        <f t="shared" si="5"/>
        <v>5872732</v>
      </c>
      <c r="S32" s="27">
        <f t="shared" si="5"/>
        <v>2628331</v>
      </c>
      <c r="T32" s="27">
        <f t="shared" si="5"/>
        <v>3420052</v>
      </c>
      <c r="U32" s="27">
        <f t="shared" si="5"/>
        <v>2009602</v>
      </c>
      <c r="V32" s="27">
        <f t="shared" si="5"/>
        <v>8057985</v>
      </c>
      <c r="W32" s="27">
        <f t="shared" si="5"/>
        <v>26476247</v>
      </c>
      <c r="X32" s="27">
        <f t="shared" si="5"/>
        <v>0</v>
      </c>
      <c r="Y32" s="27">
        <f t="shared" si="5"/>
        <v>26476247</v>
      </c>
      <c r="Z32" s="13">
        <f>+IF(X32&lt;&gt;0,+(Y32/X32)*100,0)</f>
        <v>0</v>
      </c>
      <c r="AA32" s="31">
        <f>SUM(AA28:AA31)</f>
        <v>51872000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>
        <v>2650000</v>
      </c>
      <c r="F35" s="21">
        <v>4150000</v>
      </c>
      <c r="G35" s="21">
        <v>29881</v>
      </c>
      <c r="H35" s="21">
        <v>684702</v>
      </c>
      <c r="I35" s="21">
        <v>155006</v>
      </c>
      <c r="J35" s="21">
        <v>869589</v>
      </c>
      <c r="K35" s="21">
        <v>354133</v>
      </c>
      <c r="L35" s="21">
        <v>296278</v>
      </c>
      <c r="M35" s="21">
        <v>42066</v>
      </c>
      <c r="N35" s="21">
        <v>692477</v>
      </c>
      <c r="O35" s="21">
        <v>42957</v>
      </c>
      <c r="P35" s="21">
        <v>62245</v>
      </c>
      <c r="Q35" s="21">
        <v>190222</v>
      </c>
      <c r="R35" s="21">
        <v>295424</v>
      </c>
      <c r="S35" s="21">
        <v>45267</v>
      </c>
      <c r="T35" s="21">
        <v>127290</v>
      </c>
      <c r="U35" s="21">
        <v>35461</v>
      </c>
      <c r="V35" s="21">
        <v>208018</v>
      </c>
      <c r="W35" s="21">
        <v>2065508</v>
      </c>
      <c r="X35" s="21"/>
      <c r="Y35" s="21">
        <v>2065508</v>
      </c>
      <c r="Z35" s="6"/>
      <c r="AA35" s="28">
        <v>4150000</v>
      </c>
    </row>
    <row r="36" spans="1:27" ht="13.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61022000</v>
      </c>
      <c r="F36" s="63">
        <f t="shared" si="6"/>
        <v>56022000</v>
      </c>
      <c r="G36" s="63">
        <f t="shared" si="6"/>
        <v>620435</v>
      </c>
      <c r="H36" s="63">
        <f t="shared" si="6"/>
        <v>3495923</v>
      </c>
      <c r="I36" s="63">
        <f t="shared" si="6"/>
        <v>1764192</v>
      </c>
      <c r="J36" s="63">
        <f t="shared" si="6"/>
        <v>5880550</v>
      </c>
      <c r="K36" s="63">
        <f t="shared" si="6"/>
        <v>1099481</v>
      </c>
      <c r="L36" s="63">
        <f t="shared" si="6"/>
        <v>2379983</v>
      </c>
      <c r="M36" s="63">
        <f t="shared" si="6"/>
        <v>4747582</v>
      </c>
      <c r="N36" s="63">
        <f t="shared" si="6"/>
        <v>8227046</v>
      </c>
      <c r="O36" s="63">
        <f t="shared" si="6"/>
        <v>1036561</v>
      </c>
      <c r="P36" s="63">
        <f t="shared" si="6"/>
        <v>1701512</v>
      </c>
      <c r="Q36" s="63">
        <f t="shared" si="6"/>
        <v>3430083</v>
      </c>
      <c r="R36" s="63">
        <f t="shared" si="6"/>
        <v>6168156</v>
      </c>
      <c r="S36" s="63">
        <f t="shared" si="6"/>
        <v>2673598</v>
      </c>
      <c r="T36" s="63">
        <f t="shared" si="6"/>
        <v>3547342</v>
      </c>
      <c r="U36" s="63">
        <f t="shared" si="6"/>
        <v>2045063</v>
      </c>
      <c r="V36" s="63">
        <f t="shared" si="6"/>
        <v>8266003</v>
      </c>
      <c r="W36" s="63">
        <f t="shared" si="6"/>
        <v>28541755</v>
      </c>
      <c r="X36" s="63">
        <f t="shared" si="6"/>
        <v>0</v>
      </c>
      <c r="Y36" s="63">
        <f t="shared" si="6"/>
        <v>28541755</v>
      </c>
      <c r="Z36" s="64">
        <f>+IF(X36&lt;&gt;0,+(Y36/X36)*100,0)</f>
        <v>0</v>
      </c>
      <c r="AA36" s="65">
        <f>SUM(AA32:AA35)</f>
        <v>56022000</v>
      </c>
    </row>
    <row r="37" spans="1:27" ht="13.5">
      <c r="A37" s="14" t="s">
        <v>90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92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9" t="s">
        <v>79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2232363</v>
      </c>
      <c r="D5" s="16">
        <f>SUM(D6:D8)</f>
        <v>0</v>
      </c>
      <c r="E5" s="17">
        <f t="shared" si="0"/>
        <v>25000000</v>
      </c>
      <c r="F5" s="18">
        <f t="shared" si="0"/>
        <v>17500000</v>
      </c>
      <c r="G5" s="18">
        <f t="shared" si="0"/>
        <v>34600</v>
      </c>
      <c r="H5" s="18">
        <f t="shared" si="0"/>
        <v>0</v>
      </c>
      <c r="I5" s="18">
        <f t="shared" si="0"/>
        <v>339062</v>
      </c>
      <c r="J5" s="18">
        <f t="shared" si="0"/>
        <v>373662</v>
      </c>
      <c r="K5" s="18">
        <f t="shared" si="0"/>
        <v>0</v>
      </c>
      <c r="L5" s="18">
        <f t="shared" si="0"/>
        <v>36262</v>
      </c>
      <c r="M5" s="18">
        <f t="shared" si="0"/>
        <v>64871</v>
      </c>
      <c r="N5" s="18">
        <f t="shared" si="0"/>
        <v>101133</v>
      </c>
      <c r="O5" s="18">
        <f t="shared" si="0"/>
        <v>333687</v>
      </c>
      <c r="P5" s="18">
        <f t="shared" si="0"/>
        <v>48738</v>
      </c>
      <c r="Q5" s="18">
        <f t="shared" si="0"/>
        <v>227345</v>
      </c>
      <c r="R5" s="18">
        <f t="shared" si="0"/>
        <v>609770</v>
      </c>
      <c r="S5" s="18">
        <f t="shared" si="0"/>
        <v>98399</v>
      </c>
      <c r="T5" s="18">
        <f t="shared" si="0"/>
        <v>91720</v>
      </c>
      <c r="U5" s="18">
        <f t="shared" si="0"/>
        <v>10431</v>
      </c>
      <c r="V5" s="18">
        <f t="shared" si="0"/>
        <v>200550</v>
      </c>
      <c r="W5" s="18">
        <f t="shared" si="0"/>
        <v>1285115</v>
      </c>
      <c r="X5" s="18">
        <f t="shared" si="0"/>
        <v>25000000</v>
      </c>
      <c r="Y5" s="18">
        <f t="shared" si="0"/>
        <v>-23714885</v>
      </c>
      <c r="Z5" s="4">
        <f>+IF(X5&lt;&gt;0,+(Y5/X5)*100,0)</f>
        <v>-94.85954</v>
      </c>
      <c r="AA5" s="16">
        <f>SUM(AA6:AA8)</f>
        <v>17500000</v>
      </c>
    </row>
    <row r="6" spans="1:27" ht="13.5">
      <c r="A6" s="5" t="s">
        <v>32</v>
      </c>
      <c r="B6" s="3"/>
      <c r="C6" s="19"/>
      <c r="D6" s="19"/>
      <c r="E6" s="20">
        <v>25000000</v>
      </c>
      <c r="F6" s="21">
        <v>17500000</v>
      </c>
      <c r="G6" s="21">
        <v>34600</v>
      </c>
      <c r="H6" s="21"/>
      <c r="I6" s="21">
        <v>339062</v>
      </c>
      <c r="J6" s="21">
        <v>373662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373662</v>
      </c>
      <c r="X6" s="21">
        <v>25000000</v>
      </c>
      <c r="Y6" s="21">
        <v>-24626338</v>
      </c>
      <c r="Z6" s="6">
        <v>-98.51</v>
      </c>
      <c r="AA6" s="28">
        <v>17500000</v>
      </c>
    </row>
    <row r="7" spans="1:27" ht="13.5">
      <c r="A7" s="5" t="s">
        <v>33</v>
      </c>
      <c r="B7" s="3"/>
      <c r="C7" s="22">
        <v>479886</v>
      </c>
      <c r="D7" s="22"/>
      <c r="E7" s="23"/>
      <c r="F7" s="24"/>
      <c r="G7" s="24"/>
      <c r="H7" s="24"/>
      <c r="I7" s="24"/>
      <c r="J7" s="24"/>
      <c r="K7" s="24"/>
      <c r="L7" s="24"/>
      <c r="M7" s="24">
        <v>52990</v>
      </c>
      <c r="N7" s="24">
        <v>52990</v>
      </c>
      <c r="O7" s="24">
        <v>153916</v>
      </c>
      <c r="P7" s="24">
        <v>42800</v>
      </c>
      <c r="Q7" s="24">
        <v>47253</v>
      </c>
      <c r="R7" s="24">
        <v>243969</v>
      </c>
      <c r="S7" s="24"/>
      <c r="T7" s="24">
        <v>80941</v>
      </c>
      <c r="U7" s="24">
        <v>-27340</v>
      </c>
      <c r="V7" s="24">
        <v>53601</v>
      </c>
      <c r="W7" s="24">
        <v>350560</v>
      </c>
      <c r="X7" s="24"/>
      <c r="Y7" s="24">
        <v>350560</v>
      </c>
      <c r="Z7" s="7"/>
      <c r="AA7" s="29"/>
    </row>
    <row r="8" spans="1:27" ht="13.5">
      <c r="A8" s="5" t="s">
        <v>34</v>
      </c>
      <c r="B8" s="3"/>
      <c r="C8" s="19">
        <v>1752477</v>
      </c>
      <c r="D8" s="19"/>
      <c r="E8" s="20"/>
      <c r="F8" s="21"/>
      <c r="G8" s="21"/>
      <c r="H8" s="21"/>
      <c r="I8" s="21"/>
      <c r="J8" s="21"/>
      <c r="K8" s="21"/>
      <c r="L8" s="21">
        <v>36262</v>
      </c>
      <c r="M8" s="21">
        <v>11881</v>
      </c>
      <c r="N8" s="21">
        <v>48143</v>
      </c>
      <c r="O8" s="21">
        <v>179771</v>
      </c>
      <c r="P8" s="21">
        <v>5938</v>
      </c>
      <c r="Q8" s="21">
        <v>180092</v>
      </c>
      <c r="R8" s="21">
        <v>365801</v>
      </c>
      <c r="S8" s="21">
        <v>98399</v>
      </c>
      <c r="T8" s="21">
        <v>10779</v>
      </c>
      <c r="U8" s="21">
        <v>37771</v>
      </c>
      <c r="V8" s="21">
        <v>146949</v>
      </c>
      <c r="W8" s="21">
        <v>560893</v>
      </c>
      <c r="X8" s="21"/>
      <c r="Y8" s="21">
        <v>560893</v>
      </c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21743067</v>
      </c>
      <c r="D9" s="16">
        <f>SUM(D10:D14)</f>
        <v>0</v>
      </c>
      <c r="E9" s="17">
        <f t="shared" si="1"/>
        <v>35799406</v>
      </c>
      <c r="F9" s="18">
        <f t="shared" si="1"/>
        <v>41885807</v>
      </c>
      <c r="G9" s="18">
        <f t="shared" si="1"/>
        <v>1778333</v>
      </c>
      <c r="H9" s="18">
        <f t="shared" si="1"/>
        <v>1120111</v>
      </c>
      <c r="I9" s="18">
        <f t="shared" si="1"/>
        <v>263059</v>
      </c>
      <c r="J9" s="18">
        <f t="shared" si="1"/>
        <v>3161503</v>
      </c>
      <c r="K9" s="18">
        <f t="shared" si="1"/>
        <v>0</v>
      </c>
      <c r="L9" s="18">
        <f t="shared" si="1"/>
        <v>2832691</v>
      </c>
      <c r="M9" s="18">
        <f t="shared" si="1"/>
        <v>4666838</v>
      </c>
      <c r="N9" s="18">
        <f t="shared" si="1"/>
        <v>7499529</v>
      </c>
      <c r="O9" s="18">
        <f t="shared" si="1"/>
        <v>6775592</v>
      </c>
      <c r="P9" s="18">
        <f t="shared" si="1"/>
        <v>0</v>
      </c>
      <c r="Q9" s="18">
        <f t="shared" si="1"/>
        <v>9159595</v>
      </c>
      <c r="R9" s="18">
        <f t="shared" si="1"/>
        <v>15935187</v>
      </c>
      <c r="S9" s="18">
        <f t="shared" si="1"/>
        <v>0</v>
      </c>
      <c r="T9" s="18">
        <f t="shared" si="1"/>
        <v>0</v>
      </c>
      <c r="U9" s="18">
        <f t="shared" si="1"/>
        <v>11180076</v>
      </c>
      <c r="V9" s="18">
        <f t="shared" si="1"/>
        <v>11180076</v>
      </c>
      <c r="W9" s="18">
        <f t="shared" si="1"/>
        <v>37776295</v>
      </c>
      <c r="X9" s="18">
        <f t="shared" si="1"/>
        <v>35799406</v>
      </c>
      <c r="Y9" s="18">
        <f t="shared" si="1"/>
        <v>1976889</v>
      </c>
      <c r="Z9" s="4">
        <f>+IF(X9&lt;&gt;0,+(Y9/X9)*100,0)</f>
        <v>5.522127936983089</v>
      </c>
      <c r="AA9" s="30">
        <f>SUM(AA10:AA14)</f>
        <v>41885807</v>
      </c>
    </row>
    <row r="10" spans="1:27" ht="13.5">
      <c r="A10" s="5" t="s">
        <v>36</v>
      </c>
      <c r="B10" s="3"/>
      <c r="C10" s="19">
        <v>11035758</v>
      </c>
      <c r="D10" s="19"/>
      <c r="E10" s="20">
        <v>15474030</v>
      </c>
      <c r="F10" s="21">
        <v>17674491</v>
      </c>
      <c r="G10" s="21">
        <v>1778333</v>
      </c>
      <c r="H10" s="21">
        <v>62119</v>
      </c>
      <c r="I10" s="21">
        <v>263059</v>
      </c>
      <c r="J10" s="21">
        <v>2103511</v>
      </c>
      <c r="K10" s="21"/>
      <c r="L10" s="21">
        <v>844297</v>
      </c>
      <c r="M10" s="21">
        <v>4666838</v>
      </c>
      <c r="N10" s="21">
        <v>5511135</v>
      </c>
      <c r="O10" s="21">
        <v>2050654</v>
      </c>
      <c r="P10" s="21"/>
      <c r="Q10" s="21">
        <v>7556550</v>
      </c>
      <c r="R10" s="21">
        <v>9607204</v>
      </c>
      <c r="S10" s="21"/>
      <c r="T10" s="21"/>
      <c r="U10" s="21">
        <v>93834</v>
      </c>
      <c r="V10" s="21">
        <v>93834</v>
      </c>
      <c r="W10" s="21">
        <v>17315684</v>
      </c>
      <c r="X10" s="21">
        <v>15474030</v>
      </c>
      <c r="Y10" s="21">
        <v>1841654</v>
      </c>
      <c r="Z10" s="6">
        <v>11.9</v>
      </c>
      <c r="AA10" s="28">
        <v>17674491</v>
      </c>
    </row>
    <row r="11" spans="1:27" ht="13.5">
      <c r="A11" s="5" t="s">
        <v>37</v>
      </c>
      <c r="B11" s="3"/>
      <c r="C11" s="19">
        <v>10707309</v>
      </c>
      <c r="D11" s="19"/>
      <c r="E11" s="20">
        <v>20325376</v>
      </c>
      <c r="F11" s="21">
        <v>23511316</v>
      </c>
      <c r="G11" s="21"/>
      <c r="H11" s="21">
        <v>1057992</v>
      </c>
      <c r="I11" s="21"/>
      <c r="J11" s="21">
        <v>1057992</v>
      </c>
      <c r="K11" s="21"/>
      <c r="L11" s="21">
        <v>1988394</v>
      </c>
      <c r="M11" s="21"/>
      <c r="N11" s="21">
        <v>1988394</v>
      </c>
      <c r="O11" s="21">
        <v>4724938</v>
      </c>
      <c r="P11" s="21"/>
      <c r="Q11" s="21">
        <v>1603045</v>
      </c>
      <c r="R11" s="21">
        <v>6327983</v>
      </c>
      <c r="S11" s="21"/>
      <c r="T11" s="21"/>
      <c r="U11" s="21">
        <v>7173499</v>
      </c>
      <c r="V11" s="21">
        <v>7173499</v>
      </c>
      <c r="W11" s="21">
        <v>16547868</v>
      </c>
      <c r="X11" s="21">
        <v>20325376</v>
      </c>
      <c r="Y11" s="21">
        <v>-3777508</v>
      </c>
      <c r="Z11" s="6">
        <v>-18.59</v>
      </c>
      <c r="AA11" s="28">
        <v>23511316</v>
      </c>
    </row>
    <row r="12" spans="1:27" ht="13.5">
      <c r="A12" s="5" t="s">
        <v>38</v>
      </c>
      <c r="B12" s="3"/>
      <c r="C12" s="19"/>
      <c r="D12" s="19"/>
      <c r="E12" s="20"/>
      <c r="F12" s="21">
        <v>700000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>
        <v>3912743</v>
      </c>
      <c r="V12" s="21">
        <v>3912743</v>
      </c>
      <c r="W12" s="21">
        <v>3912743</v>
      </c>
      <c r="X12" s="21"/>
      <c r="Y12" s="21">
        <v>3912743</v>
      </c>
      <c r="Z12" s="6"/>
      <c r="AA12" s="28">
        <v>700000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14671219</v>
      </c>
      <c r="D15" s="16">
        <f>SUM(D16:D18)</f>
        <v>0</v>
      </c>
      <c r="E15" s="17">
        <f t="shared" si="2"/>
        <v>74574815</v>
      </c>
      <c r="F15" s="18">
        <f t="shared" si="2"/>
        <v>113009248</v>
      </c>
      <c r="G15" s="18">
        <f t="shared" si="2"/>
        <v>2632168</v>
      </c>
      <c r="H15" s="18">
        <f t="shared" si="2"/>
        <v>1172178</v>
      </c>
      <c r="I15" s="18">
        <f t="shared" si="2"/>
        <v>1847392</v>
      </c>
      <c r="J15" s="18">
        <f t="shared" si="2"/>
        <v>5651738</v>
      </c>
      <c r="K15" s="18">
        <f t="shared" si="2"/>
        <v>0</v>
      </c>
      <c r="L15" s="18">
        <f t="shared" si="2"/>
        <v>4054334</v>
      </c>
      <c r="M15" s="18">
        <f t="shared" si="2"/>
        <v>1829346</v>
      </c>
      <c r="N15" s="18">
        <f t="shared" si="2"/>
        <v>5883680</v>
      </c>
      <c r="O15" s="18">
        <f t="shared" si="2"/>
        <v>1217656</v>
      </c>
      <c r="P15" s="18">
        <f t="shared" si="2"/>
        <v>2583576</v>
      </c>
      <c r="Q15" s="18">
        <f t="shared" si="2"/>
        <v>3053409</v>
      </c>
      <c r="R15" s="18">
        <f t="shared" si="2"/>
        <v>6854641</v>
      </c>
      <c r="S15" s="18">
        <f t="shared" si="2"/>
        <v>0</v>
      </c>
      <c r="T15" s="18">
        <f t="shared" si="2"/>
        <v>-909161</v>
      </c>
      <c r="U15" s="18">
        <f t="shared" si="2"/>
        <v>9499058</v>
      </c>
      <c r="V15" s="18">
        <f t="shared" si="2"/>
        <v>8589897</v>
      </c>
      <c r="W15" s="18">
        <f t="shared" si="2"/>
        <v>26979956</v>
      </c>
      <c r="X15" s="18">
        <f t="shared" si="2"/>
        <v>74574816</v>
      </c>
      <c r="Y15" s="18">
        <f t="shared" si="2"/>
        <v>-47594860</v>
      </c>
      <c r="Z15" s="4">
        <f>+IF(X15&lt;&gt;0,+(Y15/X15)*100,0)</f>
        <v>-63.821625788523576</v>
      </c>
      <c r="AA15" s="30">
        <f>SUM(AA16:AA18)</f>
        <v>113009248</v>
      </c>
    </row>
    <row r="16" spans="1:27" ht="13.5">
      <c r="A16" s="5" t="s">
        <v>42</v>
      </c>
      <c r="B16" s="3"/>
      <c r="C16" s="19"/>
      <c r="D16" s="19"/>
      <c r="E16" s="20">
        <v>34500000</v>
      </c>
      <c r="F16" s="21">
        <v>53500000</v>
      </c>
      <c r="G16" s="21"/>
      <c r="H16" s="21"/>
      <c r="I16" s="21">
        <v>386818</v>
      </c>
      <c r="J16" s="21">
        <v>386818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386818</v>
      </c>
      <c r="X16" s="21">
        <v>34500000</v>
      </c>
      <c r="Y16" s="21">
        <v>-34113182</v>
      </c>
      <c r="Z16" s="6">
        <v>-98.88</v>
      </c>
      <c r="AA16" s="28">
        <v>53500000</v>
      </c>
    </row>
    <row r="17" spans="1:27" ht="13.5">
      <c r="A17" s="5" t="s">
        <v>43</v>
      </c>
      <c r="B17" s="3"/>
      <c r="C17" s="19">
        <v>14671219</v>
      </c>
      <c r="D17" s="19"/>
      <c r="E17" s="20">
        <v>40074815</v>
      </c>
      <c r="F17" s="21">
        <v>59509248</v>
      </c>
      <c r="G17" s="21">
        <v>2632168</v>
      </c>
      <c r="H17" s="21">
        <v>1172178</v>
      </c>
      <c r="I17" s="21">
        <v>1460574</v>
      </c>
      <c r="J17" s="21">
        <v>5264920</v>
      </c>
      <c r="K17" s="21"/>
      <c r="L17" s="21">
        <v>4054334</v>
      </c>
      <c r="M17" s="21">
        <v>1829346</v>
      </c>
      <c r="N17" s="21">
        <v>5883680</v>
      </c>
      <c r="O17" s="21">
        <v>1217656</v>
      </c>
      <c r="P17" s="21">
        <v>2583576</v>
      </c>
      <c r="Q17" s="21">
        <v>3053409</v>
      </c>
      <c r="R17" s="21">
        <v>6854641</v>
      </c>
      <c r="S17" s="21"/>
      <c r="T17" s="21">
        <v>-909161</v>
      </c>
      <c r="U17" s="21">
        <v>9499058</v>
      </c>
      <c r="V17" s="21">
        <v>8589897</v>
      </c>
      <c r="W17" s="21">
        <v>26593138</v>
      </c>
      <c r="X17" s="21">
        <v>40074816</v>
      </c>
      <c r="Y17" s="21">
        <v>-13481678</v>
      </c>
      <c r="Z17" s="6">
        <v>-33.64</v>
      </c>
      <c r="AA17" s="28">
        <v>59509248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178396999</v>
      </c>
      <c r="D19" s="16">
        <f>SUM(D20:D23)</f>
        <v>0</v>
      </c>
      <c r="E19" s="17">
        <f t="shared" si="3"/>
        <v>167162748</v>
      </c>
      <c r="F19" s="18">
        <f t="shared" si="3"/>
        <v>185907772</v>
      </c>
      <c r="G19" s="18">
        <f t="shared" si="3"/>
        <v>8701592</v>
      </c>
      <c r="H19" s="18">
        <f t="shared" si="3"/>
        <v>6407527</v>
      </c>
      <c r="I19" s="18">
        <f t="shared" si="3"/>
        <v>1020887</v>
      </c>
      <c r="J19" s="18">
        <f t="shared" si="3"/>
        <v>16130006</v>
      </c>
      <c r="K19" s="18">
        <f t="shared" si="3"/>
        <v>898287</v>
      </c>
      <c r="L19" s="18">
        <f t="shared" si="3"/>
        <v>16866922</v>
      </c>
      <c r="M19" s="18">
        <f t="shared" si="3"/>
        <v>36159344</v>
      </c>
      <c r="N19" s="18">
        <f t="shared" si="3"/>
        <v>53924553</v>
      </c>
      <c r="O19" s="18">
        <f t="shared" si="3"/>
        <v>22135995</v>
      </c>
      <c r="P19" s="18">
        <f t="shared" si="3"/>
        <v>13549914</v>
      </c>
      <c r="Q19" s="18">
        <f t="shared" si="3"/>
        <v>24151391</v>
      </c>
      <c r="R19" s="18">
        <f t="shared" si="3"/>
        <v>59837300</v>
      </c>
      <c r="S19" s="18">
        <f t="shared" si="3"/>
        <v>0</v>
      </c>
      <c r="T19" s="18">
        <f t="shared" si="3"/>
        <v>2122908</v>
      </c>
      <c r="U19" s="18">
        <f t="shared" si="3"/>
        <v>36137750</v>
      </c>
      <c r="V19" s="18">
        <f t="shared" si="3"/>
        <v>38260658</v>
      </c>
      <c r="W19" s="18">
        <f t="shared" si="3"/>
        <v>168152517</v>
      </c>
      <c r="X19" s="18">
        <f t="shared" si="3"/>
        <v>167162750</v>
      </c>
      <c r="Y19" s="18">
        <f t="shared" si="3"/>
        <v>989767</v>
      </c>
      <c r="Z19" s="4">
        <f>+IF(X19&lt;&gt;0,+(Y19/X19)*100,0)</f>
        <v>0.5920978208362808</v>
      </c>
      <c r="AA19" s="30">
        <f>SUM(AA20:AA23)</f>
        <v>185907772</v>
      </c>
    </row>
    <row r="20" spans="1:27" ht="13.5">
      <c r="A20" s="5" t="s">
        <v>46</v>
      </c>
      <c r="B20" s="3"/>
      <c r="C20" s="19">
        <v>34539119</v>
      </c>
      <c r="D20" s="19"/>
      <c r="E20" s="20">
        <v>35789734</v>
      </c>
      <c r="F20" s="21">
        <v>41057670</v>
      </c>
      <c r="G20" s="21"/>
      <c r="H20" s="21"/>
      <c r="I20" s="21"/>
      <c r="J20" s="21"/>
      <c r="K20" s="21"/>
      <c r="L20" s="21"/>
      <c r="M20" s="21">
        <v>23333575</v>
      </c>
      <c r="N20" s="21">
        <v>23333575</v>
      </c>
      <c r="O20" s="21">
        <v>3947368</v>
      </c>
      <c r="P20" s="21"/>
      <c r="Q20" s="21">
        <v>710989</v>
      </c>
      <c r="R20" s="21">
        <v>4658357</v>
      </c>
      <c r="S20" s="21"/>
      <c r="T20" s="21"/>
      <c r="U20" s="21">
        <v>7884858</v>
      </c>
      <c r="V20" s="21">
        <v>7884858</v>
      </c>
      <c r="W20" s="21">
        <v>35876790</v>
      </c>
      <c r="X20" s="21">
        <v>35789734</v>
      </c>
      <c r="Y20" s="21">
        <v>87056</v>
      </c>
      <c r="Z20" s="6">
        <v>0.24</v>
      </c>
      <c r="AA20" s="28">
        <v>41057670</v>
      </c>
    </row>
    <row r="21" spans="1:27" ht="13.5">
      <c r="A21" s="5" t="s">
        <v>47</v>
      </c>
      <c r="B21" s="3"/>
      <c r="C21" s="19">
        <v>74146509</v>
      </c>
      <c r="D21" s="19"/>
      <c r="E21" s="20">
        <v>75447877</v>
      </c>
      <c r="F21" s="21">
        <v>69919734</v>
      </c>
      <c r="G21" s="21">
        <v>887079</v>
      </c>
      <c r="H21" s="21">
        <v>1633884</v>
      </c>
      <c r="I21" s="21">
        <v>291575</v>
      </c>
      <c r="J21" s="21">
        <v>2812538</v>
      </c>
      <c r="K21" s="21">
        <v>542867</v>
      </c>
      <c r="L21" s="21">
        <v>3467872</v>
      </c>
      <c r="M21" s="21">
        <v>6664733</v>
      </c>
      <c r="N21" s="21">
        <v>10675472</v>
      </c>
      <c r="O21" s="21">
        <v>14503832</v>
      </c>
      <c r="P21" s="21">
        <v>7727559</v>
      </c>
      <c r="Q21" s="21">
        <v>6626136</v>
      </c>
      <c r="R21" s="21">
        <v>28857527</v>
      </c>
      <c r="S21" s="21"/>
      <c r="T21" s="21">
        <v>1317520</v>
      </c>
      <c r="U21" s="21">
        <v>15880812</v>
      </c>
      <c r="V21" s="21">
        <v>17198332</v>
      </c>
      <c r="W21" s="21">
        <v>59543869</v>
      </c>
      <c r="X21" s="21">
        <v>75447878</v>
      </c>
      <c r="Y21" s="21">
        <v>-15904009</v>
      </c>
      <c r="Z21" s="6">
        <v>-21.08</v>
      </c>
      <c r="AA21" s="28">
        <v>69919734</v>
      </c>
    </row>
    <row r="22" spans="1:27" ht="13.5">
      <c r="A22" s="5" t="s">
        <v>48</v>
      </c>
      <c r="B22" s="3"/>
      <c r="C22" s="22">
        <v>69711371</v>
      </c>
      <c r="D22" s="22"/>
      <c r="E22" s="23">
        <v>55925137</v>
      </c>
      <c r="F22" s="24">
        <v>74930368</v>
      </c>
      <c r="G22" s="24">
        <v>7814513</v>
      </c>
      <c r="H22" s="24">
        <v>4773643</v>
      </c>
      <c r="I22" s="24">
        <v>729312</v>
      </c>
      <c r="J22" s="24">
        <v>13317468</v>
      </c>
      <c r="K22" s="24">
        <v>355420</v>
      </c>
      <c r="L22" s="24">
        <v>13399050</v>
      </c>
      <c r="M22" s="24">
        <v>6161036</v>
      </c>
      <c r="N22" s="24">
        <v>19915506</v>
      </c>
      <c r="O22" s="24">
        <v>3684795</v>
      </c>
      <c r="P22" s="24">
        <v>5822355</v>
      </c>
      <c r="Q22" s="24">
        <v>16814266</v>
      </c>
      <c r="R22" s="24">
        <v>26321416</v>
      </c>
      <c r="S22" s="24"/>
      <c r="T22" s="24">
        <v>805388</v>
      </c>
      <c r="U22" s="24">
        <v>12372080</v>
      </c>
      <c r="V22" s="24">
        <v>13177468</v>
      </c>
      <c r="W22" s="24">
        <v>72731858</v>
      </c>
      <c r="X22" s="24">
        <v>55925138</v>
      </c>
      <c r="Y22" s="24">
        <v>16806720</v>
      </c>
      <c r="Z22" s="7">
        <v>30.05</v>
      </c>
      <c r="AA22" s="29">
        <v>74930368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>
        <v>5772029</v>
      </c>
      <c r="F24" s="18"/>
      <c r="G24" s="18">
        <v>456971</v>
      </c>
      <c r="H24" s="18">
        <v>466568</v>
      </c>
      <c r="I24" s="18">
        <v>1242</v>
      </c>
      <c r="J24" s="18">
        <v>924781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>
        <v>924781</v>
      </c>
      <c r="X24" s="18">
        <v>5772029</v>
      </c>
      <c r="Y24" s="18">
        <v>-4847248</v>
      </c>
      <c r="Z24" s="4">
        <v>-83.98</v>
      </c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217043648</v>
      </c>
      <c r="D25" s="50">
        <f>+D5+D9+D15+D19+D24</f>
        <v>0</v>
      </c>
      <c r="E25" s="51">
        <f t="shared" si="4"/>
        <v>308308998</v>
      </c>
      <c r="F25" s="52">
        <f t="shared" si="4"/>
        <v>358302827</v>
      </c>
      <c r="G25" s="52">
        <f t="shared" si="4"/>
        <v>13603664</v>
      </c>
      <c r="H25" s="52">
        <f t="shared" si="4"/>
        <v>9166384</v>
      </c>
      <c r="I25" s="52">
        <f t="shared" si="4"/>
        <v>3471642</v>
      </c>
      <c r="J25" s="52">
        <f t="shared" si="4"/>
        <v>26241690</v>
      </c>
      <c r="K25" s="52">
        <f t="shared" si="4"/>
        <v>898287</v>
      </c>
      <c r="L25" s="52">
        <f t="shared" si="4"/>
        <v>23790209</v>
      </c>
      <c r="M25" s="52">
        <f t="shared" si="4"/>
        <v>42720399</v>
      </c>
      <c r="N25" s="52">
        <f t="shared" si="4"/>
        <v>67408895</v>
      </c>
      <c r="O25" s="52">
        <f t="shared" si="4"/>
        <v>30462930</v>
      </c>
      <c r="P25" s="52">
        <f t="shared" si="4"/>
        <v>16182228</v>
      </c>
      <c r="Q25" s="52">
        <f t="shared" si="4"/>
        <v>36591740</v>
      </c>
      <c r="R25" s="52">
        <f t="shared" si="4"/>
        <v>83236898</v>
      </c>
      <c r="S25" s="52">
        <f t="shared" si="4"/>
        <v>98399</v>
      </c>
      <c r="T25" s="52">
        <f t="shared" si="4"/>
        <v>1305467</v>
      </c>
      <c r="U25" s="52">
        <f t="shared" si="4"/>
        <v>56827315</v>
      </c>
      <c r="V25" s="52">
        <f t="shared" si="4"/>
        <v>58231181</v>
      </c>
      <c r="W25" s="52">
        <f t="shared" si="4"/>
        <v>235118664</v>
      </c>
      <c r="X25" s="52">
        <f t="shared" si="4"/>
        <v>308309001</v>
      </c>
      <c r="Y25" s="52">
        <f t="shared" si="4"/>
        <v>-73190337</v>
      </c>
      <c r="Z25" s="53">
        <f>+IF(X25&lt;&gt;0,+(Y25/X25)*100,0)</f>
        <v>-23.739279995915528</v>
      </c>
      <c r="AA25" s="54">
        <f>+AA5+AA9+AA15+AA19+AA24</f>
        <v>358302827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214811284</v>
      </c>
      <c r="D28" s="19"/>
      <c r="E28" s="20">
        <v>223308998</v>
      </c>
      <c r="F28" s="21">
        <v>276402827</v>
      </c>
      <c r="G28" s="21">
        <v>12522950</v>
      </c>
      <c r="H28" s="21">
        <v>9166384</v>
      </c>
      <c r="I28" s="21">
        <v>3132580</v>
      </c>
      <c r="J28" s="21">
        <v>24821914</v>
      </c>
      <c r="K28" s="21">
        <v>898287</v>
      </c>
      <c r="L28" s="21">
        <v>22597220</v>
      </c>
      <c r="M28" s="21">
        <v>19789402</v>
      </c>
      <c r="N28" s="21">
        <v>43284909</v>
      </c>
      <c r="O28" s="21">
        <v>29316672</v>
      </c>
      <c r="P28" s="21">
        <v>15640857</v>
      </c>
      <c r="Q28" s="21">
        <v>35879651</v>
      </c>
      <c r="R28" s="21">
        <v>80837180</v>
      </c>
      <c r="S28" s="21"/>
      <c r="T28" s="21">
        <v>1213747</v>
      </c>
      <c r="U28" s="21">
        <v>47074726</v>
      </c>
      <c r="V28" s="21">
        <v>48288473</v>
      </c>
      <c r="W28" s="21">
        <v>197232476</v>
      </c>
      <c r="X28" s="21"/>
      <c r="Y28" s="21">
        <v>197232476</v>
      </c>
      <c r="Z28" s="6"/>
      <c r="AA28" s="19">
        <v>276402827</v>
      </c>
    </row>
    <row r="29" spans="1:27" ht="13.5">
      <c r="A29" s="56" t="s">
        <v>55</v>
      </c>
      <c r="B29" s="3"/>
      <c r="C29" s="19"/>
      <c r="D29" s="19"/>
      <c r="E29" s="20">
        <v>30000000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214811284</v>
      </c>
      <c r="D32" s="25">
        <f>SUM(D28:D31)</f>
        <v>0</v>
      </c>
      <c r="E32" s="26">
        <f t="shared" si="5"/>
        <v>253308998</v>
      </c>
      <c r="F32" s="27">
        <f t="shared" si="5"/>
        <v>276402827</v>
      </c>
      <c r="G32" s="27">
        <f t="shared" si="5"/>
        <v>12522950</v>
      </c>
      <c r="H32" s="27">
        <f t="shared" si="5"/>
        <v>9166384</v>
      </c>
      <c r="I32" s="27">
        <f t="shared" si="5"/>
        <v>3132580</v>
      </c>
      <c r="J32" s="27">
        <f t="shared" si="5"/>
        <v>24821914</v>
      </c>
      <c r="K32" s="27">
        <f t="shared" si="5"/>
        <v>898287</v>
      </c>
      <c r="L32" s="27">
        <f t="shared" si="5"/>
        <v>22597220</v>
      </c>
      <c r="M32" s="27">
        <f t="shared" si="5"/>
        <v>19789402</v>
      </c>
      <c r="N32" s="27">
        <f t="shared" si="5"/>
        <v>43284909</v>
      </c>
      <c r="O32" s="27">
        <f t="shared" si="5"/>
        <v>29316672</v>
      </c>
      <c r="P32" s="27">
        <f t="shared" si="5"/>
        <v>15640857</v>
      </c>
      <c r="Q32" s="27">
        <f t="shared" si="5"/>
        <v>35879651</v>
      </c>
      <c r="R32" s="27">
        <f t="shared" si="5"/>
        <v>80837180</v>
      </c>
      <c r="S32" s="27">
        <f t="shared" si="5"/>
        <v>0</v>
      </c>
      <c r="T32" s="27">
        <f t="shared" si="5"/>
        <v>1213747</v>
      </c>
      <c r="U32" s="27">
        <f t="shared" si="5"/>
        <v>47074726</v>
      </c>
      <c r="V32" s="27">
        <f t="shared" si="5"/>
        <v>48288473</v>
      </c>
      <c r="W32" s="27">
        <f t="shared" si="5"/>
        <v>197232476</v>
      </c>
      <c r="X32" s="27">
        <f t="shared" si="5"/>
        <v>0</v>
      </c>
      <c r="Y32" s="27">
        <f t="shared" si="5"/>
        <v>197232476</v>
      </c>
      <c r="Z32" s="13">
        <f>+IF(X32&lt;&gt;0,+(Y32/X32)*100,0)</f>
        <v>0</v>
      </c>
      <c r="AA32" s="31">
        <f>SUM(AA28:AA31)</f>
        <v>276402827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2232363</v>
      </c>
      <c r="D35" s="19"/>
      <c r="E35" s="20">
        <v>55000000</v>
      </c>
      <c r="F35" s="21">
        <v>81900000</v>
      </c>
      <c r="G35" s="21">
        <v>1080714</v>
      </c>
      <c r="H35" s="21"/>
      <c r="I35" s="21">
        <v>339062</v>
      </c>
      <c r="J35" s="21">
        <v>1419776</v>
      </c>
      <c r="K35" s="21"/>
      <c r="L35" s="21">
        <v>1192989</v>
      </c>
      <c r="M35" s="21">
        <v>22930997</v>
      </c>
      <c r="N35" s="21">
        <v>24123986</v>
      </c>
      <c r="O35" s="21">
        <v>1146258</v>
      </c>
      <c r="P35" s="21">
        <v>541371</v>
      </c>
      <c r="Q35" s="21">
        <v>712089</v>
      </c>
      <c r="R35" s="21">
        <v>2399718</v>
      </c>
      <c r="S35" s="21">
        <v>98399</v>
      </c>
      <c r="T35" s="21">
        <v>91720</v>
      </c>
      <c r="U35" s="21">
        <v>9752589</v>
      </c>
      <c r="V35" s="21">
        <v>9942708</v>
      </c>
      <c r="W35" s="21">
        <v>37886188</v>
      </c>
      <c r="X35" s="21"/>
      <c r="Y35" s="21">
        <v>37886188</v>
      </c>
      <c r="Z35" s="6"/>
      <c r="AA35" s="28">
        <v>81900000</v>
      </c>
    </row>
    <row r="36" spans="1:27" ht="13.5">
      <c r="A36" s="60" t="s">
        <v>64</v>
      </c>
      <c r="B36" s="10"/>
      <c r="C36" s="61">
        <f aca="true" t="shared" si="6" ref="C36:Y36">SUM(C32:C35)</f>
        <v>217043647</v>
      </c>
      <c r="D36" s="61">
        <f>SUM(D32:D35)</f>
        <v>0</v>
      </c>
      <c r="E36" s="62">
        <f t="shared" si="6"/>
        <v>308308998</v>
      </c>
      <c r="F36" s="63">
        <f t="shared" si="6"/>
        <v>358302827</v>
      </c>
      <c r="G36" s="63">
        <f t="shared" si="6"/>
        <v>13603664</v>
      </c>
      <c r="H36" s="63">
        <f t="shared" si="6"/>
        <v>9166384</v>
      </c>
      <c r="I36" s="63">
        <f t="shared" si="6"/>
        <v>3471642</v>
      </c>
      <c r="J36" s="63">
        <f t="shared" si="6"/>
        <v>26241690</v>
      </c>
      <c r="K36" s="63">
        <f t="shared" si="6"/>
        <v>898287</v>
      </c>
      <c r="L36" s="63">
        <f t="shared" si="6"/>
        <v>23790209</v>
      </c>
      <c r="M36" s="63">
        <f t="shared" si="6"/>
        <v>42720399</v>
      </c>
      <c r="N36" s="63">
        <f t="shared" si="6"/>
        <v>67408895</v>
      </c>
      <c r="O36" s="63">
        <f t="shared" si="6"/>
        <v>30462930</v>
      </c>
      <c r="P36" s="63">
        <f t="shared" si="6"/>
        <v>16182228</v>
      </c>
      <c r="Q36" s="63">
        <f t="shared" si="6"/>
        <v>36591740</v>
      </c>
      <c r="R36" s="63">
        <f t="shared" si="6"/>
        <v>83236898</v>
      </c>
      <c r="S36" s="63">
        <f t="shared" si="6"/>
        <v>98399</v>
      </c>
      <c r="T36" s="63">
        <f t="shared" si="6"/>
        <v>1305467</v>
      </c>
      <c r="U36" s="63">
        <f t="shared" si="6"/>
        <v>56827315</v>
      </c>
      <c r="V36" s="63">
        <f t="shared" si="6"/>
        <v>58231181</v>
      </c>
      <c r="W36" s="63">
        <f t="shared" si="6"/>
        <v>235118664</v>
      </c>
      <c r="X36" s="63">
        <f t="shared" si="6"/>
        <v>0</v>
      </c>
      <c r="Y36" s="63">
        <f t="shared" si="6"/>
        <v>235118664</v>
      </c>
      <c r="Z36" s="64">
        <f>+IF(X36&lt;&gt;0,+(Y36/X36)*100,0)</f>
        <v>0</v>
      </c>
      <c r="AA36" s="65">
        <f>SUM(AA32:AA35)</f>
        <v>358302827</v>
      </c>
    </row>
    <row r="37" spans="1:27" ht="13.5">
      <c r="A37" s="14" t="s">
        <v>90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92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9" t="s">
        <v>80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88707</v>
      </c>
      <c r="D5" s="16">
        <f>SUM(D6:D8)</f>
        <v>0</v>
      </c>
      <c r="E5" s="17">
        <f t="shared" si="0"/>
        <v>0</v>
      </c>
      <c r="F5" s="18">
        <f t="shared" si="0"/>
        <v>450000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8137</v>
      </c>
      <c r="R5" s="18">
        <f t="shared" si="0"/>
        <v>8137</v>
      </c>
      <c r="S5" s="18">
        <f t="shared" si="0"/>
        <v>0</v>
      </c>
      <c r="T5" s="18">
        <f t="shared" si="0"/>
        <v>18786</v>
      </c>
      <c r="U5" s="18">
        <f t="shared" si="0"/>
        <v>0</v>
      </c>
      <c r="V5" s="18">
        <f t="shared" si="0"/>
        <v>18786</v>
      </c>
      <c r="W5" s="18">
        <f t="shared" si="0"/>
        <v>26923</v>
      </c>
      <c r="X5" s="18">
        <f t="shared" si="0"/>
        <v>0</v>
      </c>
      <c r="Y5" s="18">
        <f t="shared" si="0"/>
        <v>26923</v>
      </c>
      <c r="Z5" s="4">
        <f>+IF(X5&lt;&gt;0,+(Y5/X5)*100,0)</f>
        <v>0</v>
      </c>
      <c r="AA5" s="16">
        <f>SUM(AA6:AA8)</f>
        <v>450000</v>
      </c>
    </row>
    <row r="6" spans="1:27" ht="13.5">
      <c r="A6" s="5" t="s">
        <v>32</v>
      </c>
      <c r="B6" s="3"/>
      <c r="C6" s="19">
        <v>62325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>
        <v>18786</v>
      </c>
      <c r="U6" s="21"/>
      <c r="V6" s="21">
        <v>18786</v>
      </c>
      <c r="W6" s="21">
        <v>18786</v>
      </c>
      <c r="X6" s="21"/>
      <c r="Y6" s="21">
        <v>18786</v>
      </c>
      <c r="Z6" s="6"/>
      <c r="AA6" s="28"/>
    </row>
    <row r="7" spans="1:27" ht="13.5">
      <c r="A7" s="5" t="s">
        <v>33</v>
      </c>
      <c r="B7" s="3"/>
      <c r="C7" s="22">
        <v>5238</v>
      </c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>
        <v>21144</v>
      </c>
      <c r="D8" s="19"/>
      <c r="E8" s="20"/>
      <c r="F8" s="21">
        <v>450000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>
        <v>8137</v>
      </c>
      <c r="R8" s="21">
        <v>8137</v>
      </c>
      <c r="S8" s="21"/>
      <c r="T8" s="21"/>
      <c r="U8" s="21"/>
      <c r="V8" s="21"/>
      <c r="W8" s="21">
        <v>8137</v>
      </c>
      <c r="X8" s="21"/>
      <c r="Y8" s="21">
        <v>8137</v>
      </c>
      <c r="Z8" s="6"/>
      <c r="AA8" s="28">
        <v>450000</v>
      </c>
    </row>
    <row r="9" spans="1:27" ht="13.5">
      <c r="A9" s="2" t="s">
        <v>35</v>
      </c>
      <c r="B9" s="3"/>
      <c r="C9" s="16">
        <f aca="true" t="shared" si="1" ref="C9:Y9">SUM(C10:C14)</f>
        <v>5472783</v>
      </c>
      <c r="D9" s="16">
        <f>SUM(D10:D14)</f>
        <v>0</v>
      </c>
      <c r="E9" s="17">
        <f t="shared" si="1"/>
        <v>0</v>
      </c>
      <c r="F9" s="18">
        <f t="shared" si="1"/>
        <v>3119400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396188</v>
      </c>
      <c r="L9" s="18">
        <f t="shared" si="1"/>
        <v>0</v>
      </c>
      <c r="M9" s="18">
        <f t="shared" si="1"/>
        <v>0</v>
      </c>
      <c r="N9" s="18">
        <f t="shared" si="1"/>
        <v>396188</v>
      </c>
      <c r="O9" s="18">
        <f t="shared" si="1"/>
        <v>0</v>
      </c>
      <c r="P9" s="18">
        <f t="shared" si="1"/>
        <v>0</v>
      </c>
      <c r="Q9" s="18">
        <f t="shared" si="1"/>
        <v>233307</v>
      </c>
      <c r="R9" s="18">
        <f t="shared" si="1"/>
        <v>233307</v>
      </c>
      <c r="S9" s="18">
        <f t="shared" si="1"/>
        <v>1074850</v>
      </c>
      <c r="T9" s="18">
        <f t="shared" si="1"/>
        <v>0</v>
      </c>
      <c r="U9" s="18">
        <f t="shared" si="1"/>
        <v>0</v>
      </c>
      <c r="V9" s="18">
        <f t="shared" si="1"/>
        <v>1074850</v>
      </c>
      <c r="W9" s="18">
        <f t="shared" si="1"/>
        <v>1704345</v>
      </c>
      <c r="X9" s="18">
        <f t="shared" si="1"/>
        <v>3119400</v>
      </c>
      <c r="Y9" s="18">
        <f t="shared" si="1"/>
        <v>-1415055</v>
      </c>
      <c r="Z9" s="4">
        <f>+IF(X9&lt;&gt;0,+(Y9/X9)*100,0)</f>
        <v>-45.363050586651276</v>
      </c>
      <c r="AA9" s="30">
        <f>SUM(AA10:AA14)</f>
        <v>3119400</v>
      </c>
    </row>
    <row r="10" spans="1:27" ht="13.5">
      <c r="A10" s="5" t="s">
        <v>36</v>
      </c>
      <c r="B10" s="3"/>
      <c r="C10" s="19">
        <v>9057</v>
      </c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>
        <v>5407996</v>
      </c>
      <c r="D11" s="19"/>
      <c r="E11" s="20"/>
      <c r="F11" s="21">
        <v>3119400</v>
      </c>
      <c r="G11" s="21"/>
      <c r="H11" s="21"/>
      <c r="I11" s="21"/>
      <c r="J11" s="21"/>
      <c r="K11" s="21">
        <v>396188</v>
      </c>
      <c r="L11" s="21"/>
      <c r="M11" s="21"/>
      <c r="N11" s="21">
        <v>396188</v>
      </c>
      <c r="O11" s="21"/>
      <c r="P11" s="21"/>
      <c r="Q11" s="21">
        <v>233307</v>
      </c>
      <c r="R11" s="21">
        <v>233307</v>
      </c>
      <c r="S11" s="21">
        <v>1074850</v>
      </c>
      <c r="T11" s="21"/>
      <c r="U11" s="21"/>
      <c r="V11" s="21">
        <v>1074850</v>
      </c>
      <c r="W11" s="21">
        <v>1704345</v>
      </c>
      <c r="X11" s="21">
        <v>3119400</v>
      </c>
      <c r="Y11" s="21">
        <v>-1415055</v>
      </c>
      <c r="Z11" s="6">
        <v>-45.36</v>
      </c>
      <c r="AA11" s="28">
        <v>3119400</v>
      </c>
    </row>
    <row r="12" spans="1:27" ht="13.5">
      <c r="A12" s="5" t="s">
        <v>38</v>
      </c>
      <c r="B12" s="3"/>
      <c r="C12" s="19">
        <v>55730</v>
      </c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5496603</v>
      </c>
      <c r="D15" s="16">
        <f>SUM(D16:D18)</f>
        <v>0</v>
      </c>
      <c r="E15" s="17">
        <f t="shared" si="2"/>
        <v>0</v>
      </c>
      <c r="F15" s="18">
        <f t="shared" si="2"/>
        <v>19311448</v>
      </c>
      <c r="G15" s="18">
        <f t="shared" si="2"/>
        <v>841836</v>
      </c>
      <c r="H15" s="18">
        <f t="shared" si="2"/>
        <v>0</v>
      </c>
      <c r="I15" s="18">
        <f t="shared" si="2"/>
        <v>1136900</v>
      </c>
      <c r="J15" s="18">
        <f t="shared" si="2"/>
        <v>1978736</v>
      </c>
      <c r="K15" s="18">
        <f t="shared" si="2"/>
        <v>111864</v>
      </c>
      <c r="L15" s="18">
        <f t="shared" si="2"/>
        <v>2554661</v>
      </c>
      <c r="M15" s="18">
        <f t="shared" si="2"/>
        <v>2543236</v>
      </c>
      <c r="N15" s="18">
        <f t="shared" si="2"/>
        <v>5209761</v>
      </c>
      <c r="O15" s="18">
        <f t="shared" si="2"/>
        <v>1966720</v>
      </c>
      <c r="P15" s="18">
        <f t="shared" si="2"/>
        <v>1543021</v>
      </c>
      <c r="Q15" s="18">
        <f t="shared" si="2"/>
        <v>0</v>
      </c>
      <c r="R15" s="18">
        <f t="shared" si="2"/>
        <v>3509741</v>
      </c>
      <c r="S15" s="18">
        <f t="shared" si="2"/>
        <v>3802719</v>
      </c>
      <c r="T15" s="18">
        <f t="shared" si="2"/>
        <v>155801</v>
      </c>
      <c r="U15" s="18">
        <f t="shared" si="2"/>
        <v>0</v>
      </c>
      <c r="V15" s="18">
        <f t="shared" si="2"/>
        <v>3958520</v>
      </c>
      <c r="W15" s="18">
        <f t="shared" si="2"/>
        <v>14656758</v>
      </c>
      <c r="X15" s="18">
        <f t="shared" si="2"/>
        <v>20011452</v>
      </c>
      <c r="Y15" s="18">
        <f t="shared" si="2"/>
        <v>-5354694</v>
      </c>
      <c r="Z15" s="4">
        <f>+IF(X15&lt;&gt;0,+(Y15/X15)*100,0)</f>
        <v>-26.758148284292417</v>
      </c>
      <c r="AA15" s="30">
        <f>SUM(AA16:AA18)</f>
        <v>19311448</v>
      </c>
    </row>
    <row r="16" spans="1:27" ht="13.5">
      <c r="A16" s="5" t="s">
        <v>42</v>
      </c>
      <c r="B16" s="3"/>
      <c r="C16" s="19">
        <v>104556</v>
      </c>
      <c r="D16" s="19"/>
      <c r="E16" s="20"/>
      <c r="F16" s="21">
        <v>1039800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1039800</v>
      </c>
      <c r="Y16" s="21">
        <v>-1039800</v>
      </c>
      <c r="Z16" s="6">
        <v>-100</v>
      </c>
      <c r="AA16" s="28">
        <v>1039800</v>
      </c>
    </row>
    <row r="17" spans="1:27" ht="13.5">
      <c r="A17" s="5" t="s">
        <v>43</v>
      </c>
      <c r="B17" s="3"/>
      <c r="C17" s="19">
        <v>5392047</v>
      </c>
      <c r="D17" s="19"/>
      <c r="E17" s="20"/>
      <c r="F17" s="21">
        <v>18271648</v>
      </c>
      <c r="G17" s="21">
        <v>841836</v>
      </c>
      <c r="H17" s="21"/>
      <c r="I17" s="21">
        <v>1136900</v>
      </c>
      <c r="J17" s="21">
        <v>1978736</v>
      </c>
      <c r="K17" s="21">
        <v>111864</v>
      </c>
      <c r="L17" s="21">
        <v>2554661</v>
      </c>
      <c r="M17" s="21">
        <v>2543236</v>
      </c>
      <c r="N17" s="21">
        <v>5209761</v>
      </c>
      <c r="O17" s="21">
        <v>1966720</v>
      </c>
      <c r="P17" s="21">
        <v>1543021</v>
      </c>
      <c r="Q17" s="21"/>
      <c r="R17" s="21">
        <v>3509741</v>
      </c>
      <c r="S17" s="21">
        <v>3802719</v>
      </c>
      <c r="T17" s="21">
        <v>155801</v>
      </c>
      <c r="U17" s="21"/>
      <c r="V17" s="21">
        <v>3958520</v>
      </c>
      <c r="W17" s="21">
        <v>14656758</v>
      </c>
      <c r="X17" s="21">
        <v>18971652</v>
      </c>
      <c r="Y17" s="21">
        <v>-4314894</v>
      </c>
      <c r="Z17" s="6">
        <v>-22.74</v>
      </c>
      <c r="AA17" s="28">
        <v>18271648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38880728</v>
      </c>
      <c r="D19" s="16">
        <f>SUM(D20:D23)</f>
        <v>0</v>
      </c>
      <c r="E19" s="17">
        <f t="shared" si="3"/>
        <v>0</v>
      </c>
      <c r="F19" s="18">
        <f t="shared" si="3"/>
        <v>25365152</v>
      </c>
      <c r="G19" s="18">
        <f t="shared" si="3"/>
        <v>3962108</v>
      </c>
      <c r="H19" s="18">
        <f t="shared" si="3"/>
        <v>0</v>
      </c>
      <c r="I19" s="18">
        <f t="shared" si="3"/>
        <v>0</v>
      </c>
      <c r="J19" s="18">
        <f t="shared" si="3"/>
        <v>3962108</v>
      </c>
      <c r="K19" s="18">
        <f t="shared" si="3"/>
        <v>3242395</v>
      </c>
      <c r="L19" s="18">
        <f t="shared" si="3"/>
        <v>0</v>
      </c>
      <c r="M19" s="18">
        <f t="shared" si="3"/>
        <v>1094864</v>
      </c>
      <c r="N19" s="18">
        <f t="shared" si="3"/>
        <v>4337259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3956275</v>
      </c>
      <c r="T19" s="18">
        <f t="shared" si="3"/>
        <v>700000</v>
      </c>
      <c r="U19" s="18">
        <f t="shared" si="3"/>
        <v>0</v>
      </c>
      <c r="V19" s="18">
        <f t="shared" si="3"/>
        <v>4656275</v>
      </c>
      <c r="W19" s="18">
        <f t="shared" si="3"/>
        <v>12955642</v>
      </c>
      <c r="X19" s="18">
        <f t="shared" si="3"/>
        <v>47615148</v>
      </c>
      <c r="Y19" s="18">
        <f t="shared" si="3"/>
        <v>-34659506</v>
      </c>
      <c r="Z19" s="4">
        <f>+IF(X19&lt;&gt;0,+(Y19/X19)*100,0)</f>
        <v>-72.79092359431499</v>
      </c>
      <c r="AA19" s="30">
        <f>SUM(AA20:AA23)</f>
        <v>25365152</v>
      </c>
    </row>
    <row r="20" spans="1:27" ht="13.5">
      <c r="A20" s="5" t="s">
        <v>46</v>
      </c>
      <c r="B20" s="3"/>
      <c r="C20" s="19">
        <v>254577</v>
      </c>
      <c r="D20" s="19"/>
      <c r="E20" s="20"/>
      <c r="F20" s="21">
        <v>8000000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>
        <v>2069099</v>
      </c>
      <c r="T20" s="21"/>
      <c r="U20" s="21"/>
      <c r="V20" s="21">
        <v>2069099</v>
      </c>
      <c r="W20" s="21">
        <v>2069099</v>
      </c>
      <c r="X20" s="21">
        <v>8000004</v>
      </c>
      <c r="Y20" s="21">
        <v>-5930905</v>
      </c>
      <c r="Z20" s="6">
        <v>-74.14</v>
      </c>
      <c r="AA20" s="28">
        <v>8000000</v>
      </c>
    </row>
    <row r="21" spans="1:27" ht="13.5">
      <c r="A21" s="5" t="s">
        <v>47</v>
      </c>
      <c r="B21" s="3"/>
      <c r="C21" s="19">
        <v>31754535</v>
      </c>
      <c r="D21" s="19"/>
      <c r="E21" s="20"/>
      <c r="F21" s="21">
        <v>10615152</v>
      </c>
      <c r="G21" s="21">
        <v>3962108</v>
      </c>
      <c r="H21" s="21"/>
      <c r="I21" s="21"/>
      <c r="J21" s="21">
        <v>3962108</v>
      </c>
      <c r="K21" s="21">
        <v>3242395</v>
      </c>
      <c r="L21" s="21"/>
      <c r="M21" s="21">
        <v>1094864</v>
      </c>
      <c r="N21" s="21">
        <v>4337259</v>
      </c>
      <c r="O21" s="21"/>
      <c r="P21" s="21"/>
      <c r="Q21" s="21"/>
      <c r="R21" s="21"/>
      <c r="S21" s="21">
        <v>1887176</v>
      </c>
      <c r="T21" s="21">
        <v>700000</v>
      </c>
      <c r="U21" s="21"/>
      <c r="V21" s="21">
        <v>2587176</v>
      </c>
      <c r="W21" s="21">
        <v>10886543</v>
      </c>
      <c r="X21" s="21">
        <v>30365148</v>
      </c>
      <c r="Y21" s="21">
        <v>-19478605</v>
      </c>
      <c r="Z21" s="6">
        <v>-64.15</v>
      </c>
      <c r="AA21" s="28">
        <v>10615152</v>
      </c>
    </row>
    <row r="22" spans="1:27" ht="13.5">
      <c r="A22" s="5" t="s">
        <v>48</v>
      </c>
      <c r="B22" s="3"/>
      <c r="C22" s="22">
        <v>6871616</v>
      </c>
      <c r="D22" s="22"/>
      <c r="E22" s="23"/>
      <c r="F22" s="24">
        <v>6750000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9249996</v>
      </c>
      <c r="Y22" s="24">
        <v>-9249996</v>
      </c>
      <c r="Z22" s="7">
        <v>-100</v>
      </c>
      <c r="AA22" s="29">
        <v>6750000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49938821</v>
      </c>
      <c r="D25" s="50">
        <f>+D5+D9+D15+D19+D24</f>
        <v>0</v>
      </c>
      <c r="E25" s="51">
        <f t="shared" si="4"/>
        <v>0</v>
      </c>
      <c r="F25" s="52">
        <f t="shared" si="4"/>
        <v>48246000</v>
      </c>
      <c r="G25" s="52">
        <f t="shared" si="4"/>
        <v>4803944</v>
      </c>
      <c r="H25" s="52">
        <f t="shared" si="4"/>
        <v>0</v>
      </c>
      <c r="I25" s="52">
        <f t="shared" si="4"/>
        <v>1136900</v>
      </c>
      <c r="J25" s="52">
        <f t="shared" si="4"/>
        <v>5940844</v>
      </c>
      <c r="K25" s="52">
        <f t="shared" si="4"/>
        <v>3750447</v>
      </c>
      <c r="L25" s="52">
        <f t="shared" si="4"/>
        <v>2554661</v>
      </c>
      <c r="M25" s="52">
        <f t="shared" si="4"/>
        <v>3638100</v>
      </c>
      <c r="N25" s="52">
        <f t="shared" si="4"/>
        <v>9943208</v>
      </c>
      <c r="O25" s="52">
        <f t="shared" si="4"/>
        <v>1966720</v>
      </c>
      <c r="P25" s="52">
        <f t="shared" si="4"/>
        <v>1543021</v>
      </c>
      <c r="Q25" s="52">
        <f t="shared" si="4"/>
        <v>241444</v>
      </c>
      <c r="R25" s="52">
        <f t="shared" si="4"/>
        <v>3751185</v>
      </c>
      <c r="S25" s="52">
        <f t="shared" si="4"/>
        <v>8833844</v>
      </c>
      <c r="T25" s="52">
        <f t="shared" si="4"/>
        <v>874587</v>
      </c>
      <c r="U25" s="52">
        <f t="shared" si="4"/>
        <v>0</v>
      </c>
      <c r="V25" s="52">
        <f t="shared" si="4"/>
        <v>9708431</v>
      </c>
      <c r="W25" s="52">
        <f t="shared" si="4"/>
        <v>29343668</v>
      </c>
      <c r="X25" s="52">
        <f t="shared" si="4"/>
        <v>70746000</v>
      </c>
      <c r="Y25" s="52">
        <f t="shared" si="4"/>
        <v>-41402332</v>
      </c>
      <c r="Z25" s="53">
        <f>+IF(X25&lt;&gt;0,+(Y25/X25)*100,0)</f>
        <v>-58.52250586605603</v>
      </c>
      <c r="AA25" s="54">
        <f>+AA5+AA9+AA15+AA19+AA24</f>
        <v>48246000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49502067</v>
      </c>
      <c r="D28" s="19"/>
      <c r="E28" s="20"/>
      <c r="F28" s="21">
        <v>47796000</v>
      </c>
      <c r="G28" s="21">
        <v>4803944</v>
      </c>
      <c r="H28" s="21"/>
      <c r="I28" s="21">
        <v>1136900</v>
      </c>
      <c r="J28" s="21">
        <v>5940844</v>
      </c>
      <c r="K28" s="21">
        <v>3750447</v>
      </c>
      <c r="L28" s="21">
        <v>2554661</v>
      </c>
      <c r="M28" s="21">
        <v>3638100</v>
      </c>
      <c r="N28" s="21">
        <v>9943208</v>
      </c>
      <c r="O28" s="21">
        <v>1966720</v>
      </c>
      <c r="P28" s="21">
        <v>1543021</v>
      </c>
      <c r="Q28" s="21">
        <v>233307</v>
      </c>
      <c r="R28" s="21">
        <v>3743048</v>
      </c>
      <c r="S28" s="21">
        <v>8833844</v>
      </c>
      <c r="T28" s="21">
        <v>855801</v>
      </c>
      <c r="U28" s="21"/>
      <c r="V28" s="21">
        <v>9689645</v>
      </c>
      <c r="W28" s="21">
        <v>29316745</v>
      </c>
      <c r="X28" s="21"/>
      <c r="Y28" s="21">
        <v>29316745</v>
      </c>
      <c r="Z28" s="6"/>
      <c r="AA28" s="19">
        <v>47796000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49502067</v>
      </c>
      <c r="D32" s="25">
        <f>SUM(D28:D31)</f>
        <v>0</v>
      </c>
      <c r="E32" s="26">
        <f t="shared" si="5"/>
        <v>0</v>
      </c>
      <c r="F32" s="27">
        <f t="shared" si="5"/>
        <v>47796000</v>
      </c>
      <c r="G32" s="27">
        <f t="shared" si="5"/>
        <v>4803944</v>
      </c>
      <c r="H32" s="27">
        <f t="shared" si="5"/>
        <v>0</v>
      </c>
      <c r="I32" s="27">
        <f t="shared" si="5"/>
        <v>1136900</v>
      </c>
      <c r="J32" s="27">
        <f t="shared" si="5"/>
        <v>5940844</v>
      </c>
      <c r="K32" s="27">
        <f t="shared" si="5"/>
        <v>3750447</v>
      </c>
      <c r="L32" s="27">
        <f t="shared" si="5"/>
        <v>2554661</v>
      </c>
      <c r="M32" s="27">
        <f t="shared" si="5"/>
        <v>3638100</v>
      </c>
      <c r="N32" s="27">
        <f t="shared" si="5"/>
        <v>9943208</v>
      </c>
      <c r="O32" s="27">
        <f t="shared" si="5"/>
        <v>1966720</v>
      </c>
      <c r="P32" s="27">
        <f t="shared" si="5"/>
        <v>1543021</v>
      </c>
      <c r="Q32" s="27">
        <f t="shared" si="5"/>
        <v>233307</v>
      </c>
      <c r="R32" s="27">
        <f t="shared" si="5"/>
        <v>3743048</v>
      </c>
      <c r="S32" s="27">
        <f t="shared" si="5"/>
        <v>8833844</v>
      </c>
      <c r="T32" s="27">
        <f t="shared" si="5"/>
        <v>855801</v>
      </c>
      <c r="U32" s="27">
        <f t="shared" si="5"/>
        <v>0</v>
      </c>
      <c r="V32" s="27">
        <f t="shared" si="5"/>
        <v>9689645</v>
      </c>
      <c r="W32" s="27">
        <f t="shared" si="5"/>
        <v>29316745</v>
      </c>
      <c r="X32" s="27">
        <f t="shared" si="5"/>
        <v>0</v>
      </c>
      <c r="Y32" s="27">
        <f t="shared" si="5"/>
        <v>29316745</v>
      </c>
      <c r="Z32" s="13">
        <f>+IF(X32&lt;&gt;0,+(Y32/X32)*100,0)</f>
        <v>0</v>
      </c>
      <c r="AA32" s="31">
        <f>SUM(AA28:AA31)</f>
        <v>47796000</v>
      </c>
    </row>
    <row r="33" spans="1:27" ht="13.5">
      <c r="A33" s="59" t="s">
        <v>59</v>
      </c>
      <c r="B33" s="3" t="s">
        <v>60</v>
      </c>
      <c r="C33" s="19">
        <v>9057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427697</v>
      </c>
      <c r="D35" s="19"/>
      <c r="E35" s="20"/>
      <c r="F35" s="21">
        <v>450000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>
        <v>8137</v>
      </c>
      <c r="R35" s="21">
        <v>8137</v>
      </c>
      <c r="S35" s="21"/>
      <c r="T35" s="21">
        <v>18786</v>
      </c>
      <c r="U35" s="21"/>
      <c r="V35" s="21">
        <v>18786</v>
      </c>
      <c r="W35" s="21">
        <v>26923</v>
      </c>
      <c r="X35" s="21"/>
      <c r="Y35" s="21">
        <v>26923</v>
      </c>
      <c r="Z35" s="6"/>
      <c r="AA35" s="28">
        <v>450000</v>
      </c>
    </row>
    <row r="36" spans="1:27" ht="13.5">
      <c r="A36" s="60" t="s">
        <v>64</v>
      </c>
      <c r="B36" s="10"/>
      <c r="C36" s="61">
        <f aca="true" t="shared" si="6" ref="C36:Y36">SUM(C32:C35)</f>
        <v>49938821</v>
      </c>
      <c r="D36" s="61">
        <f>SUM(D32:D35)</f>
        <v>0</v>
      </c>
      <c r="E36" s="62">
        <f t="shared" si="6"/>
        <v>0</v>
      </c>
      <c r="F36" s="63">
        <f t="shared" si="6"/>
        <v>48246000</v>
      </c>
      <c r="G36" s="63">
        <f t="shared" si="6"/>
        <v>4803944</v>
      </c>
      <c r="H36" s="63">
        <f t="shared" si="6"/>
        <v>0</v>
      </c>
      <c r="I36" s="63">
        <f t="shared" si="6"/>
        <v>1136900</v>
      </c>
      <c r="J36" s="63">
        <f t="shared" si="6"/>
        <v>5940844</v>
      </c>
      <c r="K36" s="63">
        <f t="shared" si="6"/>
        <v>3750447</v>
      </c>
      <c r="L36" s="63">
        <f t="shared" si="6"/>
        <v>2554661</v>
      </c>
      <c r="M36" s="63">
        <f t="shared" si="6"/>
        <v>3638100</v>
      </c>
      <c r="N36" s="63">
        <f t="shared" si="6"/>
        <v>9943208</v>
      </c>
      <c r="O36" s="63">
        <f t="shared" si="6"/>
        <v>1966720</v>
      </c>
      <c r="P36" s="63">
        <f t="shared" si="6"/>
        <v>1543021</v>
      </c>
      <c r="Q36" s="63">
        <f t="shared" si="6"/>
        <v>241444</v>
      </c>
      <c r="R36" s="63">
        <f t="shared" si="6"/>
        <v>3751185</v>
      </c>
      <c r="S36" s="63">
        <f t="shared" si="6"/>
        <v>8833844</v>
      </c>
      <c r="T36" s="63">
        <f t="shared" si="6"/>
        <v>874587</v>
      </c>
      <c r="U36" s="63">
        <f t="shared" si="6"/>
        <v>0</v>
      </c>
      <c r="V36" s="63">
        <f t="shared" si="6"/>
        <v>9708431</v>
      </c>
      <c r="W36" s="63">
        <f t="shared" si="6"/>
        <v>29343668</v>
      </c>
      <c r="X36" s="63">
        <f t="shared" si="6"/>
        <v>0</v>
      </c>
      <c r="Y36" s="63">
        <f t="shared" si="6"/>
        <v>29343668</v>
      </c>
      <c r="Z36" s="64">
        <f>+IF(X36&lt;&gt;0,+(Y36/X36)*100,0)</f>
        <v>0</v>
      </c>
      <c r="AA36" s="65">
        <f>SUM(AA32:AA35)</f>
        <v>48246000</v>
      </c>
    </row>
    <row r="37" spans="1:27" ht="13.5">
      <c r="A37" s="14" t="s">
        <v>90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92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9" t="s">
        <v>81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590841</v>
      </c>
      <c r="D5" s="16">
        <f>SUM(D6:D8)</f>
        <v>0</v>
      </c>
      <c r="E5" s="17">
        <f t="shared" si="0"/>
        <v>2823000</v>
      </c>
      <c r="F5" s="18">
        <f t="shared" si="0"/>
        <v>2823000</v>
      </c>
      <c r="G5" s="18">
        <f t="shared" si="0"/>
        <v>0</v>
      </c>
      <c r="H5" s="18">
        <f t="shared" si="0"/>
        <v>17343</v>
      </c>
      <c r="I5" s="18">
        <f t="shared" si="0"/>
        <v>2384</v>
      </c>
      <c r="J5" s="18">
        <f t="shared" si="0"/>
        <v>19727</v>
      </c>
      <c r="K5" s="18">
        <f t="shared" si="0"/>
        <v>5518</v>
      </c>
      <c r="L5" s="18">
        <f t="shared" si="0"/>
        <v>0</v>
      </c>
      <c r="M5" s="18">
        <f t="shared" si="0"/>
        <v>0</v>
      </c>
      <c r="N5" s="18">
        <f t="shared" si="0"/>
        <v>5518</v>
      </c>
      <c r="O5" s="18">
        <f t="shared" si="0"/>
        <v>0</v>
      </c>
      <c r="P5" s="18">
        <f t="shared" si="0"/>
        <v>0</v>
      </c>
      <c r="Q5" s="18">
        <f t="shared" si="0"/>
        <v>36595</v>
      </c>
      <c r="R5" s="18">
        <f t="shared" si="0"/>
        <v>36595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61840</v>
      </c>
      <c r="X5" s="18">
        <f t="shared" si="0"/>
        <v>1573500</v>
      </c>
      <c r="Y5" s="18">
        <f t="shared" si="0"/>
        <v>-1511660</v>
      </c>
      <c r="Z5" s="4">
        <f>+IF(X5&lt;&gt;0,+(Y5/X5)*100,0)</f>
        <v>-96.06990784874483</v>
      </c>
      <c r="AA5" s="16">
        <f>SUM(AA6:AA8)</f>
        <v>2823000</v>
      </c>
    </row>
    <row r="6" spans="1:27" ht="13.5">
      <c r="A6" s="5" t="s">
        <v>32</v>
      </c>
      <c r="B6" s="3"/>
      <c r="C6" s="19">
        <v>441442</v>
      </c>
      <c r="D6" s="19"/>
      <c r="E6" s="20">
        <v>623000</v>
      </c>
      <c r="F6" s="21">
        <v>623000</v>
      </c>
      <c r="G6" s="21"/>
      <c r="H6" s="21"/>
      <c r="I6" s="21"/>
      <c r="J6" s="21"/>
      <c r="K6" s="21">
        <v>5518</v>
      </c>
      <c r="L6" s="21"/>
      <c r="M6" s="21"/>
      <c r="N6" s="21">
        <v>5518</v>
      </c>
      <c r="O6" s="21"/>
      <c r="P6" s="21"/>
      <c r="Q6" s="21"/>
      <c r="R6" s="21"/>
      <c r="S6" s="21"/>
      <c r="T6" s="21"/>
      <c r="U6" s="21"/>
      <c r="V6" s="21"/>
      <c r="W6" s="21">
        <v>5518</v>
      </c>
      <c r="X6" s="21">
        <v>473500</v>
      </c>
      <c r="Y6" s="21">
        <v>-467982</v>
      </c>
      <c r="Z6" s="6">
        <v>-98.83</v>
      </c>
      <c r="AA6" s="28">
        <v>623000</v>
      </c>
    </row>
    <row r="7" spans="1:27" ht="13.5">
      <c r="A7" s="5" t="s">
        <v>33</v>
      </c>
      <c r="B7" s="3"/>
      <c r="C7" s="22">
        <v>137781</v>
      </c>
      <c r="D7" s="22"/>
      <c r="E7" s="23">
        <v>200000</v>
      </c>
      <c r="F7" s="24">
        <v>200000</v>
      </c>
      <c r="G7" s="24"/>
      <c r="H7" s="24">
        <v>17343</v>
      </c>
      <c r="I7" s="24">
        <v>2384</v>
      </c>
      <c r="J7" s="24">
        <v>19727</v>
      </c>
      <c r="K7" s="24"/>
      <c r="L7" s="24"/>
      <c r="M7" s="24"/>
      <c r="N7" s="24"/>
      <c r="O7" s="24"/>
      <c r="P7" s="24"/>
      <c r="Q7" s="24">
        <v>36595</v>
      </c>
      <c r="R7" s="24">
        <v>36595</v>
      </c>
      <c r="S7" s="24"/>
      <c r="T7" s="24"/>
      <c r="U7" s="24"/>
      <c r="V7" s="24"/>
      <c r="W7" s="24">
        <v>56322</v>
      </c>
      <c r="X7" s="24">
        <v>100000</v>
      </c>
      <c r="Y7" s="24">
        <v>-43678</v>
      </c>
      <c r="Z7" s="7">
        <v>-43.68</v>
      </c>
      <c r="AA7" s="29">
        <v>200000</v>
      </c>
    </row>
    <row r="8" spans="1:27" ht="13.5">
      <c r="A8" s="5" t="s">
        <v>34</v>
      </c>
      <c r="B8" s="3"/>
      <c r="C8" s="19">
        <v>11618</v>
      </c>
      <c r="D8" s="19"/>
      <c r="E8" s="20">
        <v>2000000</v>
      </c>
      <c r="F8" s="21">
        <v>2000000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1000000</v>
      </c>
      <c r="Y8" s="21">
        <v>-1000000</v>
      </c>
      <c r="Z8" s="6">
        <v>-100</v>
      </c>
      <c r="AA8" s="28">
        <v>2000000</v>
      </c>
    </row>
    <row r="9" spans="1:27" ht="13.5">
      <c r="A9" s="2" t="s">
        <v>35</v>
      </c>
      <c r="B9" s="3"/>
      <c r="C9" s="16">
        <f aca="true" t="shared" si="1" ref="C9:Y9">SUM(C10:C14)</f>
        <v>3895508</v>
      </c>
      <c r="D9" s="16">
        <f>SUM(D10:D14)</f>
        <v>0</v>
      </c>
      <c r="E9" s="17">
        <f t="shared" si="1"/>
        <v>8816902</v>
      </c>
      <c r="F9" s="18">
        <f t="shared" si="1"/>
        <v>8816902</v>
      </c>
      <c r="G9" s="18">
        <f t="shared" si="1"/>
        <v>0</v>
      </c>
      <c r="H9" s="18">
        <f t="shared" si="1"/>
        <v>0</v>
      </c>
      <c r="I9" s="18">
        <f t="shared" si="1"/>
        <v>1094865</v>
      </c>
      <c r="J9" s="18">
        <f t="shared" si="1"/>
        <v>1094865</v>
      </c>
      <c r="K9" s="18">
        <f t="shared" si="1"/>
        <v>0</v>
      </c>
      <c r="L9" s="18">
        <f t="shared" si="1"/>
        <v>468802</v>
      </c>
      <c r="M9" s="18">
        <f t="shared" si="1"/>
        <v>233372</v>
      </c>
      <c r="N9" s="18">
        <f t="shared" si="1"/>
        <v>702174</v>
      </c>
      <c r="O9" s="18">
        <f t="shared" si="1"/>
        <v>0</v>
      </c>
      <c r="P9" s="18">
        <f t="shared" si="1"/>
        <v>1124433</v>
      </c>
      <c r="Q9" s="18">
        <f t="shared" si="1"/>
        <v>0</v>
      </c>
      <c r="R9" s="18">
        <f t="shared" si="1"/>
        <v>1124433</v>
      </c>
      <c r="S9" s="18">
        <f t="shared" si="1"/>
        <v>0</v>
      </c>
      <c r="T9" s="18">
        <f t="shared" si="1"/>
        <v>705117</v>
      </c>
      <c r="U9" s="18">
        <f t="shared" si="1"/>
        <v>0</v>
      </c>
      <c r="V9" s="18">
        <f t="shared" si="1"/>
        <v>705117</v>
      </c>
      <c r="W9" s="18">
        <f t="shared" si="1"/>
        <v>3626589</v>
      </c>
      <c r="X9" s="18">
        <f t="shared" si="1"/>
        <v>4408451</v>
      </c>
      <c r="Y9" s="18">
        <f t="shared" si="1"/>
        <v>-781862</v>
      </c>
      <c r="Z9" s="4">
        <f>+IF(X9&lt;&gt;0,+(Y9/X9)*100,0)</f>
        <v>-17.735526605603646</v>
      </c>
      <c r="AA9" s="30">
        <f>SUM(AA10:AA14)</f>
        <v>8816902</v>
      </c>
    </row>
    <row r="10" spans="1:27" ht="13.5">
      <c r="A10" s="5" t="s">
        <v>36</v>
      </c>
      <c r="B10" s="3"/>
      <c r="C10" s="19">
        <v>3715186</v>
      </c>
      <c r="D10" s="19"/>
      <c r="E10" s="20">
        <v>8306902</v>
      </c>
      <c r="F10" s="21">
        <v>8306902</v>
      </c>
      <c r="G10" s="21"/>
      <c r="H10" s="21"/>
      <c r="I10" s="21"/>
      <c r="J10" s="21"/>
      <c r="K10" s="21"/>
      <c r="L10" s="21">
        <v>468802</v>
      </c>
      <c r="M10" s="21">
        <v>233372</v>
      </c>
      <c r="N10" s="21">
        <v>702174</v>
      </c>
      <c r="O10" s="21"/>
      <c r="P10" s="21">
        <v>1124433</v>
      </c>
      <c r="Q10" s="21"/>
      <c r="R10" s="21">
        <v>1124433</v>
      </c>
      <c r="S10" s="21"/>
      <c r="T10" s="21"/>
      <c r="U10" s="21"/>
      <c r="V10" s="21"/>
      <c r="W10" s="21">
        <v>1826607</v>
      </c>
      <c r="X10" s="21">
        <v>4153451</v>
      </c>
      <c r="Y10" s="21">
        <v>-2326844</v>
      </c>
      <c r="Z10" s="6">
        <v>-56.02</v>
      </c>
      <c r="AA10" s="28">
        <v>8306902</v>
      </c>
    </row>
    <row r="11" spans="1:27" ht="13.5">
      <c r="A11" s="5" t="s">
        <v>37</v>
      </c>
      <c r="B11" s="3"/>
      <c r="C11" s="19">
        <v>88480</v>
      </c>
      <c r="D11" s="19"/>
      <c r="E11" s="20"/>
      <c r="F11" s="21"/>
      <c r="G11" s="21"/>
      <c r="H11" s="21"/>
      <c r="I11" s="21">
        <v>1094865</v>
      </c>
      <c r="J11" s="21">
        <v>1094865</v>
      </c>
      <c r="K11" s="21"/>
      <c r="L11" s="21"/>
      <c r="M11" s="21"/>
      <c r="N11" s="21"/>
      <c r="O11" s="21"/>
      <c r="P11" s="21"/>
      <c r="Q11" s="21"/>
      <c r="R11" s="21"/>
      <c r="S11" s="21"/>
      <c r="T11" s="21">
        <v>705117</v>
      </c>
      <c r="U11" s="21"/>
      <c r="V11" s="21">
        <v>705117</v>
      </c>
      <c r="W11" s="21">
        <v>1799982</v>
      </c>
      <c r="X11" s="21"/>
      <c r="Y11" s="21">
        <v>1799982</v>
      </c>
      <c r="Z11" s="6"/>
      <c r="AA11" s="28"/>
    </row>
    <row r="12" spans="1:27" ht="13.5">
      <c r="A12" s="5" t="s">
        <v>38</v>
      </c>
      <c r="B12" s="3"/>
      <c r="C12" s="19">
        <v>91842</v>
      </c>
      <c r="D12" s="19"/>
      <c r="E12" s="20">
        <v>510000</v>
      </c>
      <c r="F12" s="21">
        <v>510000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255000</v>
      </c>
      <c r="Y12" s="21">
        <v>-255000</v>
      </c>
      <c r="Z12" s="6">
        <v>-100</v>
      </c>
      <c r="AA12" s="28">
        <v>510000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4457865</v>
      </c>
      <c r="D15" s="16">
        <f>SUM(D16:D18)</f>
        <v>0</v>
      </c>
      <c r="E15" s="17">
        <f t="shared" si="2"/>
        <v>34595298</v>
      </c>
      <c r="F15" s="18">
        <f t="shared" si="2"/>
        <v>34595298</v>
      </c>
      <c r="G15" s="18">
        <f t="shared" si="2"/>
        <v>0</v>
      </c>
      <c r="H15" s="18">
        <f t="shared" si="2"/>
        <v>414439</v>
      </c>
      <c r="I15" s="18">
        <f t="shared" si="2"/>
        <v>593839</v>
      </c>
      <c r="J15" s="18">
        <f t="shared" si="2"/>
        <v>1008278</v>
      </c>
      <c r="K15" s="18">
        <f t="shared" si="2"/>
        <v>2885243</v>
      </c>
      <c r="L15" s="18">
        <f t="shared" si="2"/>
        <v>0</v>
      </c>
      <c r="M15" s="18">
        <f t="shared" si="2"/>
        <v>392970</v>
      </c>
      <c r="N15" s="18">
        <f t="shared" si="2"/>
        <v>3278213</v>
      </c>
      <c r="O15" s="18">
        <f t="shared" si="2"/>
        <v>0</v>
      </c>
      <c r="P15" s="18">
        <f t="shared" si="2"/>
        <v>1701088</v>
      </c>
      <c r="Q15" s="18">
        <f t="shared" si="2"/>
        <v>20563</v>
      </c>
      <c r="R15" s="18">
        <f t="shared" si="2"/>
        <v>1721651</v>
      </c>
      <c r="S15" s="18">
        <f t="shared" si="2"/>
        <v>1138058</v>
      </c>
      <c r="T15" s="18">
        <f t="shared" si="2"/>
        <v>453098</v>
      </c>
      <c r="U15" s="18">
        <f t="shared" si="2"/>
        <v>475085</v>
      </c>
      <c r="V15" s="18">
        <f t="shared" si="2"/>
        <v>2066241</v>
      </c>
      <c r="W15" s="18">
        <f t="shared" si="2"/>
        <v>8074383</v>
      </c>
      <c r="X15" s="18">
        <f t="shared" si="2"/>
        <v>17135649</v>
      </c>
      <c r="Y15" s="18">
        <f t="shared" si="2"/>
        <v>-9061266</v>
      </c>
      <c r="Z15" s="4">
        <f>+IF(X15&lt;&gt;0,+(Y15/X15)*100,0)</f>
        <v>-52.87961955803367</v>
      </c>
      <c r="AA15" s="30">
        <f>SUM(AA16:AA18)</f>
        <v>34595298</v>
      </c>
    </row>
    <row r="16" spans="1:27" ht="13.5">
      <c r="A16" s="5" t="s">
        <v>42</v>
      </c>
      <c r="B16" s="3"/>
      <c r="C16" s="19"/>
      <c r="D16" s="19"/>
      <c r="E16" s="20">
        <v>364000</v>
      </c>
      <c r="F16" s="21">
        <v>364000</v>
      </c>
      <c r="G16" s="21"/>
      <c r="H16" s="21"/>
      <c r="I16" s="21"/>
      <c r="J16" s="21"/>
      <c r="K16" s="21"/>
      <c r="L16" s="21"/>
      <c r="M16" s="21"/>
      <c r="N16" s="21"/>
      <c r="O16" s="21"/>
      <c r="P16" s="21">
        <v>6842</v>
      </c>
      <c r="Q16" s="21"/>
      <c r="R16" s="21">
        <v>6842</v>
      </c>
      <c r="S16" s="21"/>
      <c r="T16" s="21"/>
      <c r="U16" s="21"/>
      <c r="V16" s="21"/>
      <c r="W16" s="21">
        <v>6842</v>
      </c>
      <c r="X16" s="21">
        <v>20000</v>
      </c>
      <c r="Y16" s="21">
        <v>-13158</v>
      </c>
      <c r="Z16" s="6">
        <v>-65.79</v>
      </c>
      <c r="AA16" s="28">
        <v>364000</v>
      </c>
    </row>
    <row r="17" spans="1:27" ht="13.5">
      <c r="A17" s="5" t="s">
        <v>43</v>
      </c>
      <c r="B17" s="3"/>
      <c r="C17" s="19">
        <v>4457865</v>
      </c>
      <c r="D17" s="19"/>
      <c r="E17" s="20">
        <v>34231298</v>
      </c>
      <c r="F17" s="21">
        <v>34231298</v>
      </c>
      <c r="G17" s="21"/>
      <c r="H17" s="21">
        <v>414439</v>
      </c>
      <c r="I17" s="21">
        <v>593839</v>
      </c>
      <c r="J17" s="21">
        <v>1008278</v>
      </c>
      <c r="K17" s="21">
        <v>2885243</v>
      </c>
      <c r="L17" s="21"/>
      <c r="M17" s="21">
        <v>392970</v>
      </c>
      <c r="N17" s="21">
        <v>3278213</v>
      </c>
      <c r="O17" s="21"/>
      <c r="P17" s="21">
        <v>1694246</v>
      </c>
      <c r="Q17" s="21">
        <v>20563</v>
      </c>
      <c r="R17" s="21">
        <v>1714809</v>
      </c>
      <c r="S17" s="21">
        <v>1138058</v>
      </c>
      <c r="T17" s="21">
        <v>453098</v>
      </c>
      <c r="U17" s="21">
        <v>475085</v>
      </c>
      <c r="V17" s="21">
        <v>2066241</v>
      </c>
      <c r="W17" s="21">
        <v>8067541</v>
      </c>
      <c r="X17" s="21">
        <v>17115649</v>
      </c>
      <c r="Y17" s="21">
        <v>-9048108</v>
      </c>
      <c r="Z17" s="6">
        <v>-52.86</v>
      </c>
      <c r="AA17" s="28">
        <v>34231298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23502631</v>
      </c>
      <c r="D19" s="16">
        <f>SUM(D20:D23)</f>
        <v>0</v>
      </c>
      <c r="E19" s="17">
        <f t="shared" si="3"/>
        <v>28200000</v>
      </c>
      <c r="F19" s="18">
        <f t="shared" si="3"/>
        <v>28200000</v>
      </c>
      <c r="G19" s="18">
        <f t="shared" si="3"/>
        <v>670</v>
      </c>
      <c r="H19" s="18">
        <f t="shared" si="3"/>
        <v>1609227</v>
      </c>
      <c r="I19" s="18">
        <f t="shared" si="3"/>
        <v>0</v>
      </c>
      <c r="J19" s="18">
        <f t="shared" si="3"/>
        <v>1609897</v>
      </c>
      <c r="K19" s="18">
        <f t="shared" si="3"/>
        <v>0</v>
      </c>
      <c r="L19" s="18">
        <f t="shared" si="3"/>
        <v>20322</v>
      </c>
      <c r="M19" s="18">
        <f t="shared" si="3"/>
        <v>242305</v>
      </c>
      <c r="N19" s="18">
        <f t="shared" si="3"/>
        <v>262627</v>
      </c>
      <c r="O19" s="18">
        <f t="shared" si="3"/>
        <v>269852</v>
      </c>
      <c r="P19" s="18">
        <f t="shared" si="3"/>
        <v>77000</v>
      </c>
      <c r="Q19" s="18">
        <f t="shared" si="3"/>
        <v>2222894</v>
      </c>
      <c r="R19" s="18">
        <f t="shared" si="3"/>
        <v>2569746</v>
      </c>
      <c r="S19" s="18">
        <f t="shared" si="3"/>
        <v>45541</v>
      </c>
      <c r="T19" s="18">
        <f t="shared" si="3"/>
        <v>0</v>
      </c>
      <c r="U19" s="18">
        <f t="shared" si="3"/>
        <v>1127629</v>
      </c>
      <c r="V19" s="18">
        <f t="shared" si="3"/>
        <v>1173170</v>
      </c>
      <c r="W19" s="18">
        <f t="shared" si="3"/>
        <v>5615440</v>
      </c>
      <c r="X19" s="18">
        <f t="shared" si="3"/>
        <v>14100000</v>
      </c>
      <c r="Y19" s="18">
        <f t="shared" si="3"/>
        <v>-8484560</v>
      </c>
      <c r="Z19" s="4">
        <f>+IF(X19&lt;&gt;0,+(Y19/X19)*100,0)</f>
        <v>-60.174184397163124</v>
      </c>
      <c r="AA19" s="30">
        <f>SUM(AA20:AA23)</f>
        <v>28200000</v>
      </c>
    </row>
    <row r="20" spans="1:27" ht="13.5">
      <c r="A20" s="5" t="s">
        <v>46</v>
      </c>
      <c r="B20" s="3"/>
      <c r="C20" s="19">
        <v>5369337</v>
      </c>
      <c r="D20" s="19"/>
      <c r="E20" s="20">
        <v>11000000</v>
      </c>
      <c r="F20" s="21">
        <v>11000000</v>
      </c>
      <c r="G20" s="21"/>
      <c r="H20" s="21">
        <v>1458178</v>
      </c>
      <c r="I20" s="21"/>
      <c r="J20" s="21">
        <v>1458178</v>
      </c>
      <c r="K20" s="21"/>
      <c r="L20" s="21"/>
      <c r="M20" s="21"/>
      <c r="N20" s="21"/>
      <c r="O20" s="21">
        <v>234028</v>
      </c>
      <c r="P20" s="21"/>
      <c r="Q20" s="21">
        <v>323676</v>
      </c>
      <c r="R20" s="21">
        <v>557704</v>
      </c>
      <c r="S20" s="21"/>
      <c r="T20" s="21"/>
      <c r="U20" s="21"/>
      <c r="V20" s="21"/>
      <c r="W20" s="21">
        <v>2015882</v>
      </c>
      <c r="X20" s="21">
        <v>5500000</v>
      </c>
      <c r="Y20" s="21">
        <v>-3484118</v>
      </c>
      <c r="Z20" s="6">
        <v>-63.35</v>
      </c>
      <c r="AA20" s="28">
        <v>11000000</v>
      </c>
    </row>
    <row r="21" spans="1:27" ht="13.5">
      <c r="A21" s="5" t="s">
        <v>47</v>
      </c>
      <c r="B21" s="3"/>
      <c r="C21" s="19">
        <v>531530</v>
      </c>
      <c r="D21" s="19"/>
      <c r="E21" s="20">
        <v>14400000</v>
      </c>
      <c r="F21" s="21">
        <v>14400000</v>
      </c>
      <c r="G21" s="21">
        <v>670</v>
      </c>
      <c r="H21" s="21">
        <v>18549</v>
      </c>
      <c r="I21" s="21"/>
      <c r="J21" s="21">
        <v>19219</v>
      </c>
      <c r="K21" s="21"/>
      <c r="L21" s="21">
        <v>20322</v>
      </c>
      <c r="M21" s="21">
        <v>242305</v>
      </c>
      <c r="N21" s="21">
        <v>262627</v>
      </c>
      <c r="O21" s="21">
        <v>35824</v>
      </c>
      <c r="P21" s="21">
        <v>77000</v>
      </c>
      <c r="Q21" s="21">
        <v>1899218</v>
      </c>
      <c r="R21" s="21">
        <v>2012042</v>
      </c>
      <c r="S21" s="21">
        <v>45541</v>
      </c>
      <c r="T21" s="21"/>
      <c r="U21" s="21">
        <v>1127629</v>
      </c>
      <c r="V21" s="21">
        <v>1173170</v>
      </c>
      <c r="W21" s="21">
        <v>3467058</v>
      </c>
      <c r="X21" s="21">
        <v>7200000</v>
      </c>
      <c r="Y21" s="21">
        <v>-3732942</v>
      </c>
      <c r="Z21" s="6">
        <v>-51.85</v>
      </c>
      <c r="AA21" s="28">
        <v>14400000</v>
      </c>
    </row>
    <row r="22" spans="1:27" ht="13.5">
      <c r="A22" s="5" t="s">
        <v>48</v>
      </c>
      <c r="B22" s="3"/>
      <c r="C22" s="22">
        <v>17384330</v>
      </c>
      <c r="D22" s="22"/>
      <c r="E22" s="23">
        <v>800000</v>
      </c>
      <c r="F22" s="24">
        <v>800000</v>
      </c>
      <c r="G22" s="24"/>
      <c r="H22" s="24">
        <v>132500</v>
      </c>
      <c r="I22" s="24"/>
      <c r="J22" s="24">
        <v>132500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132500</v>
      </c>
      <c r="X22" s="24">
        <v>400000</v>
      </c>
      <c r="Y22" s="24">
        <v>-267500</v>
      </c>
      <c r="Z22" s="7">
        <v>-66.88</v>
      </c>
      <c r="AA22" s="29">
        <v>800000</v>
      </c>
    </row>
    <row r="23" spans="1:27" ht="13.5">
      <c r="A23" s="5" t="s">
        <v>49</v>
      </c>
      <c r="B23" s="3"/>
      <c r="C23" s="19">
        <v>217434</v>
      </c>
      <c r="D23" s="19"/>
      <c r="E23" s="20">
        <v>2000000</v>
      </c>
      <c r="F23" s="21">
        <v>2000000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1000000</v>
      </c>
      <c r="Y23" s="21">
        <v>-1000000</v>
      </c>
      <c r="Z23" s="6">
        <v>-100</v>
      </c>
      <c r="AA23" s="28">
        <v>2000000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32446845</v>
      </c>
      <c r="D25" s="50">
        <f>+D5+D9+D15+D19+D24</f>
        <v>0</v>
      </c>
      <c r="E25" s="51">
        <f t="shared" si="4"/>
        <v>74435200</v>
      </c>
      <c r="F25" s="52">
        <f t="shared" si="4"/>
        <v>74435200</v>
      </c>
      <c r="G25" s="52">
        <f t="shared" si="4"/>
        <v>670</v>
      </c>
      <c r="H25" s="52">
        <f t="shared" si="4"/>
        <v>2041009</v>
      </c>
      <c r="I25" s="52">
        <f t="shared" si="4"/>
        <v>1691088</v>
      </c>
      <c r="J25" s="52">
        <f t="shared" si="4"/>
        <v>3732767</v>
      </c>
      <c r="K25" s="52">
        <f t="shared" si="4"/>
        <v>2890761</v>
      </c>
      <c r="L25" s="52">
        <f t="shared" si="4"/>
        <v>489124</v>
      </c>
      <c r="M25" s="52">
        <f t="shared" si="4"/>
        <v>868647</v>
      </c>
      <c r="N25" s="52">
        <f t="shared" si="4"/>
        <v>4248532</v>
      </c>
      <c r="O25" s="52">
        <f t="shared" si="4"/>
        <v>269852</v>
      </c>
      <c r="P25" s="52">
        <f t="shared" si="4"/>
        <v>2902521</v>
      </c>
      <c r="Q25" s="52">
        <f t="shared" si="4"/>
        <v>2280052</v>
      </c>
      <c r="R25" s="52">
        <f t="shared" si="4"/>
        <v>5452425</v>
      </c>
      <c r="S25" s="52">
        <f t="shared" si="4"/>
        <v>1183599</v>
      </c>
      <c r="T25" s="52">
        <f t="shared" si="4"/>
        <v>1158215</v>
      </c>
      <c r="U25" s="52">
        <f t="shared" si="4"/>
        <v>1602714</v>
      </c>
      <c r="V25" s="52">
        <f t="shared" si="4"/>
        <v>3944528</v>
      </c>
      <c r="W25" s="52">
        <f t="shared" si="4"/>
        <v>17378252</v>
      </c>
      <c r="X25" s="52">
        <f t="shared" si="4"/>
        <v>37217600</v>
      </c>
      <c r="Y25" s="52">
        <f t="shared" si="4"/>
        <v>-19839348</v>
      </c>
      <c r="Z25" s="53">
        <f>+IF(X25&lt;&gt;0,+(Y25/X25)*100,0)</f>
        <v>-53.306360431623744</v>
      </c>
      <c r="AA25" s="54">
        <f>+AA5+AA9+AA15+AA19+AA24</f>
        <v>74435200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30315552</v>
      </c>
      <c r="D28" s="19"/>
      <c r="E28" s="20">
        <v>64998200</v>
      </c>
      <c r="F28" s="21">
        <v>64998200</v>
      </c>
      <c r="G28" s="21"/>
      <c r="H28" s="21">
        <v>2000517</v>
      </c>
      <c r="I28" s="21">
        <v>1659704</v>
      </c>
      <c r="J28" s="21">
        <v>3660221</v>
      </c>
      <c r="K28" s="21">
        <v>2856243</v>
      </c>
      <c r="L28" s="21">
        <v>468127</v>
      </c>
      <c r="M28" s="21">
        <v>775517</v>
      </c>
      <c r="N28" s="21">
        <v>4099887</v>
      </c>
      <c r="O28" s="21">
        <v>254913</v>
      </c>
      <c r="P28" s="21">
        <v>2818679</v>
      </c>
      <c r="Q28" s="21">
        <v>2193558</v>
      </c>
      <c r="R28" s="21">
        <v>5267150</v>
      </c>
      <c r="S28" s="21">
        <v>1138058</v>
      </c>
      <c r="T28" s="21">
        <v>1158215</v>
      </c>
      <c r="U28" s="21">
        <v>1497392</v>
      </c>
      <c r="V28" s="21">
        <v>3793665</v>
      </c>
      <c r="W28" s="21">
        <v>16820923</v>
      </c>
      <c r="X28" s="21"/>
      <c r="Y28" s="21">
        <v>16820923</v>
      </c>
      <c r="Z28" s="6"/>
      <c r="AA28" s="19">
        <v>64998200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30315552</v>
      </c>
      <c r="D32" s="25">
        <f>SUM(D28:D31)</f>
        <v>0</v>
      </c>
      <c r="E32" s="26">
        <f t="shared" si="5"/>
        <v>64998200</v>
      </c>
      <c r="F32" s="27">
        <f t="shared" si="5"/>
        <v>64998200</v>
      </c>
      <c r="G32" s="27">
        <f t="shared" si="5"/>
        <v>0</v>
      </c>
      <c r="H32" s="27">
        <f t="shared" si="5"/>
        <v>2000517</v>
      </c>
      <c r="I32" s="27">
        <f t="shared" si="5"/>
        <v>1659704</v>
      </c>
      <c r="J32" s="27">
        <f t="shared" si="5"/>
        <v>3660221</v>
      </c>
      <c r="K32" s="27">
        <f t="shared" si="5"/>
        <v>2856243</v>
      </c>
      <c r="L32" s="27">
        <f t="shared" si="5"/>
        <v>468127</v>
      </c>
      <c r="M32" s="27">
        <f t="shared" si="5"/>
        <v>775517</v>
      </c>
      <c r="N32" s="27">
        <f t="shared" si="5"/>
        <v>4099887</v>
      </c>
      <c r="O32" s="27">
        <f t="shared" si="5"/>
        <v>254913</v>
      </c>
      <c r="P32" s="27">
        <f t="shared" si="5"/>
        <v>2818679</v>
      </c>
      <c r="Q32" s="27">
        <f t="shared" si="5"/>
        <v>2193558</v>
      </c>
      <c r="R32" s="27">
        <f t="shared" si="5"/>
        <v>5267150</v>
      </c>
      <c r="S32" s="27">
        <f t="shared" si="5"/>
        <v>1138058</v>
      </c>
      <c r="T32" s="27">
        <f t="shared" si="5"/>
        <v>1158215</v>
      </c>
      <c r="U32" s="27">
        <f t="shared" si="5"/>
        <v>1497392</v>
      </c>
      <c r="V32" s="27">
        <f t="shared" si="5"/>
        <v>3793665</v>
      </c>
      <c r="W32" s="27">
        <f t="shared" si="5"/>
        <v>16820923</v>
      </c>
      <c r="X32" s="27">
        <f t="shared" si="5"/>
        <v>0</v>
      </c>
      <c r="Y32" s="27">
        <f t="shared" si="5"/>
        <v>16820923</v>
      </c>
      <c r="Z32" s="13">
        <f>+IF(X32&lt;&gt;0,+(Y32/X32)*100,0)</f>
        <v>0</v>
      </c>
      <c r="AA32" s="31">
        <f>SUM(AA28:AA31)</f>
        <v>64998200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2131293</v>
      </c>
      <c r="D35" s="19"/>
      <c r="E35" s="20">
        <v>9437000</v>
      </c>
      <c r="F35" s="21">
        <v>9437000</v>
      </c>
      <c r="G35" s="21">
        <v>670</v>
      </c>
      <c r="H35" s="21">
        <v>40492</v>
      </c>
      <c r="I35" s="21">
        <v>31384</v>
      </c>
      <c r="J35" s="21">
        <v>72546</v>
      </c>
      <c r="K35" s="21">
        <v>34518</v>
      </c>
      <c r="L35" s="21">
        <v>20997</v>
      </c>
      <c r="M35" s="21">
        <v>93130</v>
      </c>
      <c r="N35" s="21">
        <v>148645</v>
      </c>
      <c r="O35" s="21">
        <v>14939</v>
      </c>
      <c r="P35" s="21">
        <v>83842</v>
      </c>
      <c r="Q35" s="21">
        <v>86494</v>
      </c>
      <c r="R35" s="21">
        <v>185275</v>
      </c>
      <c r="S35" s="21">
        <v>45541</v>
      </c>
      <c r="T35" s="21"/>
      <c r="U35" s="21">
        <v>105322</v>
      </c>
      <c r="V35" s="21">
        <v>150863</v>
      </c>
      <c r="W35" s="21">
        <v>557329</v>
      </c>
      <c r="X35" s="21"/>
      <c r="Y35" s="21">
        <v>557329</v>
      </c>
      <c r="Z35" s="6"/>
      <c r="AA35" s="28">
        <v>9437000</v>
      </c>
    </row>
    <row r="36" spans="1:27" ht="13.5">
      <c r="A36" s="60" t="s">
        <v>64</v>
      </c>
      <c r="B36" s="10"/>
      <c r="C36" s="61">
        <f aca="true" t="shared" si="6" ref="C36:Y36">SUM(C32:C35)</f>
        <v>32446845</v>
      </c>
      <c r="D36" s="61">
        <f>SUM(D32:D35)</f>
        <v>0</v>
      </c>
      <c r="E36" s="62">
        <f t="shared" si="6"/>
        <v>74435200</v>
      </c>
      <c r="F36" s="63">
        <f t="shared" si="6"/>
        <v>74435200</v>
      </c>
      <c r="G36" s="63">
        <f t="shared" si="6"/>
        <v>670</v>
      </c>
      <c r="H36" s="63">
        <f t="shared" si="6"/>
        <v>2041009</v>
      </c>
      <c r="I36" s="63">
        <f t="shared" si="6"/>
        <v>1691088</v>
      </c>
      <c r="J36" s="63">
        <f t="shared" si="6"/>
        <v>3732767</v>
      </c>
      <c r="K36" s="63">
        <f t="shared" si="6"/>
        <v>2890761</v>
      </c>
      <c r="L36" s="63">
        <f t="shared" si="6"/>
        <v>489124</v>
      </c>
      <c r="M36" s="63">
        <f t="shared" si="6"/>
        <v>868647</v>
      </c>
      <c r="N36" s="63">
        <f t="shared" si="6"/>
        <v>4248532</v>
      </c>
      <c r="O36" s="63">
        <f t="shared" si="6"/>
        <v>269852</v>
      </c>
      <c r="P36" s="63">
        <f t="shared" si="6"/>
        <v>2902521</v>
      </c>
      <c r="Q36" s="63">
        <f t="shared" si="6"/>
        <v>2280052</v>
      </c>
      <c r="R36" s="63">
        <f t="shared" si="6"/>
        <v>5452425</v>
      </c>
      <c r="S36" s="63">
        <f t="shared" si="6"/>
        <v>1183599</v>
      </c>
      <c r="T36" s="63">
        <f t="shared" si="6"/>
        <v>1158215</v>
      </c>
      <c r="U36" s="63">
        <f t="shared" si="6"/>
        <v>1602714</v>
      </c>
      <c r="V36" s="63">
        <f t="shared" si="6"/>
        <v>3944528</v>
      </c>
      <c r="W36" s="63">
        <f t="shared" si="6"/>
        <v>17378252</v>
      </c>
      <c r="X36" s="63">
        <f t="shared" si="6"/>
        <v>0</v>
      </c>
      <c r="Y36" s="63">
        <f t="shared" si="6"/>
        <v>17378252</v>
      </c>
      <c r="Z36" s="64">
        <f>+IF(X36&lt;&gt;0,+(Y36/X36)*100,0)</f>
        <v>0</v>
      </c>
      <c r="AA36" s="65">
        <f>SUM(AA32:AA35)</f>
        <v>74435200</v>
      </c>
    </row>
    <row r="37" spans="1:27" ht="13.5">
      <c r="A37" s="14" t="s">
        <v>90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92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76056421</v>
      </c>
      <c r="D5" s="16">
        <f>SUM(D6:D8)</f>
        <v>0</v>
      </c>
      <c r="E5" s="17">
        <f t="shared" si="0"/>
        <v>69112759</v>
      </c>
      <c r="F5" s="18">
        <f t="shared" si="0"/>
        <v>97066030</v>
      </c>
      <c r="G5" s="18">
        <f t="shared" si="0"/>
        <v>45200</v>
      </c>
      <c r="H5" s="18">
        <f t="shared" si="0"/>
        <v>10020527</v>
      </c>
      <c r="I5" s="18">
        <f t="shared" si="0"/>
        <v>-2980061</v>
      </c>
      <c r="J5" s="18">
        <f t="shared" si="0"/>
        <v>7085666</v>
      </c>
      <c r="K5" s="18">
        <f t="shared" si="0"/>
        <v>6039680</v>
      </c>
      <c r="L5" s="18">
        <f t="shared" si="0"/>
        <v>7612259</v>
      </c>
      <c r="M5" s="18">
        <f t="shared" si="0"/>
        <v>4684458</v>
      </c>
      <c r="N5" s="18">
        <f t="shared" si="0"/>
        <v>18336397</v>
      </c>
      <c r="O5" s="18">
        <f t="shared" si="0"/>
        <v>11446493</v>
      </c>
      <c r="P5" s="18">
        <f t="shared" si="0"/>
        <v>6724936</v>
      </c>
      <c r="Q5" s="18">
        <f t="shared" si="0"/>
        <v>5573881</v>
      </c>
      <c r="R5" s="18">
        <f t="shared" si="0"/>
        <v>23745310</v>
      </c>
      <c r="S5" s="18">
        <f t="shared" si="0"/>
        <v>3052826</v>
      </c>
      <c r="T5" s="18">
        <f t="shared" si="0"/>
        <v>19828259</v>
      </c>
      <c r="U5" s="18">
        <f t="shared" si="0"/>
        <v>9363796</v>
      </c>
      <c r="V5" s="18">
        <f t="shared" si="0"/>
        <v>32244881</v>
      </c>
      <c r="W5" s="18">
        <f t="shared" si="0"/>
        <v>81412254</v>
      </c>
      <c r="X5" s="18">
        <f t="shared" si="0"/>
        <v>69112764</v>
      </c>
      <c r="Y5" s="18">
        <f t="shared" si="0"/>
        <v>12299490</v>
      </c>
      <c r="Z5" s="4">
        <f>+IF(X5&lt;&gt;0,+(Y5/X5)*100,0)</f>
        <v>17.796264088063385</v>
      </c>
      <c r="AA5" s="16">
        <f>SUM(AA6:AA8)</f>
        <v>97066030</v>
      </c>
    </row>
    <row r="6" spans="1:27" ht="13.5">
      <c r="A6" s="5" t="s">
        <v>32</v>
      </c>
      <c r="B6" s="3"/>
      <c r="C6" s="19"/>
      <c r="D6" s="19"/>
      <c r="E6" s="20">
        <v>5400000</v>
      </c>
      <c r="F6" s="21">
        <v>5400000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>
        <v>3916611</v>
      </c>
      <c r="R6" s="21">
        <v>3916611</v>
      </c>
      <c r="S6" s="21"/>
      <c r="T6" s="21"/>
      <c r="U6" s="21"/>
      <c r="V6" s="21"/>
      <c r="W6" s="21">
        <v>3916611</v>
      </c>
      <c r="X6" s="21">
        <v>5400000</v>
      </c>
      <c r="Y6" s="21">
        <v>-1483389</v>
      </c>
      <c r="Z6" s="6">
        <v>-27.47</v>
      </c>
      <c r="AA6" s="28">
        <v>5400000</v>
      </c>
    </row>
    <row r="7" spans="1:27" ht="13.5">
      <c r="A7" s="5" t="s">
        <v>33</v>
      </c>
      <c r="B7" s="3"/>
      <c r="C7" s="22">
        <v>4713411</v>
      </c>
      <c r="D7" s="22"/>
      <c r="E7" s="23">
        <v>5075000</v>
      </c>
      <c r="F7" s="24">
        <v>6275000</v>
      </c>
      <c r="G7" s="24">
        <v>356</v>
      </c>
      <c r="H7" s="24"/>
      <c r="I7" s="24"/>
      <c r="J7" s="24">
        <v>356</v>
      </c>
      <c r="K7" s="24">
        <v>1764</v>
      </c>
      <c r="L7" s="24"/>
      <c r="M7" s="24">
        <v>337637</v>
      </c>
      <c r="N7" s="24">
        <v>339401</v>
      </c>
      <c r="O7" s="24">
        <v>366975</v>
      </c>
      <c r="P7" s="24">
        <v>1377</v>
      </c>
      <c r="Q7" s="24">
        <v>773135</v>
      </c>
      <c r="R7" s="24">
        <v>1141487</v>
      </c>
      <c r="S7" s="24">
        <v>15124</v>
      </c>
      <c r="T7" s="24">
        <v>679694</v>
      </c>
      <c r="U7" s="24">
        <v>2124231</v>
      </c>
      <c r="V7" s="24">
        <v>2819049</v>
      </c>
      <c r="W7" s="24">
        <v>4300293</v>
      </c>
      <c r="X7" s="24">
        <v>5075004</v>
      </c>
      <c r="Y7" s="24">
        <v>-774711</v>
      </c>
      <c r="Z7" s="7">
        <v>-15.27</v>
      </c>
      <c r="AA7" s="29">
        <v>6275000</v>
      </c>
    </row>
    <row r="8" spans="1:27" ht="13.5">
      <c r="A8" s="5" t="s">
        <v>34</v>
      </c>
      <c r="B8" s="3"/>
      <c r="C8" s="19">
        <v>71343010</v>
      </c>
      <c r="D8" s="19"/>
      <c r="E8" s="20">
        <v>58637759</v>
      </c>
      <c r="F8" s="21">
        <v>85391030</v>
      </c>
      <c r="G8" s="21">
        <v>44844</v>
      </c>
      <c r="H8" s="21">
        <v>10020527</v>
      </c>
      <c r="I8" s="21">
        <v>-2980061</v>
      </c>
      <c r="J8" s="21">
        <v>7085310</v>
      </c>
      <c r="K8" s="21">
        <v>6037916</v>
      </c>
      <c r="L8" s="21">
        <v>7612259</v>
      </c>
      <c r="M8" s="21">
        <v>4346821</v>
      </c>
      <c r="N8" s="21">
        <v>17996996</v>
      </c>
      <c r="O8" s="21">
        <v>11079518</v>
      </c>
      <c r="P8" s="21">
        <v>6723559</v>
      </c>
      <c r="Q8" s="21">
        <v>884135</v>
      </c>
      <c r="R8" s="21">
        <v>18687212</v>
      </c>
      <c r="S8" s="21">
        <v>3037702</v>
      </c>
      <c r="T8" s="21">
        <v>19148565</v>
      </c>
      <c r="U8" s="21">
        <v>7239565</v>
      </c>
      <c r="V8" s="21">
        <v>29425832</v>
      </c>
      <c r="W8" s="21">
        <v>73195350</v>
      </c>
      <c r="X8" s="21">
        <v>58637760</v>
      </c>
      <c r="Y8" s="21">
        <v>14557590</v>
      </c>
      <c r="Z8" s="6">
        <v>24.83</v>
      </c>
      <c r="AA8" s="28">
        <v>85391030</v>
      </c>
    </row>
    <row r="9" spans="1:27" ht="13.5">
      <c r="A9" s="2" t="s">
        <v>35</v>
      </c>
      <c r="B9" s="3"/>
      <c r="C9" s="16">
        <f aca="true" t="shared" si="1" ref="C9:Y9">SUM(C10:C14)</f>
        <v>55140126</v>
      </c>
      <c r="D9" s="16">
        <f>SUM(D10:D14)</f>
        <v>0</v>
      </c>
      <c r="E9" s="17">
        <f t="shared" si="1"/>
        <v>109112091</v>
      </c>
      <c r="F9" s="18">
        <f t="shared" si="1"/>
        <v>108766283</v>
      </c>
      <c r="G9" s="18">
        <f t="shared" si="1"/>
        <v>908153</v>
      </c>
      <c r="H9" s="18">
        <f t="shared" si="1"/>
        <v>313599</v>
      </c>
      <c r="I9" s="18">
        <f t="shared" si="1"/>
        <v>1372571</v>
      </c>
      <c r="J9" s="18">
        <f t="shared" si="1"/>
        <v>2594323</v>
      </c>
      <c r="K9" s="18">
        <f t="shared" si="1"/>
        <v>11324561</v>
      </c>
      <c r="L9" s="18">
        <f t="shared" si="1"/>
        <v>1958699</v>
      </c>
      <c r="M9" s="18">
        <f t="shared" si="1"/>
        <v>4201462</v>
      </c>
      <c r="N9" s="18">
        <f t="shared" si="1"/>
        <v>17484722</v>
      </c>
      <c r="O9" s="18">
        <f t="shared" si="1"/>
        <v>3494405</v>
      </c>
      <c r="P9" s="18">
        <f t="shared" si="1"/>
        <v>3083943</v>
      </c>
      <c r="Q9" s="18">
        <f t="shared" si="1"/>
        <v>14576937</v>
      </c>
      <c r="R9" s="18">
        <f t="shared" si="1"/>
        <v>21155285</v>
      </c>
      <c r="S9" s="18">
        <f t="shared" si="1"/>
        <v>8927056</v>
      </c>
      <c r="T9" s="18">
        <f t="shared" si="1"/>
        <v>7385830</v>
      </c>
      <c r="U9" s="18">
        <f t="shared" si="1"/>
        <v>8421018</v>
      </c>
      <c r="V9" s="18">
        <f t="shared" si="1"/>
        <v>24733904</v>
      </c>
      <c r="W9" s="18">
        <f t="shared" si="1"/>
        <v>65968234</v>
      </c>
      <c r="X9" s="18">
        <f t="shared" si="1"/>
        <v>109112100</v>
      </c>
      <c r="Y9" s="18">
        <f t="shared" si="1"/>
        <v>-43143866</v>
      </c>
      <c r="Z9" s="4">
        <f>+IF(X9&lt;&gt;0,+(Y9/X9)*100,0)</f>
        <v>-39.54086302069156</v>
      </c>
      <c r="AA9" s="30">
        <f>SUM(AA10:AA14)</f>
        <v>108766283</v>
      </c>
    </row>
    <row r="10" spans="1:27" ht="13.5">
      <c r="A10" s="5" t="s">
        <v>36</v>
      </c>
      <c r="B10" s="3"/>
      <c r="C10" s="19">
        <v>26237101</v>
      </c>
      <c r="D10" s="19"/>
      <c r="E10" s="20">
        <v>65481160</v>
      </c>
      <c r="F10" s="21">
        <v>67031743</v>
      </c>
      <c r="G10" s="21">
        <v>908153</v>
      </c>
      <c r="H10" s="21"/>
      <c r="I10" s="21">
        <v>1021387</v>
      </c>
      <c r="J10" s="21">
        <v>1929540</v>
      </c>
      <c r="K10" s="21">
        <v>10630023</v>
      </c>
      <c r="L10" s="21">
        <v>1041525</v>
      </c>
      <c r="M10" s="21">
        <v>2916785</v>
      </c>
      <c r="N10" s="21">
        <v>14588333</v>
      </c>
      <c r="O10" s="21">
        <v>2927503</v>
      </c>
      <c r="P10" s="21">
        <v>1715198</v>
      </c>
      <c r="Q10" s="21">
        <v>8431282</v>
      </c>
      <c r="R10" s="21">
        <v>13073983</v>
      </c>
      <c r="S10" s="21">
        <v>7295535</v>
      </c>
      <c r="T10" s="21"/>
      <c r="U10" s="21">
        <v>4994147</v>
      </c>
      <c r="V10" s="21">
        <v>12289682</v>
      </c>
      <c r="W10" s="21">
        <v>41881538</v>
      </c>
      <c r="X10" s="21">
        <v>65481156</v>
      </c>
      <c r="Y10" s="21">
        <v>-23599618</v>
      </c>
      <c r="Z10" s="6">
        <v>-36.04</v>
      </c>
      <c r="AA10" s="28">
        <v>67031743</v>
      </c>
    </row>
    <row r="11" spans="1:27" ht="13.5">
      <c r="A11" s="5" t="s">
        <v>37</v>
      </c>
      <c r="B11" s="3"/>
      <c r="C11" s="19">
        <v>11624235</v>
      </c>
      <c r="D11" s="19"/>
      <c r="E11" s="20">
        <v>15208868</v>
      </c>
      <c r="F11" s="21">
        <v>17975336</v>
      </c>
      <c r="G11" s="21"/>
      <c r="H11" s="21">
        <v>313599</v>
      </c>
      <c r="I11" s="21">
        <v>351184</v>
      </c>
      <c r="J11" s="21">
        <v>664783</v>
      </c>
      <c r="K11" s="21">
        <v>236663</v>
      </c>
      <c r="L11" s="21">
        <v>492174</v>
      </c>
      <c r="M11" s="21">
        <v>147683</v>
      </c>
      <c r="N11" s="21">
        <v>876520</v>
      </c>
      <c r="O11" s="21">
        <v>566902</v>
      </c>
      <c r="P11" s="21">
        <v>1188018</v>
      </c>
      <c r="Q11" s="21">
        <v>5182229</v>
      </c>
      <c r="R11" s="21">
        <v>6937149</v>
      </c>
      <c r="S11" s="21">
        <v>455513</v>
      </c>
      <c r="T11" s="21">
        <v>4305751</v>
      </c>
      <c r="U11" s="21">
        <v>1664409</v>
      </c>
      <c r="V11" s="21">
        <v>6425673</v>
      </c>
      <c r="W11" s="21">
        <v>14904125</v>
      </c>
      <c r="X11" s="21">
        <v>15208872</v>
      </c>
      <c r="Y11" s="21">
        <v>-304747</v>
      </c>
      <c r="Z11" s="6">
        <v>-2</v>
      </c>
      <c r="AA11" s="28">
        <v>17975336</v>
      </c>
    </row>
    <row r="12" spans="1:27" ht="13.5">
      <c r="A12" s="5" t="s">
        <v>38</v>
      </c>
      <c r="B12" s="3"/>
      <c r="C12" s="19">
        <v>11482232</v>
      </c>
      <c r="D12" s="19"/>
      <c r="E12" s="20">
        <v>8778000</v>
      </c>
      <c r="F12" s="21">
        <v>13115141</v>
      </c>
      <c r="G12" s="21"/>
      <c r="H12" s="21"/>
      <c r="I12" s="21"/>
      <c r="J12" s="21"/>
      <c r="K12" s="21">
        <v>457875</v>
      </c>
      <c r="L12" s="21">
        <v>425000</v>
      </c>
      <c r="M12" s="21">
        <v>1136994</v>
      </c>
      <c r="N12" s="21">
        <v>2019869</v>
      </c>
      <c r="O12" s="21"/>
      <c r="P12" s="21">
        <v>180727</v>
      </c>
      <c r="Q12" s="21">
        <v>963426</v>
      </c>
      <c r="R12" s="21">
        <v>1144153</v>
      </c>
      <c r="S12" s="21">
        <v>1176008</v>
      </c>
      <c r="T12" s="21">
        <v>3080079</v>
      </c>
      <c r="U12" s="21">
        <v>1588486</v>
      </c>
      <c r="V12" s="21">
        <v>5844573</v>
      </c>
      <c r="W12" s="21">
        <v>9008595</v>
      </c>
      <c r="X12" s="21">
        <v>8778000</v>
      </c>
      <c r="Y12" s="21">
        <v>230595</v>
      </c>
      <c r="Z12" s="6">
        <v>2.63</v>
      </c>
      <c r="AA12" s="28">
        <v>13115141</v>
      </c>
    </row>
    <row r="13" spans="1:27" ht="13.5">
      <c r="A13" s="5" t="s">
        <v>39</v>
      </c>
      <c r="B13" s="3"/>
      <c r="C13" s="19">
        <v>5796558</v>
      </c>
      <c r="D13" s="19"/>
      <c r="E13" s="20">
        <v>19264063</v>
      </c>
      <c r="F13" s="21">
        <v>10264063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19264068</v>
      </c>
      <c r="Y13" s="21">
        <v>-19264068</v>
      </c>
      <c r="Z13" s="6">
        <v>-100</v>
      </c>
      <c r="AA13" s="28">
        <v>10264063</v>
      </c>
    </row>
    <row r="14" spans="1:27" ht="13.5">
      <c r="A14" s="5" t="s">
        <v>40</v>
      </c>
      <c r="B14" s="3"/>
      <c r="C14" s="22"/>
      <c r="D14" s="22"/>
      <c r="E14" s="23">
        <v>380000</v>
      </c>
      <c r="F14" s="24">
        <v>380000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>
        <v>173976</v>
      </c>
      <c r="V14" s="24">
        <v>173976</v>
      </c>
      <c r="W14" s="24">
        <v>173976</v>
      </c>
      <c r="X14" s="24">
        <v>380004</v>
      </c>
      <c r="Y14" s="24">
        <v>-206028</v>
      </c>
      <c r="Z14" s="7">
        <v>-54.22</v>
      </c>
      <c r="AA14" s="29">
        <v>380000</v>
      </c>
    </row>
    <row r="15" spans="1:27" ht="13.5">
      <c r="A15" s="2" t="s">
        <v>41</v>
      </c>
      <c r="B15" s="8"/>
      <c r="C15" s="16">
        <f aca="true" t="shared" si="2" ref="C15:Y15">SUM(C16:C18)</f>
        <v>231401441</v>
      </c>
      <c r="D15" s="16">
        <f>SUM(D16:D18)</f>
        <v>0</v>
      </c>
      <c r="E15" s="17">
        <f t="shared" si="2"/>
        <v>452702415</v>
      </c>
      <c r="F15" s="18">
        <f t="shared" si="2"/>
        <v>336500304</v>
      </c>
      <c r="G15" s="18">
        <f t="shared" si="2"/>
        <v>168631</v>
      </c>
      <c r="H15" s="18">
        <f t="shared" si="2"/>
        <v>8344697</v>
      </c>
      <c r="I15" s="18">
        <f t="shared" si="2"/>
        <v>10310002</v>
      </c>
      <c r="J15" s="18">
        <f t="shared" si="2"/>
        <v>18823330</v>
      </c>
      <c r="K15" s="18">
        <f t="shared" si="2"/>
        <v>5570310</v>
      </c>
      <c r="L15" s="18">
        <f t="shared" si="2"/>
        <v>7968061</v>
      </c>
      <c r="M15" s="18">
        <f t="shared" si="2"/>
        <v>20345891</v>
      </c>
      <c r="N15" s="18">
        <f t="shared" si="2"/>
        <v>33884262</v>
      </c>
      <c r="O15" s="18">
        <f t="shared" si="2"/>
        <v>4511366</v>
      </c>
      <c r="P15" s="18">
        <f t="shared" si="2"/>
        <v>9905853</v>
      </c>
      <c r="Q15" s="18">
        <f t="shared" si="2"/>
        <v>21489481</v>
      </c>
      <c r="R15" s="18">
        <f t="shared" si="2"/>
        <v>35906700</v>
      </c>
      <c r="S15" s="18">
        <f t="shared" si="2"/>
        <v>16260474</v>
      </c>
      <c r="T15" s="18">
        <f t="shared" si="2"/>
        <v>27683040</v>
      </c>
      <c r="U15" s="18">
        <f t="shared" si="2"/>
        <v>92021771</v>
      </c>
      <c r="V15" s="18">
        <f t="shared" si="2"/>
        <v>135965285</v>
      </c>
      <c r="W15" s="18">
        <f t="shared" si="2"/>
        <v>224579577</v>
      </c>
      <c r="X15" s="18">
        <f t="shared" si="2"/>
        <v>452702424</v>
      </c>
      <c r="Y15" s="18">
        <f t="shared" si="2"/>
        <v>-228122847</v>
      </c>
      <c r="Z15" s="4">
        <f>+IF(X15&lt;&gt;0,+(Y15/X15)*100,0)</f>
        <v>-50.39134647973522</v>
      </c>
      <c r="AA15" s="30">
        <f>SUM(AA16:AA18)</f>
        <v>336500304</v>
      </c>
    </row>
    <row r="16" spans="1:27" ht="13.5">
      <c r="A16" s="5" t="s">
        <v>42</v>
      </c>
      <c r="B16" s="3"/>
      <c r="C16" s="19">
        <v>73218341</v>
      </c>
      <c r="D16" s="19"/>
      <c r="E16" s="20">
        <v>251415775</v>
      </c>
      <c r="F16" s="21">
        <v>128900210</v>
      </c>
      <c r="G16" s="21"/>
      <c r="H16" s="21">
        <v>2087030</v>
      </c>
      <c r="I16" s="21">
        <v>250301</v>
      </c>
      <c r="J16" s="21">
        <v>2337331</v>
      </c>
      <c r="K16" s="21">
        <v>2856782</v>
      </c>
      <c r="L16" s="21">
        <v>37420</v>
      </c>
      <c r="M16" s="21">
        <v>4898524</v>
      </c>
      <c r="N16" s="21">
        <v>7792726</v>
      </c>
      <c r="O16" s="21">
        <v>1787845</v>
      </c>
      <c r="P16" s="21">
        <v>3589352</v>
      </c>
      <c r="Q16" s="21">
        <v>5430512</v>
      </c>
      <c r="R16" s="21">
        <v>10807709</v>
      </c>
      <c r="S16" s="21">
        <v>3800</v>
      </c>
      <c r="T16" s="21">
        <v>472789</v>
      </c>
      <c r="U16" s="21">
        <v>33491718</v>
      </c>
      <c r="V16" s="21">
        <v>33968307</v>
      </c>
      <c r="W16" s="21">
        <v>54906073</v>
      </c>
      <c r="X16" s="21">
        <v>251415780</v>
      </c>
      <c r="Y16" s="21">
        <v>-196509707</v>
      </c>
      <c r="Z16" s="6">
        <v>-78.16</v>
      </c>
      <c r="AA16" s="28">
        <v>128900210</v>
      </c>
    </row>
    <row r="17" spans="1:27" ht="13.5">
      <c r="A17" s="5" t="s">
        <v>43</v>
      </c>
      <c r="B17" s="3"/>
      <c r="C17" s="19">
        <v>157716395</v>
      </c>
      <c r="D17" s="19"/>
      <c r="E17" s="20">
        <v>196286640</v>
      </c>
      <c r="F17" s="21">
        <v>201950094</v>
      </c>
      <c r="G17" s="21">
        <v>168631</v>
      </c>
      <c r="H17" s="21">
        <v>6257667</v>
      </c>
      <c r="I17" s="21">
        <v>10059701</v>
      </c>
      <c r="J17" s="21">
        <v>16485999</v>
      </c>
      <c r="K17" s="21">
        <v>2713528</v>
      </c>
      <c r="L17" s="21">
        <v>7930641</v>
      </c>
      <c r="M17" s="21">
        <v>15447367</v>
      </c>
      <c r="N17" s="21">
        <v>26091536</v>
      </c>
      <c r="O17" s="21">
        <v>2723521</v>
      </c>
      <c r="P17" s="21">
        <v>6316501</v>
      </c>
      <c r="Q17" s="21">
        <v>15851237</v>
      </c>
      <c r="R17" s="21">
        <v>24891259</v>
      </c>
      <c r="S17" s="21">
        <v>15389096</v>
      </c>
      <c r="T17" s="21">
        <v>25649785</v>
      </c>
      <c r="U17" s="21">
        <v>58342307</v>
      </c>
      <c r="V17" s="21">
        <v>99381188</v>
      </c>
      <c r="W17" s="21">
        <v>166849982</v>
      </c>
      <c r="X17" s="21">
        <v>196286640</v>
      </c>
      <c r="Y17" s="21">
        <v>-29436658</v>
      </c>
      <c r="Z17" s="6">
        <v>-15</v>
      </c>
      <c r="AA17" s="28">
        <v>201950094</v>
      </c>
    </row>
    <row r="18" spans="1:27" ht="13.5">
      <c r="A18" s="5" t="s">
        <v>44</v>
      </c>
      <c r="B18" s="3"/>
      <c r="C18" s="19">
        <v>466705</v>
      </c>
      <c r="D18" s="19"/>
      <c r="E18" s="20">
        <v>5000000</v>
      </c>
      <c r="F18" s="21">
        <v>5650000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>
        <v>207732</v>
      </c>
      <c r="R18" s="21">
        <v>207732</v>
      </c>
      <c r="S18" s="21">
        <v>867578</v>
      </c>
      <c r="T18" s="21">
        <v>1560466</v>
      </c>
      <c r="U18" s="21">
        <v>187746</v>
      </c>
      <c r="V18" s="21">
        <v>2615790</v>
      </c>
      <c r="W18" s="21">
        <v>2823522</v>
      </c>
      <c r="X18" s="21">
        <v>5000004</v>
      </c>
      <c r="Y18" s="21">
        <v>-2176482</v>
      </c>
      <c r="Z18" s="6">
        <v>-43.53</v>
      </c>
      <c r="AA18" s="28">
        <v>5650000</v>
      </c>
    </row>
    <row r="19" spans="1:27" ht="13.5">
      <c r="A19" s="2" t="s">
        <v>45</v>
      </c>
      <c r="B19" s="8"/>
      <c r="C19" s="16">
        <f aca="true" t="shared" si="3" ref="C19:Y19">SUM(C20:C23)</f>
        <v>730398869</v>
      </c>
      <c r="D19" s="16">
        <f>SUM(D20:D23)</f>
        <v>0</v>
      </c>
      <c r="E19" s="17">
        <f t="shared" si="3"/>
        <v>837835383</v>
      </c>
      <c r="F19" s="18">
        <f t="shared" si="3"/>
        <v>1013238323</v>
      </c>
      <c r="G19" s="18">
        <f t="shared" si="3"/>
        <v>5566673</v>
      </c>
      <c r="H19" s="18">
        <f t="shared" si="3"/>
        <v>32548150</v>
      </c>
      <c r="I19" s="18">
        <f t="shared" si="3"/>
        <v>32373753</v>
      </c>
      <c r="J19" s="18">
        <f t="shared" si="3"/>
        <v>70488576</v>
      </c>
      <c r="K19" s="18">
        <f t="shared" si="3"/>
        <v>73115696</v>
      </c>
      <c r="L19" s="18">
        <f t="shared" si="3"/>
        <v>51099414</v>
      </c>
      <c r="M19" s="18">
        <f t="shared" si="3"/>
        <v>104073754</v>
      </c>
      <c r="N19" s="18">
        <f t="shared" si="3"/>
        <v>228288864</v>
      </c>
      <c r="O19" s="18">
        <f t="shared" si="3"/>
        <v>27371484</v>
      </c>
      <c r="P19" s="18">
        <f t="shared" si="3"/>
        <v>70176737</v>
      </c>
      <c r="Q19" s="18">
        <f t="shared" si="3"/>
        <v>85401284</v>
      </c>
      <c r="R19" s="18">
        <f t="shared" si="3"/>
        <v>182949505</v>
      </c>
      <c r="S19" s="18">
        <f t="shared" si="3"/>
        <v>120829642</v>
      </c>
      <c r="T19" s="18">
        <f t="shared" si="3"/>
        <v>81783840</v>
      </c>
      <c r="U19" s="18">
        <f t="shared" si="3"/>
        <v>198372072</v>
      </c>
      <c r="V19" s="18">
        <f t="shared" si="3"/>
        <v>400985554</v>
      </c>
      <c r="W19" s="18">
        <f t="shared" si="3"/>
        <v>882712499</v>
      </c>
      <c r="X19" s="18">
        <f t="shared" si="3"/>
        <v>837835380</v>
      </c>
      <c r="Y19" s="18">
        <f t="shared" si="3"/>
        <v>44877119</v>
      </c>
      <c r="Z19" s="4">
        <f>+IF(X19&lt;&gt;0,+(Y19/X19)*100,0)</f>
        <v>5.3563170130151345</v>
      </c>
      <c r="AA19" s="30">
        <f>SUM(AA20:AA23)</f>
        <v>1013238323</v>
      </c>
    </row>
    <row r="20" spans="1:27" ht="13.5">
      <c r="A20" s="5" t="s">
        <v>46</v>
      </c>
      <c r="B20" s="3"/>
      <c r="C20" s="19">
        <v>229072836</v>
      </c>
      <c r="D20" s="19"/>
      <c r="E20" s="20">
        <v>298963243</v>
      </c>
      <c r="F20" s="21">
        <v>299093299</v>
      </c>
      <c r="G20" s="21">
        <v>514949</v>
      </c>
      <c r="H20" s="21">
        <v>4663627</v>
      </c>
      <c r="I20" s="21">
        <v>6218727</v>
      </c>
      <c r="J20" s="21">
        <v>11397303</v>
      </c>
      <c r="K20" s="21">
        <v>21646274</v>
      </c>
      <c r="L20" s="21">
        <v>19206535</v>
      </c>
      <c r="M20" s="21">
        <v>34532410</v>
      </c>
      <c r="N20" s="21">
        <v>75385219</v>
      </c>
      <c r="O20" s="21">
        <v>9813837</v>
      </c>
      <c r="P20" s="21">
        <v>33972564</v>
      </c>
      <c r="Q20" s="21">
        <v>22319135</v>
      </c>
      <c r="R20" s="21">
        <v>66105536</v>
      </c>
      <c r="S20" s="21">
        <v>28704334</v>
      </c>
      <c r="T20" s="21">
        <v>27853726</v>
      </c>
      <c r="U20" s="21">
        <v>80565948</v>
      </c>
      <c r="V20" s="21">
        <v>137124008</v>
      </c>
      <c r="W20" s="21">
        <v>290012066</v>
      </c>
      <c r="X20" s="21">
        <v>298963248</v>
      </c>
      <c r="Y20" s="21">
        <v>-8951182</v>
      </c>
      <c r="Z20" s="6">
        <v>-2.99</v>
      </c>
      <c r="AA20" s="28">
        <v>299093299</v>
      </c>
    </row>
    <row r="21" spans="1:27" ht="13.5">
      <c r="A21" s="5" t="s">
        <v>47</v>
      </c>
      <c r="B21" s="3"/>
      <c r="C21" s="19">
        <v>248675482</v>
      </c>
      <c r="D21" s="19"/>
      <c r="E21" s="20">
        <v>278720069</v>
      </c>
      <c r="F21" s="21">
        <v>370309406</v>
      </c>
      <c r="G21" s="21"/>
      <c r="H21" s="21">
        <v>11900874</v>
      </c>
      <c r="I21" s="21">
        <v>14952590</v>
      </c>
      <c r="J21" s="21">
        <v>26853464</v>
      </c>
      <c r="K21" s="21">
        <v>23068181</v>
      </c>
      <c r="L21" s="21">
        <v>21102347</v>
      </c>
      <c r="M21" s="21">
        <v>29559364</v>
      </c>
      <c r="N21" s="21">
        <v>73729892</v>
      </c>
      <c r="O21" s="21">
        <v>12052172</v>
      </c>
      <c r="P21" s="21">
        <v>21844186</v>
      </c>
      <c r="Q21" s="21">
        <v>27006536</v>
      </c>
      <c r="R21" s="21">
        <v>60902894</v>
      </c>
      <c r="S21" s="21">
        <v>51266244</v>
      </c>
      <c r="T21" s="21">
        <v>21347793</v>
      </c>
      <c r="U21" s="21">
        <v>52067524</v>
      </c>
      <c r="V21" s="21">
        <v>124681561</v>
      </c>
      <c r="W21" s="21">
        <v>286167811</v>
      </c>
      <c r="X21" s="21">
        <v>278720064</v>
      </c>
      <c r="Y21" s="21">
        <v>7447747</v>
      </c>
      <c r="Z21" s="6">
        <v>2.67</v>
      </c>
      <c r="AA21" s="28">
        <v>370309406</v>
      </c>
    </row>
    <row r="22" spans="1:27" ht="13.5">
      <c r="A22" s="5" t="s">
        <v>48</v>
      </c>
      <c r="B22" s="3"/>
      <c r="C22" s="22">
        <v>241891407</v>
      </c>
      <c r="D22" s="22"/>
      <c r="E22" s="23">
        <v>239002071</v>
      </c>
      <c r="F22" s="24">
        <v>324564183</v>
      </c>
      <c r="G22" s="24">
        <v>4301724</v>
      </c>
      <c r="H22" s="24">
        <v>14967213</v>
      </c>
      <c r="I22" s="24">
        <v>9428684</v>
      </c>
      <c r="J22" s="24">
        <v>28697621</v>
      </c>
      <c r="K22" s="24">
        <v>27094868</v>
      </c>
      <c r="L22" s="24">
        <v>9853670</v>
      </c>
      <c r="M22" s="24">
        <v>38238097</v>
      </c>
      <c r="N22" s="24">
        <v>75186635</v>
      </c>
      <c r="O22" s="24">
        <v>5492175</v>
      </c>
      <c r="P22" s="24">
        <v>13913553</v>
      </c>
      <c r="Q22" s="24">
        <v>34324600</v>
      </c>
      <c r="R22" s="24">
        <v>53730328</v>
      </c>
      <c r="S22" s="24">
        <v>39793099</v>
      </c>
      <c r="T22" s="24">
        <v>30680437</v>
      </c>
      <c r="U22" s="24">
        <v>63655057</v>
      </c>
      <c r="V22" s="24">
        <v>134128593</v>
      </c>
      <c r="W22" s="24">
        <v>291743177</v>
      </c>
      <c r="X22" s="24">
        <v>239002068</v>
      </c>
      <c r="Y22" s="24">
        <v>52741109</v>
      </c>
      <c r="Z22" s="7">
        <v>22.07</v>
      </c>
      <c r="AA22" s="29">
        <v>324564183</v>
      </c>
    </row>
    <row r="23" spans="1:27" ht="13.5">
      <c r="A23" s="5" t="s">
        <v>49</v>
      </c>
      <c r="B23" s="3"/>
      <c r="C23" s="19">
        <v>10759144</v>
      </c>
      <c r="D23" s="19"/>
      <c r="E23" s="20">
        <v>21150000</v>
      </c>
      <c r="F23" s="21">
        <v>19271435</v>
      </c>
      <c r="G23" s="21">
        <v>750000</v>
      </c>
      <c r="H23" s="21">
        <v>1016436</v>
      </c>
      <c r="I23" s="21">
        <v>1773752</v>
      </c>
      <c r="J23" s="21">
        <v>3540188</v>
      </c>
      <c r="K23" s="21">
        <v>1306373</v>
      </c>
      <c r="L23" s="21">
        <v>936862</v>
      </c>
      <c r="M23" s="21">
        <v>1743883</v>
      </c>
      <c r="N23" s="21">
        <v>3987118</v>
      </c>
      <c r="O23" s="21">
        <v>13300</v>
      </c>
      <c r="P23" s="21">
        <v>446434</v>
      </c>
      <c r="Q23" s="21">
        <v>1751013</v>
      </c>
      <c r="R23" s="21">
        <v>2210747</v>
      </c>
      <c r="S23" s="21">
        <v>1065965</v>
      </c>
      <c r="T23" s="21">
        <v>1901884</v>
      </c>
      <c r="U23" s="21">
        <v>2083543</v>
      </c>
      <c r="V23" s="21">
        <v>5051392</v>
      </c>
      <c r="W23" s="21">
        <v>14789445</v>
      </c>
      <c r="X23" s="21">
        <v>21150000</v>
      </c>
      <c r="Y23" s="21">
        <v>-6360555</v>
      </c>
      <c r="Z23" s="6">
        <v>-30.07</v>
      </c>
      <c r="AA23" s="28">
        <v>19271435</v>
      </c>
    </row>
    <row r="24" spans="1:27" ht="13.5">
      <c r="A24" s="2" t="s">
        <v>50</v>
      </c>
      <c r="B24" s="8"/>
      <c r="C24" s="16"/>
      <c r="D24" s="16"/>
      <c r="E24" s="17">
        <v>700000</v>
      </c>
      <c r="F24" s="18">
        <v>2400000</v>
      </c>
      <c r="G24" s="18"/>
      <c r="H24" s="18"/>
      <c r="I24" s="18"/>
      <c r="J24" s="18"/>
      <c r="K24" s="18"/>
      <c r="L24" s="18">
        <v>789474</v>
      </c>
      <c r="M24" s="18"/>
      <c r="N24" s="18">
        <v>789474</v>
      </c>
      <c r="O24" s="18"/>
      <c r="P24" s="18"/>
      <c r="Q24" s="18">
        <v>1499620</v>
      </c>
      <c r="R24" s="18">
        <v>1499620</v>
      </c>
      <c r="S24" s="18"/>
      <c r="T24" s="18"/>
      <c r="U24" s="18">
        <v>68364</v>
      </c>
      <c r="V24" s="18">
        <v>68364</v>
      </c>
      <c r="W24" s="18">
        <v>2357458</v>
      </c>
      <c r="X24" s="18">
        <v>699996</v>
      </c>
      <c r="Y24" s="18">
        <v>1657462</v>
      </c>
      <c r="Z24" s="4">
        <v>236.78</v>
      </c>
      <c r="AA24" s="30">
        <v>2400000</v>
      </c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1092996857</v>
      </c>
      <c r="D25" s="50">
        <f>+D5+D9+D15+D19+D24</f>
        <v>0</v>
      </c>
      <c r="E25" s="51">
        <f t="shared" si="4"/>
        <v>1469462648</v>
      </c>
      <c r="F25" s="52">
        <f t="shared" si="4"/>
        <v>1557970940</v>
      </c>
      <c r="G25" s="52">
        <f t="shared" si="4"/>
        <v>6688657</v>
      </c>
      <c r="H25" s="52">
        <f t="shared" si="4"/>
        <v>51226973</v>
      </c>
      <c r="I25" s="52">
        <f t="shared" si="4"/>
        <v>41076265</v>
      </c>
      <c r="J25" s="52">
        <f t="shared" si="4"/>
        <v>98991895</v>
      </c>
      <c r="K25" s="52">
        <f t="shared" si="4"/>
        <v>96050247</v>
      </c>
      <c r="L25" s="52">
        <f t="shared" si="4"/>
        <v>69427907</v>
      </c>
      <c r="M25" s="52">
        <f t="shared" si="4"/>
        <v>133305565</v>
      </c>
      <c r="N25" s="52">
        <f t="shared" si="4"/>
        <v>298783719</v>
      </c>
      <c r="O25" s="52">
        <f t="shared" si="4"/>
        <v>46823748</v>
      </c>
      <c r="P25" s="52">
        <f t="shared" si="4"/>
        <v>89891469</v>
      </c>
      <c r="Q25" s="52">
        <f t="shared" si="4"/>
        <v>128541203</v>
      </c>
      <c r="R25" s="52">
        <f t="shared" si="4"/>
        <v>265256420</v>
      </c>
      <c r="S25" s="52">
        <f t="shared" si="4"/>
        <v>149069998</v>
      </c>
      <c r="T25" s="52">
        <f t="shared" si="4"/>
        <v>136680969</v>
      </c>
      <c r="U25" s="52">
        <f t="shared" si="4"/>
        <v>308247021</v>
      </c>
      <c r="V25" s="52">
        <f t="shared" si="4"/>
        <v>593997988</v>
      </c>
      <c r="W25" s="52">
        <f t="shared" si="4"/>
        <v>1257030022</v>
      </c>
      <c r="X25" s="52">
        <f t="shared" si="4"/>
        <v>1469462664</v>
      </c>
      <c r="Y25" s="52">
        <f t="shared" si="4"/>
        <v>-212432642</v>
      </c>
      <c r="Z25" s="53">
        <f>+IF(X25&lt;&gt;0,+(Y25/X25)*100,0)</f>
        <v>-14.456484482684345</v>
      </c>
      <c r="AA25" s="54">
        <f>+AA5+AA9+AA15+AA19+AA24</f>
        <v>1557970940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697901712</v>
      </c>
      <c r="D28" s="19"/>
      <c r="E28" s="20">
        <v>752924228</v>
      </c>
      <c r="F28" s="21">
        <v>796219803</v>
      </c>
      <c r="G28" s="21">
        <v>1826784</v>
      </c>
      <c r="H28" s="21">
        <v>23143520</v>
      </c>
      <c r="I28" s="21">
        <v>32805121</v>
      </c>
      <c r="J28" s="21">
        <v>57775425</v>
      </c>
      <c r="K28" s="21">
        <v>39248912</v>
      </c>
      <c r="L28" s="21">
        <v>29765346</v>
      </c>
      <c r="M28" s="21">
        <v>62242622</v>
      </c>
      <c r="N28" s="21">
        <v>131256880</v>
      </c>
      <c r="O28" s="21">
        <v>18713845</v>
      </c>
      <c r="P28" s="21">
        <v>94949268</v>
      </c>
      <c r="Q28" s="21">
        <v>64211153</v>
      </c>
      <c r="R28" s="21">
        <v>177874266</v>
      </c>
      <c r="S28" s="21">
        <v>58888892</v>
      </c>
      <c r="T28" s="21">
        <v>61807101</v>
      </c>
      <c r="U28" s="21">
        <v>150694952</v>
      </c>
      <c r="V28" s="21">
        <v>271390945</v>
      </c>
      <c r="W28" s="21">
        <v>638297516</v>
      </c>
      <c r="X28" s="21"/>
      <c r="Y28" s="21">
        <v>638297516</v>
      </c>
      <c r="Z28" s="6"/>
      <c r="AA28" s="19">
        <v>796219803</v>
      </c>
    </row>
    <row r="29" spans="1:27" ht="13.5">
      <c r="A29" s="56" t="s">
        <v>55</v>
      </c>
      <c r="B29" s="3"/>
      <c r="C29" s="19">
        <v>74408690</v>
      </c>
      <c r="D29" s="19"/>
      <c r="E29" s="20"/>
      <c r="F29" s="21">
        <v>27377416</v>
      </c>
      <c r="G29" s="21">
        <v>4301724</v>
      </c>
      <c r="H29" s="21">
        <v>9029949</v>
      </c>
      <c r="I29" s="21">
        <v>1330079</v>
      </c>
      <c r="J29" s="21">
        <v>14661752</v>
      </c>
      <c r="K29" s="21">
        <v>4861192</v>
      </c>
      <c r="L29" s="21">
        <v>1511014</v>
      </c>
      <c r="M29" s="21"/>
      <c r="N29" s="21">
        <v>6372206</v>
      </c>
      <c r="O29" s="21"/>
      <c r="P29" s="21">
        <v>118976</v>
      </c>
      <c r="Q29" s="21"/>
      <c r="R29" s="21">
        <v>118976</v>
      </c>
      <c r="S29" s="21">
        <v>87735</v>
      </c>
      <c r="T29" s="21">
        <v>408715</v>
      </c>
      <c r="U29" s="21">
        <v>1206177</v>
      </c>
      <c r="V29" s="21">
        <v>1702627</v>
      </c>
      <c r="W29" s="21">
        <v>22855561</v>
      </c>
      <c r="X29" s="21"/>
      <c r="Y29" s="21">
        <v>22855561</v>
      </c>
      <c r="Z29" s="6"/>
      <c r="AA29" s="28">
        <v>27377416</v>
      </c>
    </row>
    <row r="30" spans="1:27" ht="13.5">
      <c r="A30" s="56" t="s">
        <v>56</v>
      </c>
      <c r="B30" s="3"/>
      <c r="C30" s="22">
        <v>20363</v>
      </c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772330765</v>
      </c>
      <c r="D32" s="25">
        <f>SUM(D28:D31)</f>
        <v>0</v>
      </c>
      <c r="E32" s="26">
        <f t="shared" si="5"/>
        <v>752924228</v>
      </c>
      <c r="F32" s="27">
        <f t="shared" si="5"/>
        <v>823597219</v>
      </c>
      <c r="G32" s="27">
        <f t="shared" si="5"/>
        <v>6128508</v>
      </c>
      <c r="H32" s="27">
        <f t="shared" si="5"/>
        <v>32173469</v>
      </c>
      <c r="I32" s="27">
        <f t="shared" si="5"/>
        <v>34135200</v>
      </c>
      <c r="J32" s="27">
        <f t="shared" si="5"/>
        <v>72437177</v>
      </c>
      <c r="K32" s="27">
        <f t="shared" si="5"/>
        <v>44110104</v>
      </c>
      <c r="L32" s="27">
        <f t="shared" si="5"/>
        <v>31276360</v>
      </c>
      <c r="M32" s="27">
        <f t="shared" si="5"/>
        <v>62242622</v>
      </c>
      <c r="N32" s="27">
        <f t="shared" si="5"/>
        <v>137629086</v>
      </c>
      <c r="O32" s="27">
        <f t="shared" si="5"/>
        <v>18713845</v>
      </c>
      <c r="P32" s="27">
        <f t="shared" si="5"/>
        <v>95068244</v>
      </c>
      <c r="Q32" s="27">
        <f t="shared" si="5"/>
        <v>64211153</v>
      </c>
      <c r="R32" s="27">
        <f t="shared" si="5"/>
        <v>177993242</v>
      </c>
      <c r="S32" s="27">
        <f t="shared" si="5"/>
        <v>58976627</v>
      </c>
      <c r="T32" s="27">
        <f t="shared" si="5"/>
        <v>62215816</v>
      </c>
      <c r="U32" s="27">
        <f t="shared" si="5"/>
        <v>151901129</v>
      </c>
      <c r="V32" s="27">
        <f t="shared" si="5"/>
        <v>273093572</v>
      </c>
      <c r="W32" s="27">
        <f t="shared" si="5"/>
        <v>661153077</v>
      </c>
      <c r="X32" s="27">
        <f t="shared" si="5"/>
        <v>0</v>
      </c>
      <c r="Y32" s="27">
        <f t="shared" si="5"/>
        <v>661153077</v>
      </c>
      <c r="Z32" s="13">
        <f>+IF(X32&lt;&gt;0,+(Y32/X32)*100,0)</f>
        <v>0</v>
      </c>
      <c r="AA32" s="31">
        <f>SUM(AA28:AA31)</f>
        <v>823597219</v>
      </c>
    </row>
    <row r="33" spans="1:27" ht="13.5">
      <c r="A33" s="59" t="s">
        <v>59</v>
      </c>
      <c r="B33" s="3" t="s">
        <v>60</v>
      </c>
      <c r="C33" s="19">
        <v>25712905</v>
      </c>
      <c r="D33" s="19"/>
      <c r="E33" s="20">
        <v>19267015</v>
      </c>
      <c r="F33" s="21">
        <v>15767015</v>
      </c>
      <c r="G33" s="21">
        <v>275437</v>
      </c>
      <c r="H33" s="21">
        <v>663737</v>
      </c>
      <c r="I33" s="21">
        <v>1198661</v>
      </c>
      <c r="J33" s="21">
        <v>2137835</v>
      </c>
      <c r="K33" s="21">
        <v>714832</v>
      </c>
      <c r="L33" s="21">
        <v>1297158</v>
      </c>
      <c r="M33" s="21">
        <v>651650</v>
      </c>
      <c r="N33" s="21">
        <v>2663640</v>
      </c>
      <c r="O33" s="21">
        <v>1116627</v>
      </c>
      <c r="P33" s="21">
        <v>775588</v>
      </c>
      <c r="Q33" s="21">
        <v>864363</v>
      </c>
      <c r="R33" s="21">
        <v>2756578</v>
      </c>
      <c r="S33" s="21">
        <v>1423625</v>
      </c>
      <c r="T33" s="21">
        <v>702762</v>
      </c>
      <c r="U33" s="21">
        <v>3066825</v>
      </c>
      <c r="V33" s="21">
        <v>5193212</v>
      </c>
      <c r="W33" s="21">
        <v>12751265</v>
      </c>
      <c r="X33" s="21"/>
      <c r="Y33" s="21">
        <v>12751265</v>
      </c>
      <c r="Z33" s="6"/>
      <c r="AA33" s="28">
        <v>15767015</v>
      </c>
    </row>
    <row r="34" spans="1:27" ht="13.5">
      <c r="A34" s="59" t="s">
        <v>61</v>
      </c>
      <c r="B34" s="3" t="s">
        <v>62</v>
      </c>
      <c r="C34" s="19">
        <v>28772000</v>
      </c>
      <c r="D34" s="19"/>
      <c r="E34" s="20">
        <v>368517759</v>
      </c>
      <c r="F34" s="21">
        <v>257759912</v>
      </c>
      <c r="G34" s="21">
        <v>44844</v>
      </c>
      <c r="H34" s="21">
        <v>14193372</v>
      </c>
      <c r="I34" s="21">
        <v>-26412</v>
      </c>
      <c r="J34" s="21">
        <v>14211804</v>
      </c>
      <c r="K34" s="21">
        <v>12263532</v>
      </c>
      <c r="L34" s="21">
        <v>10328832</v>
      </c>
      <c r="M34" s="21">
        <v>29277855</v>
      </c>
      <c r="N34" s="21">
        <v>51870219</v>
      </c>
      <c r="O34" s="21">
        <v>15433600</v>
      </c>
      <c r="P34" s="21">
        <v>-29530862</v>
      </c>
      <c r="Q34" s="21">
        <v>24383964</v>
      </c>
      <c r="R34" s="21">
        <v>10286702</v>
      </c>
      <c r="S34" s="21">
        <v>46156738</v>
      </c>
      <c r="T34" s="21">
        <v>30209943</v>
      </c>
      <c r="U34" s="21">
        <v>57217908</v>
      </c>
      <c r="V34" s="21">
        <v>133584589</v>
      </c>
      <c r="W34" s="21">
        <v>209953314</v>
      </c>
      <c r="X34" s="21"/>
      <c r="Y34" s="21">
        <v>209953314</v>
      </c>
      <c r="Z34" s="6"/>
      <c r="AA34" s="28">
        <v>257759912</v>
      </c>
    </row>
    <row r="35" spans="1:27" ht="13.5">
      <c r="A35" s="59" t="s">
        <v>63</v>
      </c>
      <c r="B35" s="3"/>
      <c r="C35" s="19">
        <v>266181190</v>
      </c>
      <c r="D35" s="19"/>
      <c r="E35" s="20">
        <v>328753646</v>
      </c>
      <c r="F35" s="21">
        <v>460846794</v>
      </c>
      <c r="G35" s="21">
        <v>239868</v>
      </c>
      <c r="H35" s="21">
        <v>4196394</v>
      </c>
      <c r="I35" s="21">
        <v>5768815</v>
      </c>
      <c r="J35" s="21">
        <v>10205077</v>
      </c>
      <c r="K35" s="21">
        <v>38961780</v>
      </c>
      <c r="L35" s="21">
        <v>26525558</v>
      </c>
      <c r="M35" s="21">
        <v>41133437</v>
      </c>
      <c r="N35" s="21">
        <v>106620775</v>
      </c>
      <c r="O35" s="21">
        <v>11559676</v>
      </c>
      <c r="P35" s="21">
        <v>23578500</v>
      </c>
      <c r="Q35" s="21">
        <v>39081722</v>
      </c>
      <c r="R35" s="21">
        <v>74219898</v>
      </c>
      <c r="S35" s="21">
        <v>42513010</v>
      </c>
      <c r="T35" s="21">
        <v>43552448</v>
      </c>
      <c r="U35" s="21">
        <v>96061159</v>
      </c>
      <c r="V35" s="21">
        <v>182126617</v>
      </c>
      <c r="W35" s="21">
        <v>373172367</v>
      </c>
      <c r="X35" s="21"/>
      <c r="Y35" s="21">
        <v>373172367</v>
      </c>
      <c r="Z35" s="6"/>
      <c r="AA35" s="28">
        <v>460846794</v>
      </c>
    </row>
    <row r="36" spans="1:27" ht="13.5">
      <c r="A36" s="60" t="s">
        <v>64</v>
      </c>
      <c r="B36" s="10"/>
      <c r="C36" s="61">
        <f aca="true" t="shared" si="6" ref="C36:Y36">SUM(C32:C35)</f>
        <v>1092996860</v>
      </c>
      <c r="D36" s="61">
        <f>SUM(D32:D35)</f>
        <v>0</v>
      </c>
      <c r="E36" s="62">
        <f t="shared" si="6"/>
        <v>1469462648</v>
      </c>
      <c r="F36" s="63">
        <f t="shared" si="6"/>
        <v>1557970940</v>
      </c>
      <c r="G36" s="63">
        <f t="shared" si="6"/>
        <v>6688657</v>
      </c>
      <c r="H36" s="63">
        <f t="shared" si="6"/>
        <v>51226972</v>
      </c>
      <c r="I36" s="63">
        <f t="shared" si="6"/>
        <v>41076264</v>
      </c>
      <c r="J36" s="63">
        <f t="shared" si="6"/>
        <v>98991893</v>
      </c>
      <c r="K36" s="63">
        <f t="shared" si="6"/>
        <v>96050248</v>
      </c>
      <c r="L36" s="63">
        <f t="shared" si="6"/>
        <v>69427908</v>
      </c>
      <c r="M36" s="63">
        <f t="shared" si="6"/>
        <v>133305564</v>
      </c>
      <c r="N36" s="63">
        <f t="shared" si="6"/>
        <v>298783720</v>
      </c>
      <c r="O36" s="63">
        <f t="shared" si="6"/>
        <v>46823748</v>
      </c>
      <c r="P36" s="63">
        <f t="shared" si="6"/>
        <v>89891470</v>
      </c>
      <c r="Q36" s="63">
        <f t="shared" si="6"/>
        <v>128541202</v>
      </c>
      <c r="R36" s="63">
        <f t="shared" si="6"/>
        <v>265256420</v>
      </c>
      <c r="S36" s="63">
        <f t="shared" si="6"/>
        <v>149070000</v>
      </c>
      <c r="T36" s="63">
        <f t="shared" si="6"/>
        <v>136680969</v>
      </c>
      <c r="U36" s="63">
        <f t="shared" si="6"/>
        <v>308247021</v>
      </c>
      <c r="V36" s="63">
        <f t="shared" si="6"/>
        <v>593997990</v>
      </c>
      <c r="W36" s="63">
        <f t="shared" si="6"/>
        <v>1257030023</v>
      </c>
      <c r="X36" s="63">
        <f t="shared" si="6"/>
        <v>0</v>
      </c>
      <c r="Y36" s="63">
        <f t="shared" si="6"/>
        <v>1257030023</v>
      </c>
      <c r="Z36" s="64">
        <f>+IF(X36&lt;&gt;0,+(Y36/X36)*100,0)</f>
        <v>0</v>
      </c>
      <c r="AA36" s="65">
        <f>SUM(AA32:AA35)</f>
        <v>1557970940</v>
      </c>
    </row>
    <row r="37" spans="1:27" ht="13.5">
      <c r="A37" s="14" t="s">
        <v>90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92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9" t="s">
        <v>82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2171749</v>
      </c>
      <c r="D5" s="16">
        <f>SUM(D6:D8)</f>
        <v>0</v>
      </c>
      <c r="E5" s="17">
        <f t="shared" si="0"/>
        <v>1610000</v>
      </c>
      <c r="F5" s="18">
        <f t="shared" si="0"/>
        <v>4112769</v>
      </c>
      <c r="G5" s="18">
        <f t="shared" si="0"/>
        <v>129669</v>
      </c>
      <c r="H5" s="18">
        <f t="shared" si="0"/>
        <v>150969</v>
      </c>
      <c r="I5" s="18">
        <f t="shared" si="0"/>
        <v>1400</v>
      </c>
      <c r="J5" s="18">
        <f t="shared" si="0"/>
        <v>282038</v>
      </c>
      <c r="K5" s="18">
        <f t="shared" si="0"/>
        <v>3581</v>
      </c>
      <c r="L5" s="18">
        <f t="shared" si="0"/>
        <v>27800</v>
      </c>
      <c r="M5" s="18">
        <f t="shared" si="0"/>
        <v>126025</v>
      </c>
      <c r="N5" s="18">
        <f t="shared" si="0"/>
        <v>157406</v>
      </c>
      <c r="O5" s="18">
        <f t="shared" si="0"/>
        <v>0</v>
      </c>
      <c r="P5" s="18">
        <f t="shared" si="0"/>
        <v>0</v>
      </c>
      <c r="Q5" s="18">
        <f t="shared" si="0"/>
        <v>328949</v>
      </c>
      <c r="R5" s="18">
        <f t="shared" si="0"/>
        <v>328949</v>
      </c>
      <c r="S5" s="18">
        <f t="shared" si="0"/>
        <v>1447368</v>
      </c>
      <c r="T5" s="18">
        <f t="shared" si="0"/>
        <v>49600</v>
      </c>
      <c r="U5" s="18">
        <f t="shared" si="0"/>
        <v>0</v>
      </c>
      <c r="V5" s="18">
        <f t="shared" si="0"/>
        <v>1496968</v>
      </c>
      <c r="W5" s="18">
        <f t="shared" si="0"/>
        <v>2265361</v>
      </c>
      <c r="X5" s="18">
        <f t="shared" si="0"/>
        <v>1610000</v>
      </c>
      <c r="Y5" s="18">
        <f t="shared" si="0"/>
        <v>655361</v>
      </c>
      <c r="Z5" s="4">
        <f>+IF(X5&lt;&gt;0,+(Y5/X5)*100,0)</f>
        <v>40.705652173913045</v>
      </c>
      <c r="AA5" s="16">
        <f>SUM(AA6:AA8)</f>
        <v>4112769</v>
      </c>
    </row>
    <row r="6" spans="1:27" ht="13.5">
      <c r="A6" s="5" t="s">
        <v>32</v>
      </c>
      <c r="B6" s="3"/>
      <c r="C6" s="19">
        <v>762558</v>
      </c>
      <c r="D6" s="19"/>
      <c r="E6" s="20">
        <v>440000</v>
      </c>
      <c r="F6" s="21">
        <v>3185461</v>
      </c>
      <c r="G6" s="21">
        <v>22101</v>
      </c>
      <c r="H6" s="21">
        <v>49369</v>
      </c>
      <c r="I6" s="21"/>
      <c r="J6" s="21">
        <v>71470</v>
      </c>
      <c r="K6" s="21"/>
      <c r="L6" s="21"/>
      <c r="M6" s="21"/>
      <c r="N6" s="21"/>
      <c r="O6" s="21"/>
      <c r="P6" s="21"/>
      <c r="Q6" s="21"/>
      <c r="R6" s="21"/>
      <c r="S6" s="21">
        <v>1447368</v>
      </c>
      <c r="T6" s="21">
        <v>3600</v>
      </c>
      <c r="U6" s="21"/>
      <c r="V6" s="21">
        <v>1450968</v>
      </c>
      <c r="W6" s="21">
        <v>1522438</v>
      </c>
      <c r="X6" s="21">
        <v>440000</v>
      </c>
      <c r="Y6" s="21">
        <v>1082438</v>
      </c>
      <c r="Z6" s="6">
        <v>246.01</v>
      </c>
      <c r="AA6" s="28">
        <v>3185461</v>
      </c>
    </row>
    <row r="7" spans="1:27" ht="13.5">
      <c r="A7" s="5" t="s">
        <v>33</v>
      </c>
      <c r="B7" s="3"/>
      <c r="C7" s="22">
        <v>86057</v>
      </c>
      <c r="D7" s="22"/>
      <c r="E7" s="23">
        <v>170000</v>
      </c>
      <c r="F7" s="24">
        <v>170000</v>
      </c>
      <c r="G7" s="24">
        <v>64498</v>
      </c>
      <c r="H7" s="24">
        <v>74500</v>
      </c>
      <c r="I7" s="24"/>
      <c r="J7" s="24">
        <v>138998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138998</v>
      </c>
      <c r="X7" s="24">
        <v>170000</v>
      </c>
      <c r="Y7" s="24">
        <v>-31002</v>
      </c>
      <c r="Z7" s="7">
        <v>-18.24</v>
      </c>
      <c r="AA7" s="29">
        <v>170000</v>
      </c>
    </row>
    <row r="8" spans="1:27" ht="13.5">
      <c r="A8" s="5" t="s">
        <v>34</v>
      </c>
      <c r="B8" s="3"/>
      <c r="C8" s="19">
        <v>1323134</v>
      </c>
      <c r="D8" s="19"/>
      <c r="E8" s="20">
        <v>1000000</v>
      </c>
      <c r="F8" s="21">
        <v>757308</v>
      </c>
      <c r="G8" s="21">
        <v>43070</v>
      </c>
      <c r="H8" s="21">
        <v>27100</v>
      </c>
      <c r="I8" s="21">
        <v>1400</v>
      </c>
      <c r="J8" s="21">
        <v>71570</v>
      </c>
      <c r="K8" s="21">
        <v>3581</v>
      </c>
      <c r="L8" s="21">
        <v>27800</v>
      </c>
      <c r="M8" s="21">
        <v>126025</v>
      </c>
      <c r="N8" s="21">
        <v>157406</v>
      </c>
      <c r="O8" s="21"/>
      <c r="P8" s="21"/>
      <c r="Q8" s="21">
        <v>328949</v>
      </c>
      <c r="R8" s="21">
        <v>328949</v>
      </c>
      <c r="S8" s="21"/>
      <c r="T8" s="21">
        <v>46000</v>
      </c>
      <c r="U8" s="21"/>
      <c r="V8" s="21">
        <v>46000</v>
      </c>
      <c r="W8" s="21">
        <v>603925</v>
      </c>
      <c r="X8" s="21">
        <v>1000000</v>
      </c>
      <c r="Y8" s="21">
        <v>-396075</v>
      </c>
      <c r="Z8" s="6">
        <v>-39.61</v>
      </c>
      <c r="AA8" s="28">
        <v>757308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5300000</v>
      </c>
      <c r="F9" s="18">
        <f t="shared" si="1"/>
        <v>2150000</v>
      </c>
      <c r="G9" s="18">
        <f t="shared" si="1"/>
        <v>126400</v>
      </c>
      <c r="H9" s="18">
        <f t="shared" si="1"/>
        <v>187387</v>
      </c>
      <c r="I9" s="18">
        <f t="shared" si="1"/>
        <v>0</v>
      </c>
      <c r="J9" s="18">
        <f t="shared" si="1"/>
        <v>313787</v>
      </c>
      <c r="K9" s="18">
        <f t="shared" si="1"/>
        <v>28380</v>
      </c>
      <c r="L9" s="18">
        <f t="shared" si="1"/>
        <v>0</v>
      </c>
      <c r="M9" s="18">
        <f t="shared" si="1"/>
        <v>562334</v>
      </c>
      <c r="N9" s="18">
        <f t="shared" si="1"/>
        <v>590714</v>
      </c>
      <c r="O9" s="18">
        <f t="shared" si="1"/>
        <v>26000</v>
      </c>
      <c r="P9" s="18">
        <f t="shared" si="1"/>
        <v>0</v>
      </c>
      <c r="Q9" s="18">
        <f t="shared" si="1"/>
        <v>181734</v>
      </c>
      <c r="R9" s="18">
        <f t="shared" si="1"/>
        <v>207734</v>
      </c>
      <c r="S9" s="18">
        <f t="shared" si="1"/>
        <v>727280</v>
      </c>
      <c r="T9" s="18">
        <f t="shared" si="1"/>
        <v>0</v>
      </c>
      <c r="U9" s="18">
        <f t="shared" si="1"/>
        <v>0</v>
      </c>
      <c r="V9" s="18">
        <f t="shared" si="1"/>
        <v>727280</v>
      </c>
      <c r="W9" s="18">
        <f t="shared" si="1"/>
        <v>1839515</v>
      </c>
      <c r="X9" s="18">
        <f t="shared" si="1"/>
        <v>5300000</v>
      </c>
      <c r="Y9" s="18">
        <f t="shared" si="1"/>
        <v>-3460485</v>
      </c>
      <c r="Z9" s="4">
        <f>+IF(X9&lt;&gt;0,+(Y9/X9)*100,0)</f>
        <v>-65.29216981132076</v>
      </c>
      <c r="AA9" s="30">
        <f>SUM(AA10:AA14)</f>
        <v>2150000</v>
      </c>
    </row>
    <row r="10" spans="1:27" ht="13.5">
      <c r="A10" s="5" t="s">
        <v>36</v>
      </c>
      <c r="B10" s="3"/>
      <c r="C10" s="19"/>
      <c r="D10" s="19"/>
      <c r="E10" s="20">
        <v>5300000</v>
      </c>
      <c r="F10" s="21">
        <v>2150000</v>
      </c>
      <c r="G10" s="21">
        <v>126400</v>
      </c>
      <c r="H10" s="21">
        <v>187387</v>
      </c>
      <c r="I10" s="21"/>
      <c r="J10" s="21">
        <v>313787</v>
      </c>
      <c r="K10" s="21">
        <v>28380</v>
      </c>
      <c r="L10" s="21"/>
      <c r="M10" s="21">
        <v>562334</v>
      </c>
      <c r="N10" s="21">
        <v>590714</v>
      </c>
      <c r="O10" s="21">
        <v>26000</v>
      </c>
      <c r="P10" s="21"/>
      <c r="Q10" s="21">
        <v>181734</v>
      </c>
      <c r="R10" s="21">
        <v>207734</v>
      </c>
      <c r="S10" s="21">
        <v>727280</v>
      </c>
      <c r="T10" s="21"/>
      <c r="U10" s="21"/>
      <c r="V10" s="21">
        <v>727280</v>
      </c>
      <c r="W10" s="21">
        <v>1839515</v>
      </c>
      <c r="X10" s="21">
        <v>5300000</v>
      </c>
      <c r="Y10" s="21">
        <v>-3460485</v>
      </c>
      <c r="Z10" s="6">
        <v>-65.29</v>
      </c>
      <c r="AA10" s="28">
        <v>2150000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1713974</v>
      </c>
      <c r="D15" s="16">
        <f>SUM(D16:D18)</f>
        <v>0</v>
      </c>
      <c r="E15" s="17">
        <f t="shared" si="2"/>
        <v>145000</v>
      </c>
      <c r="F15" s="18">
        <f t="shared" si="2"/>
        <v>95950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145000</v>
      </c>
      <c r="Y15" s="18">
        <f t="shared" si="2"/>
        <v>-145000</v>
      </c>
      <c r="Z15" s="4">
        <f>+IF(X15&lt;&gt;0,+(Y15/X15)*100,0)</f>
        <v>-100</v>
      </c>
      <c r="AA15" s="30">
        <f>SUM(AA16:AA18)</f>
        <v>95950</v>
      </c>
    </row>
    <row r="16" spans="1:27" ht="13.5">
      <c r="A16" s="5" t="s">
        <v>42</v>
      </c>
      <c r="B16" s="3"/>
      <c r="C16" s="19">
        <v>1713974</v>
      </c>
      <c r="D16" s="19"/>
      <c r="E16" s="20">
        <v>115000</v>
      </c>
      <c r="F16" s="21">
        <v>95950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115000</v>
      </c>
      <c r="Y16" s="21">
        <v>-115000</v>
      </c>
      <c r="Z16" s="6">
        <v>-100</v>
      </c>
      <c r="AA16" s="28">
        <v>95950</v>
      </c>
    </row>
    <row r="17" spans="1:27" ht="13.5">
      <c r="A17" s="5" t="s">
        <v>43</v>
      </c>
      <c r="B17" s="3"/>
      <c r="C17" s="19"/>
      <c r="D17" s="19"/>
      <c r="E17" s="20">
        <v>30000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30000</v>
      </c>
      <c r="Y17" s="21">
        <v>-30000</v>
      </c>
      <c r="Z17" s="6">
        <v>-100</v>
      </c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3885723</v>
      </c>
      <c r="D25" s="50">
        <f>+D5+D9+D15+D19+D24</f>
        <v>0</v>
      </c>
      <c r="E25" s="51">
        <f t="shared" si="4"/>
        <v>7055000</v>
      </c>
      <c r="F25" s="52">
        <f t="shared" si="4"/>
        <v>6358719</v>
      </c>
      <c r="G25" s="52">
        <f t="shared" si="4"/>
        <v>256069</v>
      </c>
      <c r="H25" s="52">
        <f t="shared" si="4"/>
        <v>338356</v>
      </c>
      <c r="I25" s="52">
        <f t="shared" si="4"/>
        <v>1400</v>
      </c>
      <c r="J25" s="52">
        <f t="shared" si="4"/>
        <v>595825</v>
      </c>
      <c r="K25" s="52">
        <f t="shared" si="4"/>
        <v>31961</v>
      </c>
      <c r="L25" s="52">
        <f t="shared" si="4"/>
        <v>27800</v>
      </c>
      <c r="M25" s="52">
        <f t="shared" si="4"/>
        <v>688359</v>
      </c>
      <c r="N25" s="52">
        <f t="shared" si="4"/>
        <v>748120</v>
      </c>
      <c r="O25" s="52">
        <f t="shared" si="4"/>
        <v>26000</v>
      </c>
      <c r="P25" s="52">
        <f t="shared" si="4"/>
        <v>0</v>
      </c>
      <c r="Q25" s="52">
        <f t="shared" si="4"/>
        <v>510683</v>
      </c>
      <c r="R25" s="52">
        <f t="shared" si="4"/>
        <v>536683</v>
      </c>
      <c r="S25" s="52">
        <f t="shared" si="4"/>
        <v>2174648</v>
      </c>
      <c r="T25" s="52">
        <f t="shared" si="4"/>
        <v>49600</v>
      </c>
      <c r="U25" s="52">
        <f t="shared" si="4"/>
        <v>0</v>
      </c>
      <c r="V25" s="52">
        <f t="shared" si="4"/>
        <v>2224248</v>
      </c>
      <c r="W25" s="52">
        <f t="shared" si="4"/>
        <v>4104876</v>
      </c>
      <c r="X25" s="52">
        <f t="shared" si="4"/>
        <v>7055000</v>
      </c>
      <c r="Y25" s="52">
        <f t="shared" si="4"/>
        <v>-2950124</v>
      </c>
      <c r="Z25" s="53">
        <f>+IF(X25&lt;&gt;0,+(Y25/X25)*100,0)</f>
        <v>-41.81607370659107</v>
      </c>
      <c r="AA25" s="54">
        <f>+AA5+AA9+AA15+AA19+AA24</f>
        <v>6358719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/>
      <c r="F28" s="21"/>
      <c r="G28" s="21"/>
      <c r="H28" s="21"/>
      <c r="I28" s="21">
        <v>1400</v>
      </c>
      <c r="J28" s="21">
        <v>1400</v>
      </c>
      <c r="K28" s="21">
        <v>31961</v>
      </c>
      <c r="L28" s="21">
        <v>27800</v>
      </c>
      <c r="M28" s="21">
        <v>688359</v>
      </c>
      <c r="N28" s="21">
        <v>748120</v>
      </c>
      <c r="O28" s="21">
        <v>26000</v>
      </c>
      <c r="P28" s="21"/>
      <c r="Q28" s="21">
        <v>510683</v>
      </c>
      <c r="R28" s="21">
        <v>536683</v>
      </c>
      <c r="S28" s="21">
        <v>2174648</v>
      </c>
      <c r="T28" s="21">
        <v>49600</v>
      </c>
      <c r="U28" s="21"/>
      <c r="V28" s="21">
        <v>2224248</v>
      </c>
      <c r="W28" s="21">
        <v>3510451</v>
      </c>
      <c r="X28" s="21"/>
      <c r="Y28" s="21">
        <v>3510451</v>
      </c>
      <c r="Z28" s="6"/>
      <c r="AA28" s="19"/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0</v>
      </c>
      <c r="F32" s="27">
        <f t="shared" si="5"/>
        <v>0</v>
      </c>
      <c r="G32" s="27">
        <f t="shared" si="5"/>
        <v>0</v>
      </c>
      <c r="H32" s="27">
        <f t="shared" si="5"/>
        <v>0</v>
      </c>
      <c r="I32" s="27">
        <f t="shared" si="5"/>
        <v>1400</v>
      </c>
      <c r="J32" s="27">
        <f t="shared" si="5"/>
        <v>1400</v>
      </c>
      <c r="K32" s="27">
        <f t="shared" si="5"/>
        <v>31961</v>
      </c>
      <c r="L32" s="27">
        <f t="shared" si="5"/>
        <v>27800</v>
      </c>
      <c r="M32" s="27">
        <f t="shared" si="5"/>
        <v>688359</v>
      </c>
      <c r="N32" s="27">
        <f t="shared" si="5"/>
        <v>748120</v>
      </c>
      <c r="O32" s="27">
        <f t="shared" si="5"/>
        <v>26000</v>
      </c>
      <c r="P32" s="27">
        <f t="shared" si="5"/>
        <v>0</v>
      </c>
      <c r="Q32" s="27">
        <f t="shared" si="5"/>
        <v>510683</v>
      </c>
      <c r="R32" s="27">
        <f t="shared" si="5"/>
        <v>536683</v>
      </c>
      <c r="S32" s="27">
        <f t="shared" si="5"/>
        <v>2174648</v>
      </c>
      <c r="T32" s="27">
        <f t="shared" si="5"/>
        <v>49600</v>
      </c>
      <c r="U32" s="27">
        <f t="shared" si="5"/>
        <v>0</v>
      </c>
      <c r="V32" s="27">
        <f t="shared" si="5"/>
        <v>2224248</v>
      </c>
      <c r="W32" s="27">
        <f t="shared" si="5"/>
        <v>3510451</v>
      </c>
      <c r="X32" s="27">
        <f t="shared" si="5"/>
        <v>0</v>
      </c>
      <c r="Y32" s="27">
        <f t="shared" si="5"/>
        <v>3510451</v>
      </c>
      <c r="Z32" s="13">
        <f>+IF(X32&lt;&gt;0,+(Y32/X32)*100,0)</f>
        <v>0</v>
      </c>
      <c r="AA32" s="31">
        <f>SUM(AA28:AA31)</f>
        <v>0</v>
      </c>
    </row>
    <row r="33" spans="1:27" ht="13.5">
      <c r="A33" s="59" t="s">
        <v>59</v>
      </c>
      <c r="B33" s="3" t="s">
        <v>60</v>
      </c>
      <c r="C33" s="19"/>
      <c r="D33" s="19"/>
      <c r="E33" s="20">
        <v>7055000</v>
      </c>
      <c r="F33" s="21">
        <v>6358719</v>
      </c>
      <c r="G33" s="21">
        <v>256069</v>
      </c>
      <c r="H33" s="21">
        <v>338356</v>
      </c>
      <c r="I33" s="21"/>
      <c r="J33" s="21">
        <v>594425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594425</v>
      </c>
      <c r="X33" s="21"/>
      <c r="Y33" s="21">
        <v>594425</v>
      </c>
      <c r="Z33" s="6"/>
      <c r="AA33" s="28">
        <v>6358719</v>
      </c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3885723</v>
      </c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0" t="s">
        <v>64</v>
      </c>
      <c r="B36" s="10"/>
      <c r="C36" s="61">
        <f aca="true" t="shared" si="6" ref="C36:Y36">SUM(C32:C35)</f>
        <v>3885723</v>
      </c>
      <c r="D36" s="61">
        <f>SUM(D32:D35)</f>
        <v>0</v>
      </c>
      <c r="E36" s="62">
        <f t="shared" si="6"/>
        <v>7055000</v>
      </c>
      <c r="F36" s="63">
        <f t="shared" si="6"/>
        <v>6358719</v>
      </c>
      <c r="G36" s="63">
        <f t="shared" si="6"/>
        <v>256069</v>
      </c>
      <c r="H36" s="63">
        <f t="shared" si="6"/>
        <v>338356</v>
      </c>
      <c r="I36" s="63">
        <f t="shared" si="6"/>
        <v>1400</v>
      </c>
      <c r="J36" s="63">
        <f t="shared" si="6"/>
        <v>595825</v>
      </c>
      <c r="K36" s="63">
        <f t="shared" si="6"/>
        <v>31961</v>
      </c>
      <c r="L36" s="63">
        <f t="shared" si="6"/>
        <v>27800</v>
      </c>
      <c r="M36" s="63">
        <f t="shared" si="6"/>
        <v>688359</v>
      </c>
      <c r="N36" s="63">
        <f t="shared" si="6"/>
        <v>748120</v>
      </c>
      <c r="O36" s="63">
        <f t="shared" si="6"/>
        <v>26000</v>
      </c>
      <c r="P36" s="63">
        <f t="shared" si="6"/>
        <v>0</v>
      </c>
      <c r="Q36" s="63">
        <f t="shared" si="6"/>
        <v>510683</v>
      </c>
      <c r="R36" s="63">
        <f t="shared" si="6"/>
        <v>536683</v>
      </c>
      <c r="S36" s="63">
        <f t="shared" si="6"/>
        <v>2174648</v>
      </c>
      <c r="T36" s="63">
        <f t="shared" si="6"/>
        <v>49600</v>
      </c>
      <c r="U36" s="63">
        <f t="shared" si="6"/>
        <v>0</v>
      </c>
      <c r="V36" s="63">
        <f t="shared" si="6"/>
        <v>2224248</v>
      </c>
      <c r="W36" s="63">
        <f t="shared" si="6"/>
        <v>4104876</v>
      </c>
      <c r="X36" s="63">
        <f t="shared" si="6"/>
        <v>0</v>
      </c>
      <c r="Y36" s="63">
        <f t="shared" si="6"/>
        <v>4104876</v>
      </c>
      <c r="Z36" s="64">
        <f>+IF(X36&lt;&gt;0,+(Y36/X36)*100,0)</f>
        <v>0</v>
      </c>
      <c r="AA36" s="65">
        <f>SUM(AA32:AA35)</f>
        <v>6358719</v>
      </c>
    </row>
    <row r="37" spans="1:27" ht="13.5">
      <c r="A37" s="14" t="s">
        <v>90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92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9" t="s">
        <v>83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90372</v>
      </c>
      <c r="H5" s="18">
        <f t="shared" si="0"/>
        <v>0</v>
      </c>
      <c r="I5" s="18">
        <f t="shared" si="0"/>
        <v>252641</v>
      </c>
      <c r="J5" s="18">
        <f t="shared" si="0"/>
        <v>343013</v>
      </c>
      <c r="K5" s="18">
        <f t="shared" si="0"/>
        <v>425138</v>
      </c>
      <c r="L5" s="18">
        <f t="shared" si="0"/>
        <v>182015</v>
      </c>
      <c r="M5" s="18">
        <f t="shared" si="0"/>
        <v>0</v>
      </c>
      <c r="N5" s="18">
        <f t="shared" si="0"/>
        <v>607153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359499</v>
      </c>
      <c r="V5" s="18">
        <f t="shared" si="0"/>
        <v>359499</v>
      </c>
      <c r="W5" s="18">
        <f t="shared" si="0"/>
        <v>1309665</v>
      </c>
      <c r="X5" s="18">
        <f t="shared" si="0"/>
        <v>4752000</v>
      </c>
      <c r="Y5" s="18">
        <f t="shared" si="0"/>
        <v>-3442335</v>
      </c>
      <c r="Z5" s="4">
        <f>+IF(X5&lt;&gt;0,+(Y5/X5)*100,0)</f>
        <v>-72.4397095959596</v>
      </c>
      <c r="AA5" s="16">
        <f>SUM(AA6:AA8)</f>
        <v>0</v>
      </c>
    </row>
    <row r="6" spans="1:27" ht="13.5">
      <c r="A6" s="5" t="s">
        <v>32</v>
      </c>
      <c r="B6" s="3"/>
      <c r="C6" s="19"/>
      <c r="D6" s="19"/>
      <c r="E6" s="20"/>
      <c r="F6" s="21"/>
      <c r="G6" s="21">
        <v>12096</v>
      </c>
      <c r="H6" s="21"/>
      <c r="I6" s="21"/>
      <c r="J6" s="21">
        <v>12096</v>
      </c>
      <c r="K6" s="21">
        <v>3160</v>
      </c>
      <c r="L6" s="21"/>
      <c r="M6" s="21"/>
      <c r="N6" s="21">
        <v>3160</v>
      </c>
      <c r="O6" s="21"/>
      <c r="P6" s="21"/>
      <c r="Q6" s="21"/>
      <c r="R6" s="21"/>
      <c r="S6" s="21"/>
      <c r="T6" s="21"/>
      <c r="U6" s="21">
        <v>116638</v>
      </c>
      <c r="V6" s="21">
        <v>116638</v>
      </c>
      <c r="W6" s="21">
        <v>131894</v>
      </c>
      <c r="X6" s="21">
        <v>122000</v>
      </c>
      <c r="Y6" s="21">
        <v>9894</v>
      </c>
      <c r="Z6" s="6">
        <v>8.11</v>
      </c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>
        <v>6231</v>
      </c>
      <c r="H7" s="24"/>
      <c r="I7" s="24">
        <v>35697</v>
      </c>
      <c r="J7" s="24">
        <v>41928</v>
      </c>
      <c r="K7" s="24">
        <v>1920</v>
      </c>
      <c r="L7" s="24"/>
      <c r="M7" s="24"/>
      <c r="N7" s="24">
        <v>1920</v>
      </c>
      <c r="O7" s="24"/>
      <c r="P7" s="24"/>
      <c r="Q7" s="24"/>
      <c r="R7" s="24"/>
      <c r="S7" s="24"/>
      <c r="T7" s="24"/>
      <c r="U7" s="24">
        <v>29077</v>
      </c>
      <c r="V7" s="24">
        <v>29077</v>
      </c>
      <c r="W7" s="24">
        <v>72925</v>
      </c>
      <c r="X7" s="24">
        <v>818000</v>
      </c>
      <c r="Y7" s="24">
        <v>-745075</v>
      </c>
      <c r="Z7" s="7">
        <v>-91.08</v>
      </c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>
        <v>72045</v>
      </c>
      <c r="H8" s="21"/>
      <c r="I8" s="21">
        <v>216944</v>
      </c>
      <c r="J8" s="21">
        <v>288989</v>
      </c>
      <c r="K8" s="21">
        <v>420058</v>
      </c>
      <c r="L8" s="21">
        <v>182015</v>
      </c>
      <c r="M8" s="21"/>
      <c r="N8" s="21">
        <v>602073</v>
      </c>
      <c r="O8" s="21"/>
      <c r="P8" s="21"/>
      <c r="Q8" s="21"/>
      <c r="R8" s="21"/>
      <c r="S8" s="21"/>
      <c r="T8" s="21"/>
      <c r="U8" s="21">
        <v>213784</v>
      </c>
      <c r="V8" s="21">
        <v>213784</v>
      </c>
      <c r="W8" s="21">
        <v>1104846</v>
      </c>
      <c r="X8" s="21">
        <v>3812000</v>
      </c>
      <c r="Y8" s="21">
        <v>-2707154</v>
      </c>
      <c r="Z8" s="6">
        <v>-71.02</v>
      </c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150604</v>
      </c>
      <c r="H9" s="18">
        <f t="shared" si="1"/>
        <v>0</v>
      </c>
      <c r="I9" s="18">
        <f t="shared" si="1"/>
        <v>284764</v>
      </c>
      <c r="J9" s="18">
        <f t="shared" si="1"/>
        <v>435368</v>
      </c>
      <c r="K9" s="18">
        <f t="shared" si="1"/>
        <v>148206</v>
      </c>
      <c r="L9" s="18">
        <f t="shared" si="1"/>
        <v>10538</v>
      </c>
      <c r="M9" s="18">
        <f t="shared" si="1"/>
        <v>0</v>
      </c>
      <c r="N9" s="18">
        <f t="shared" si="1"/>
        <v>158744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1408921</v>
      </c>
      <c r="V9" s="18">
        <f t="shared" si="1"/>
        <v>1408921</v>
      </c>
      <c r="W9" s="18">
        <f t="shared" si="1"/>
        <v>2003033</v>
      </c>
      <c r="X9" s="18">
        <f t="shared" si="1"/>
        <v>3620000</v>
      </c>
      <c r="Y9" s="18">
        <f t="shared" si="1"/>
        <v>-1616967</v>
      </c>
      <c r="Z9" s="4">
        <f>+IF(X9&lt;&gt;0,+(Y9/X9)*100,0)</f>
        <v>-44.66759668508287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>
        <v>6818</v>
      </c>
      <c r="H10" s="21"/>
      <c r="I10" s="21">
        <v>18210</v>
      </c>
      <c r="J10" s="21">
        <v>25028</v>
      </c>
      <c r="K10" s="21">
        <v>26763</v>
      </c>
      <c r="L10" s="21"/>
      <c r="M10" s="21"/>
      <c r="N10" s="21">
        <v>26763</v>
      </c>
      <c r="O10" s="21"/>
      <c r="P10" s="21"/>
      <c r="Q10" s="21"/>
      <c r="R10" s="21"/>
      <c r="S10" s="21"/>
      <c r="T10" s="21"/>
      <c r="U10" s="21">
        <v>68919</v>
      </c>
      <c r="V10" s="21">
        <v>68919</v>
      </c>
      <c r="W10" s="21">
        <v>120710</v>
      </c>
      <c r="X10" s="21">
        <v>620000</v>
      </c>
      <c r="Y10" s="21">
        <v>-499290</v>
      </c>
      <c r="Z10" s="6">
        <v>-80.53</v>
      </c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>
        <v>136804</v>
      </c>
      <c r="H11" s="21"/>
      <c r="I11" s="21">
        <v>252780</v>
      </c>
      <c r="J11" s="21">
        <v>389584</v>
      </c>
      <c r="K11" s="21">
        <v>110126</v>
      </c>
      <c r="L11" s="21">
        <v>1088</v>
      </c>
      <c r="M11" s="21"/>
      <c r="N11" s="21">
        <v>111214</v>
      </c>
      <c r="O11" s="21"/>
      <c r="P11" s="21"/>
      <c r="Q11" s="21"/>
      <c r="R11" s="21"/>
      <c r="S11" s="21"/>
      <c r="T11" s="21"/>
      <c r="U11" s="21">
        <v>1006139</v>
      </c>
      <c r="V11" s="21">
        <v>1006139</v>
      </c>
      <c r="W11" s="21">
        <v>1506937</v>
      </c>
      <c r="X11" s="21">
        <v>3000000</v>
      </c>
      <c r="Y11" s="21">
        <v>-1493063</v>
      </c>
      <c r="Z11" s="6">
        <v>-49.77</v>
      </c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>
        <v>6982</v>
      </c>
      <c r="H12" s="21"/>
      <c r="I12" s="21">
        <v>13774</v>
      </c>
      <c r="J12" s="21">
        <v>20756</v>
      </c>
      <c r="K12" s="21">
        <v>11317</v>
      </c>
      <c r="L12" s="21">
        <v>9450</v>
      </c>
      <c r="M12" s="21"/>
      <c r="N12" s="21">
        <v>20767</v>
      </c>
      <c r="O12" s="21"/>
      <c r="P12" s="21"/>
      <c r="Q12" s="21"/>
      <c r="R12" s="21"/>
      <c r="S12" s="21"/>
      <c r="T12" s="21"/>
      <c r="U12" s="21">
        <v>333863</v>
      </c>
      <c r="V12" s="21">
        <v>333863</v>
      </c>
      <c r="W12" s="21">
        <v>375386</v>
      </c>
      <c r="X12" s="21"/>
      <c r="Y12" s="21">
        <v>375386</v>
      </c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5044905</v>
      </c>
      <c r="H15" s="18">
        <f t="shared" si="2"/>
        <v>0</v>
      </c>
      <c r="I15" s="18">
        <f t="shared" si="2"/>
        <v>1915076</v>
      </c>
      <c r="J15" s="18">
        <f t="shared" si="2"/>
        <v>6959981</v>
      </c>
      <c r="K15" s="18">
        <f t="shared" si="2"/>
        <v>1518626</v>
      </c>
      <c r="L15" s="18">
        <f t="shared" si="2"/>
        <v>1165488</v>
      </c>
      <c r="M15" s="18">
        <f t="shared" si="2"/>
        <v>0</v>
      </c>
      <c r="N15" s="18">
        <f t="shared" si="2"/>
        <v>2684114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1542716</v>
      </c>
      <c r="V15" s="18">
        <f t="shared" si="2"/>
        <v>1542716</v>
      </c>
      <c r="W15" s="18">
        <f t="shared" si="2"/>
        <v>11186811</v>
      </c>
      <c r="X15" s="18">
        <f t="shared" si="2"/>
        <v>29800000</v>
      </c>
      <c r="Y15" s="18">
        <f t="shared" si="2"/>
        <v>-18613189</v>
      </c>
      <c r="Z15" s="4">
        <f>+IF(X15&lt;&gt;0,+(Y15/X15)*100,0)</f>
        <v>-62.46036577181208</v>
      </c>
      <c r="AA15" s="30">
        <f>SUM(AA16:AA18)</f>
        <v>0</v>
      </c>
    </row>
    <row r="16" spans="1:27" ht="13.5">
      <c r="A16" s="5" t="s">
        <v>42</v>
      </c>
      <c r="B16" s="3"/>
      <c r="C16" s="19"/>
      <c r="D16" s="19"/>
      <c r="E16" s="20"/>
      <c r="F16" s="21"/>
      <c r="G16" s="21">
        <v>210</v>
      </c>
      <c r="H16" s="21"/>
      <c r="I16" s="21">
        <v>12010</v>
      </c>
      <c r="J16" s="21">
        <v>12220</v>
      </c>
      <c r="K16" s="21">
        <v>814</v>
      </c>
      <c r="L16" s="21">
        <v>5504</v>
      </c>
      <c r="M16" s="21"/>
      <c r="N16" s="21">
        <v>6318</v>
      </c>
      <c r="O16" s="21"/>
      <c r="P16" s="21"/>
      <c r="Q16" s="21"/>
      <c r="R16" s="21"/>
      <c r="S16" s="21"/>
      <c r="T16" s="21"/>
      <c r="U16" s="21"/>
      <c r="V16" s="21"/>
      <c r="W16" s="21">
        <v>18538</v>
      </c>
      <c r="X16" s="21"/>
      <c r="Y16" s="21">
        <v>18538</v>
      </c>
      <c r="Z16" s="6"/>
      <c r="AA16" s="28"/>
    </row>
    <row r="17" spans="1:27" ht="13.5">
      <c r="A17" s="5" t="s">
        <v>43</v>
      </c>
      <c r="B17" s="3"/>
      <c r="C17" s="19"/>
      <c r="D17" s="19"/>
      <c r="E17" s="20"/>
      <c r="F17" s="21"/>
      <c r="G17" s="21">
        <v>5044695</v>
      </c>
      <c r="H17" s="21"/>
      <c r="I17" s="21">
        <v>1903066</v>
      </c>
      <c r="J17" s="21">
        <v>6947761</v>
      </c>
      <c r="K17" s="21">
        <v>1517812</v>
      </c>
      <c r="L17" s="21">
        <v>1159984</v>
      </c>
      <c r="M17" s="21"/>
      <c r="N17" s="21">
        <v>2677796</v>
      </c>
      <c r="O17" s="21"/>
      <c r="P17" s="21"/>
      <c r="Q17" s="21"/>
      <c r="R17" s="21"/>
      <c r="S17" s="21"/>
      <c r="T17" s="21"/>
      <c r="U17" s="21">
        <v>1542716</v>
      </c>
      <c r="V17" s="21">
        <v>1542716</v>
      </c>
      <c r="W17" s="21">
        <v>11168273</v>
      </c>
      <c r="X17" s="21">
        <v>29800000</v>
      </c>
      <c r="Y17" s="21">
        <v>-18631727</v>
      </c>
      <c r="Z17" s="6">
        <v>-62.52</v>
      </c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230509</v>
      </c>
      <c r="H19" s="18">
        <f t="shared" si="3"/>
        <v>0</v>
      </c>
      <c r="I19" s="18">
        <f t="shared" si="3"/>
        <v>1134643</v>
      </c>
      <c r="J19" s="18">
        <f t="shared" si="3"/>
        <v>1365152</v>
      </c>
      <c r="K19" s="18">
        <f t="shared" si="3"/>
        <v>4261634</v>
      </c>
      <c r="L19" s="18">
        <f t="shared" si="3"/>
        <v>1167980</v>
      </c>
      <c r="M19" s="18">
        <f t="shared" si="3"/>
        <v>0</v>
      </c>
      <c r="N19" s="18">
        <f t="shared" si="3"/>
        <v>5429614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6492375</v>
      </c>
      <c r="V19" s="18">
        <f t="shared" si="3"/>
        <v>6492375</v>
      </c>
      <c r="W19" s="18">
        <f t="shared" si="3"/>
        <v>13287141</v>
      </c>
      <c r="X19" s="18">
        <f t="shared" si="3"/>
        <v>16800000</v>
      </c>
      <c r="Y19" s="18">
        <f t="shared" si="3"/>
        <v>-3512859</v>
      </c>
      <c r="Z19" s="4">
        <f>+IF(X19&lt;&gt;0,+(Y19/X19)*100,0)</f>
        <v>-20.909875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>
        <v>52471</v>
      </c>
      <c r="H20" s="21"/>
      <c r="I20" s="21">
        <v>480586</v>
      </c>
      <c r="J20" s="21">
        <v>533057</v>
      </c>
      <c r="K20" s="21">
        <v>402891</v>
      </c>
      <c r="L20" s="21">
        <v>259911</v>
      </c>
      <c r="M20" s="21"/>
      <c r="N20" s="21">
        <v>662802</v>
      </c>
      <c r="O20" s="21"/>
      <c r="P20" s="21"/>
      <c r="Q20" s="21"/>
      <c r="R20" s="21"/>
      <c r="S20" s="21"/>
      <c r="T20" s="21"/>
      <c r="U20" s="21">
        <v>3322378</v>
      </c>
      <c r="V20" s="21">
        <v>3322378</v>
      </c>
      <c r="W20" s="21">
        <v>4518237</v>
      </c>
      <c r="X20" s="21">
        <v>9000000</v>
      </c>
      <c r="Y20" s="21">
        <v>-4481763</v>
      </c>
      <c r="Z20" s="6">
        <v>-49.8</v>
      </c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>
        <v>52876</v>
      </c>
      <c r="H21" s="21"/>
      <c r="I21" s="21">
        <v>356089</v>
      </c>
      <c r="J21" s="21">
        <v>408965</v>
      </c>
      <c r="K21" s="21">
        <v>1034753</v>
      </c>
      <c r="L21" s="21">
        <v>78400</v>
      </c>
      <c r="M21" s="21"/>
      <c r="N21" s="21">
        <v>1113153</v>
      </c>
      <c r="O21" s="21"/>
      <c r="P21" s="21"/>
      <c r="Q21" s="21"/>
      <c r="R21" s="21"/>
      <c r="S21" s="21"/>
      <c r="T21" s="21"/>
      <c r="U21" s="21">
        <v>789591</v>
      </c>
      <c r="V21" s="21">
        <v>789591</v>
      </c>
      <c r="W21" s="21">
        <v>2311709</v>
      </c>
      <c r="X21" s="21"/>
      <c r="Y21" s="21">
        <v>2311709</v>
      </c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>
        <v>99541</v>
      </c>
      <c r="H22" s="24"/>
      <c r="I22" s="24">
        <v>250603</v>
      </c>
      <c r="J22" s="24">
        <v>350144</v>
      </c>
      <c r="K22" s="24">
        <v>2773929</v>
      </c>
      <c r="L22" s="24">
        <v>829669</v>
      </c>
      <c r="M22" s="24"/>
      <c r="N22" s="24">
        <v>3603598</v>
      </c>
      <c r="O22" s="24"/>
      <c r="P22" s="24"/>
      <c r="Q22" s="24"/>
      <c r="R22" s="24"/>
      <c r="S22" s="24"/>
      <c r="T22" s="24"/>
      <c r="U22" s="24">
        <v>2111005</v>
      </c>
      <c r="V22" s="24">
        <v>2111005</v>
      </c>
      <c r="W22" s="24">
        <v>6064747</v>
      </c>
      <c r="X22" s="24"/>
      <c r="Y22" s="24">
        <v>6064747</v>
      </c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>
        <v>25621</v>
      </c>
      <c r="H23" s="21"/>
      <c r="I23" s="21">
        <v>47365</v>
      </c>
      <c r="J23" s="21">
        <v>72986</v>
      </c>
      <c r="K23" s="21">
        <v>50061</v>
      </c>
      <c r="L23" s="21"/>
      <c r="M23" s="21"/>
      <c r="N23" s="21">
        <v>50061</v>
      </c>
      <c r="O23" s="21"/>
      <c r="P23" s="21"/>
      <c r="Q23" s="21"/>
      <c r="R23" s="21"/>
      <c r="S23" s="21"/>
      <c r="T23" s="21"/>
      <c r="U23" s="21">
        <v>269401</v>
      </c>
      <c r="V23" s="21">
        <v>269401</v>
      </c>
      <c r="W23" s="21">
        <v>392448</v>
      </c>
      <c r="X23" s="21">
        <v>7800000</v>
      </c>
      <c r="Y23" s="21">
        <v>-7407552</v>
      </c>
      <c r="Z23" s="6">
        <v>-94.97</v>
      </c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2152000</v>
      </c>
      <c r="Y24" s="18">
        <v>-2152000</v>
      </c>
      <c r="Z24" s="4">
        <v>-100</v>
      </c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0</v>
      </c>
      <c r="F25" s="52">
        <f t="shared" si="4"/>
        <v>0</v>
      </c>
      <c r="G25" s="52">
        <f t="shared" si="4"/>
        <v>5516390</v>
      </c>
      <c r="H25" s="52">
        <f t="shared" si="4"/>
        <v>0</v>
      </c>
      <c r="I25" s="52">
        <f t="shared" si="4"/>
        <v>3587124</v>
      </c>
      <c r="J25" s="52">
        <f t="shared" si="4"/>
        <v>9103514</v>
      </c>
      <c r="K25" s="52">
        <f t="shared" si="4"/>
        <v>6353604</v>
      </c>
      <c r="L25" s="52">
        <f t="shared" si="4"/>
        <v>2526021</v>
      </c>
      <c r="M25" s="52">
        <f t="shared" si="4"/>
        <v>0</v>
      </c>
      <c r="N25" s="52">
        <f t="shared" si="4"/>
        <v>8879625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9803511</v>
      </c>
      <c r="V25" s="52">
        <f t="shared" si="4"/>
        <v>9803511</v>
      </c>
      <c r="W25" s="52">
        <f t="shared" si="4"/>
        <v>27786650</v>
      </c>
      <c r="X25" s="52">
        <f t="shared" si="4"/>
        <v>57124000</v>
      </c>
      <c r="Y25" s="52">
        <f t="shared" si="4"/>
        <v>-29337350</v>
      </c>
      <c r="Z25" s="53">
        <f>+IF(X25&lt;&gt;0,+(Y25/X25)*100,0)</f>
        <v>-51.35731041243611</v>
      </c>
      <c r="AA25" s="54">
        <f>+AA5+AA9+AA15+AA19+AA24</f>
        <v>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/>
      <c r="F28" s="21"/>
      <c r="G28" s="21">
        <v>5130871</v>
      </c>
      <c r="H28" s="21"/>
      <c r="I28" s="21">
        <v>1931189</v>
      </c>
      <c r="J28" s="21">
        <v>7062060</v>
      </c>
      <c r="K28" s="21">
        <v>1702411</v>
      </c>
      <c r="L28" s="21">
        <v>1989653</v>
      </c>
      <c r="M28" s="21"/>
      <c r="N28" s="21">
        <v>3692064</v>
      </c>
      <c r="O28" s="21"/>
      <c r="P28" s="21"/>
      <c r="Q28" s="21"/>
      <c r="R28" s="21"/>
      <c r="S28" s="21"/>
      <c r="T28" s="21"/>
      <c r="U28" s="21">
        <v>5001790</v>
      </c>
      <c r="V28" s="21">
        <v>5001790</v>
      </c>
      <c r="W28" s="21">
        <v>15755914</v>
      </c>
      <c r="X28" s="21"/>
      <c r="Y28" s="21">
        <v>15755914</v>
      </c>
      <c r="Z28" s="6"/>
      <c r="AA28" s="19"/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0</v>
      </c>
      <c r="F32" s="27">
        <f t="shared" si="5"/>
        <v>0</v>
      </c>
      <c r="G32" s="27">
        <f t="shared" si="5"/>
        <v>5130871</v>
      </c>
      <c r="H32" s="27">
        <f t="shared" si="5"/>
        <v>0</v>
      </c>
      <c r="I32" s="27">
        <f t="shared" si="5"/>
        <v>1931189</v>
      </c>
      <c r="J32" s="27">
        <f t="shared" si="5"/>
        <v>7062060</v>
      </c>
      <c r="K32" s="27">
        <f t="shared" si="5"/>
        <v>1702411</v>
      </c>
      <c r="L32" s="27">
        <f t="shared" si="5"/>
        <v>1989653</v>
      </c>
      <c r="M32" s="27">
        <f t="shared" si="5"/>
        <v>0</v>
      </c>
      <c r="N32" s="27">
        <f t="shared" si="5"/>
        <v>3692064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5001790</v>
      </c>
      <c r="V32" s="27">
        <f t="shared" si="5"/>
        <v>5001790</v>
      </c>
      <c r="W32" s="27">
        <f t="shared" si="5"/>
        <v>15755914</v>
      </c>
      <c r="X32" s="27">
        <f t="shared" si="5"/>
        <v>0</v>
      </c>
      <c r="Y32" s="27">
        <f t="shared" si="5"/>
        <v>15755914</v>
      </c>
      <c r="Z32" s="13">
        <f>+IF(X32&lt;&gt;0,+(Y32/X32)*100,0)</f>
        <v>0</v>
      </c>
      <c r="AA32" s="31">
        <f>SUM(AA28:AA31)</f>
        <v>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/>
      <c r="F35" s="21"/>
      <c r="G35" s="21">
        <v>7201</v>
      </c>
      <c r="H35" s="21"/>
      <c r="I35" s="21">
        <v>44939</v>
      </c>
      <c r="J35" s="21">
        <v>52140</v>
      </c>
      <c r="K35" s="21">
        <v>174814</v>
      </c>
      <c r="L35" s="21">
        <v>79488</v>
      </c>
      <c r="M35" s="21"/>
      <c r="N35" s="21">
        <v>254302</v>
      </c>
      <c r="O35" s="21"/>
      <c r="P35" s="21"/>
      <c r="Q35" s="21"/>
      <c r="R35" s="21"/>
      <c r="S35" s="21"/>
      <c r="T35" s="21"/>
      <c r="U35" s="21">
        <v>267735</v>
      </c>
      <c r="V35" s="21">
        <v>267735</v>
      </c>
      <c r="W35" s="21">
        <v>574177</v>
      </c>
      <c r="X35" s="21"/>
      <c r="Y35" s="21">
        <v>574177</v>
      </c>
      <c r="Z35" s="6"/>
      <c r="AA35" s="28"/>
    </row>
    <row r="36" spans="1:27" ht="13.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0</v>
      </c>
      <c r="F36" s="63">
        <f t="shared" si="6"/>
        <v>0</v>
      </c>
      <c r="G36" s="63">
        <f t="shared" si="6"/>
        <v>5138072</v>
      </c>
      <c r="H36" s="63">
        <f t="shared" si="6"/>
        <v>0</v>
      </c>
      <c r="I36" s="63">
        <f t="shared" si="6"/>
        <v>1976128</v>
      </c>
      <c r="J36" s="63">
        <f t="shared" si="6"/>
        <v>7114200</v>
      </c>
      <c r="K36" s="63">
        <f t="shared" si="6"/>
        <v>1877225</v>
      </c>
      <c r="L36" s="63">
        <f t="shared" si="6"/>
        <v>2069141</v>
      </c>
      <c r="M36" s="63">
        <f t="shared" si="6"/>
        <v>0</v>
      </c>
      <c r="N36" s="63">
        <f t="shared" si="6"/>
        <v>3946366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5269525</v>
      </c>
      <c r="V36" s="63">
        <f t="shared" si="6"/>
        <v>5269525</v>
      </c>
      <c r="W36" s="63">
        <f t="shared" si="6"/>
        <v>16330091</v>
      </c>
      <c r="X36" s="63">
        <f t="shared" si="6"/>
        <v>0</v>
      </c>
      <c r="Y36" s="63">
        <f t="shared" si="6"/>
        <v>16330091</v>
      </c>
      <c r="Z36" s="64">
        <f>+IF(X36&lt;&gt;0,+(Y36/X36)*100,0)</f>
        <v>0</v>
      </c>
      <c r="AA36" s="65">
        <f>SUM(AA32:AA35)</f>
        <v>0</v>
      </c>
    </row>
    <row r="37" spans="1:27" ht="13.5">
      <c r="A37" s="14" t="s">
        <v>90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92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9" t="s">
        <v>84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6592866</v>
      </c>
      <c r="D5" s="16">
        <f>SUM(D6:D8)</f>
        <v>0</v>
      </c>
      <c r="E5" s="17">
        <f t="shared" si="0"/>
        <v>7500000</v>
      </c>
      <c r="F5" s="18">
        <f t="shared" si="0"/>
        <v>2500000</v>
      </c>
      <c r="G5" s="18">
        <f t="shared" si="0"/>
        <v>81539</v>
      </c>
      <c r="H5" s="18">
        <f t="shared" si="0"/>
        <v>235724</v>
      </c>
      <c r="I5" s="18">
        <f t="shared" si="0"/>
        <v>78622</v>
      </c>
      <c r="J5" s="18">
        <f t="shared" si="0"/>
        <v>395885</v>
      </c>
      <c r="K5" s="18">
        <f t="shared" si="0"/>
        <v>13240</v>
      </c>
      <c r="L5" s="18">
        <f t="shared" si="0"/>
        <v>106712</v>
      </c>
      <c r="M5" s="18">
        <f t="shared" si="0"/>
        <v>42953</v>
      </c>
      <c r="N5" s="18">
        <f t="shared" si="0"/>
        <v>162905</v>
      </c>
      <c r="O5" s="18">
        <f t="shared" si="0"/>
        <v>68222</v>
      </c>
      <c r="P5" s="18">
        <f t="shared" si="0"/>
        <v>18873</v>
      </c>
      <c r="Q5" s="18">
        <f t="shared" si="0"/>
        <v>84638</v>
      </c>
      <c r="R5" s="18">
        <f t="shared" si="0"/>
        <v>171733</v>
      </c>
      <c r="S5" s="18">
        <f t="shared" si="0"/>
        <v>0</v>
      </c>
      <c r="T5" s="18">
        <f t="shared" si="0"/>
        <v>105264</v>
      </c>
      <c r="U5" s="18">
        <f t="shared" si="0"/>
        <v>112282</v>
      </c>
      <c r="V5" s="18">
        <f t="shared" si="0"/>
        <v>217546</v>
      </c>
      <c r="W5" s="18">
        <f t="shared" si="0"/>
        <v>948069</v>
      </c>
      <c r="X5" s="18">
        <f t="shared" si="0"/>
        <v>7500004</v>
      </c>
      <c r="Y5" s="18">
        <f t="shared" si="0"/>
        <v>-6551935</v>
      </c>
      <c r="Z5" s="4">
        <f>+IF(X5&lt;&gt;0,+(Y5/X5)*100,0)</f>
        <v>-87.3590867418204</v>
      </c>
      <c r="AA5" s="16">
        <f>SUM(AA6:AA8)</f>
        <v>2500000</v>
      </c>
    </row>
    <row r="6" spans="1:27" ht="13.5">
      <c r="A6" s="5" t="s">
        <v>32</v>
      </c>
      <c r="B6" s="3"/>
      <c r="C6" s="19">
        <v>6592866</v>
      </c>
      <c r="D6" s="19"/>
      <c r="E6" s="20">
        <v>5500000</v>
      </c>
      <c r="F6" s="21">
        <v>1500000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5500000</v>
      </c>
      <c r="Y6" s="21">
        <v>-5500000</v>
      </c>
      <c r="Z6" s="6">
        <v>-100</v>
      </c>
      <c r="AA6" s="28">
        <v>1500000</v>
      </c>
    </row>
    <row r="7" spans="1:27" ht="13.5">
      <c r="A7" s="5" t="s">
        <v>33</v>
      </c>
      <c r="B7" s="3"/>
      <c r="C7" s="22"/>
      <c r="D7" s="22"/>
      <c r="E7" s="23">
        <v>2000000</v>
      </c>
      <c r="F7" s="24">
        <v>1000000</v>
      </c>
      <c r="G7" s="24">
        <v>76068</v>
      </c>
      <c r="H7" s="24">
        <v>227396</v>
      </c>
      <c r="I7" s="24">
        <v>71733</v>
      </c>
      <c r="J7" s="24">
        <v>375197</v>
      </c>
      <c r="K7" s="24"/>
      <c r="L7" s="24">
        <v>89332</v>
      </c>
      <c r="M7" s="24">
        <v>27453</v>
      </c>
      <c r="N7" s="24">
        <v>116785</v>
      </c>
      <c r="O7" s="24">
        <v>59713</v>
      </c>
      <c r="P7" s="24">
        <v>10740</v>
      </c>
      <c r="Q7" s="24">
        <v>62289</v>
      </c>
      <c r="R7" s="24">
        <v>132742</v>
      </c>
      <c r="S7" s="24"/>
      <c r="T7" s="24">
        <v>82821</v>
      </c>
      <c r="U7" s="24">
        <v>32982</v>
      </c>
      <c r="V7" s="24">
        <v>115803</v>
      </c>
      <c r="W7" s="24">
        <v>740527</v>
      </c>
      <c r="X7" s="24">
        <v>2000004</v>
      </c>
      <c r="Y7" s="24">
        <v>-1259477</v>
      </c>
      <c r="Z7" s="7">
        <v>-62.97</v>
      </c>
      <c r="AA7" s="29">
        <v>1000000</v>
      </c>
    </row>
    <row r="8" spans="1:27" ht="13.5">
      <c r="A8" s="5" t="s">
        <v>34</v>
      </c>
      <c r="B8" s="3"/>
      <c r="C8" s="19"/>
      <c r="D8" s="19"/>
      <c r="E8" s="20"/>
      <c r="F8" s="21"/>
      <c r="G8" s="21">
        <v>5471</v>
      </c>
      <c r="H8" s="21">
        <v>8328</v>
      </c>
      <c r="I8" s="21">
        <v>6889</v>
      </c>
      <c r="J8" s="21">
        <v>20688</v>
      </c>
      <c r="K8" s="21">
        <v>13240</v>
      </c>
      <c r="L8" s="21">
        <v>17380</v>
      </c>
      <c r="M8" s="21">
        <v>15500</v>
      </c>
      <c r="N8" s="21">
        <v>46120</v>
      </c>
      <c r="O8" s="21">
        <v>8509</v>
      </c>
      <c r="P8" s="21">
        <v>8133</v>
      </c>
      <c r="Q8" s="21">
        <v>22349</v>
      </c>
      <c r="R8" s="21">
        <v>38991</v>
      </c>
      <c r="S8" s="21"/>
      <c r="T8" s="21">
        <v>22443</v>
      </c>
      <c r="U8" s="21">
        <v>79300</v>
      </c>
      <c r="V8" s="21">
        <v>101743</v>
      </c>
      <c r="W8" s="21">
        <v>207542</v>
      </c>
      <c r="X8" s="21"/>
      <c r="Y8" s="21">
        <v>207542</v>
      </c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4669624</v>
      </c>
      <c r="D9" s="16">
        <f>SUM(D10:D14)</f>
        <v>0</v>
      </c>
      <c r="E9" s="17">
        <f t="shared" si="1"/>
        <v>12241000</v>
      </c>
      <c r="F9" s="18">
        <f t="shared" si="1"/>
        <v>12398472</v>
      </c>
      <c r="G9" s="18">
        <f t="shared" si="1"/>
        <v>900317</v>
      </c>
      <c r="H9" s="18">
        <f t="shared" si="1"/>
        <v>0</v>
      </c>
      <c r="I9" s="18">
        <f t="shared" si="1"/>
        <v>0</v>
      </c>
      <c r="J9" s="18">
        <f t="shared" si="1"/>
        <v>900317</v>
      </c>
      <c r="K9" s="18">
        <f t="shared" si="1"/>
        <v>699320</v>
      </c>
      <c r="L9" s="18">
        <f t="shared" si="1"/>
        <v>1565221</v>
      </c>
      <c r="M9" s="18">
        <f t="shared" si="1"/>
        <v>517630</v>
      </c>
      <c r="N9" s="18">
        <f t="shared" si="1"/>
        <v>2782171</v>
      </c>
      <c r="O9" s="18">
        <f t="shared" si="1"/>
        <v>1765968</v>
      </c>
      <c r="P9" s="18">
        <f t="shared" si="1"/>
        <v>3295341</v>
      </c>
      <c r="Q9" s="18">
        <f t="shared" si="1"/>
        <v>40906</v>
      </c>
      <c r="R9" s="18">
        <f t="shared" si="1"/>
        <v>5102215</v>
      </c>
      <c r="S9" s="18">
        <f t="shared" si="1"/>
        <v>0</v>
      </c>
      <c r="T9" s="18">
        <f t="shared" si="1"/>
        <v>0</v>
      </c>
      <c r="U9" s="18">
        <f t="shared" si="1"/>
        <v>146515</v>
      </c>
      <c r="V9" s="18">
        <f t="shared" si="1"/>
        <v>146515</v>
      </c>
      <c r="W9" s="18">
        <f t="shared" si="1"/>
        <v>8931218</v>
      </c>
      <c r="X9" s="18">
        <f t="shared" si="1"/>
        <v>12240704</v>
      </c>
      <c r="Y9" s="18">
        <f t="shared" si="1"/>
        <v>-3309486</v>
      </c>
      <c r="Z9" s="4">
        <f>+IF(X9&lt;&gt;0,+(Y9/X9)*100,0)</f>
        <v>-27.03672926001642</v>
      </c>
      <c r="AA9" s="30">
        <f>SUM(AA10:AA14)</f>
        <v>12398472</v>
      </c>
    </row>
    <row r="10" spans="1:27" ht="13.5">
      <c r="A10" s="5" t="s">
        <v>36</v>
      </c>
      <c r="B10" s="3"/>
      <c r="C10" s="19"/>
      <c r="D10" s="19"/>
      <c r="E10" s="20">
        <v>6000000</v>
      </c>
      <c r="F10" s="21"/>
      <c r="G10" s="21"/>
      <c r="H10" s="21"/>
      <c r="I10" s="21"/>
      <c r="J10" s="21"/>
      <c r="K10" s="21"/>
      <c r="L10" s="21"/>
      <c r="M10" s="21">
        <v>364499</v>
      </c>
      <c r="N10" s="21">
        <v>364499</v>
      </c>
      <c r="O10" s="21"/>
      <c r="P10" s="21"/>
      <c r="Q10" s="21"/>
      <c r="R10" s="21"/>
      <c r="S10" s="21"/>
      <c r="T10" s="21"/>
      <c r="U10" s="21"/>
      <c r="V10" s="21"/>
      <c r="W10" s="21">
        <v>364499</v>
      </c>
      <c r="X10" s="21">
        <v>6000000</v>
      </c>
      <c r="Y10" s="21">
        <v>-5635501</v>
      </c>
      <c r="Z10" s="6">
        <v>-93.93</v>
      </c>
      <c r="AA10" s="28"/>
    </row>
    <row r="11" spans="1:27" ht="13.5">
      <c r="A11" s="5" t="s">
        <v>37</v>
      </c>
      <c r="B11" s="3"/>
      <c r="C11" s="19">
        <v>4669624</v>
      </c>
      <c r="D11" s="19"/>
      <c r="E11" s="20">
        <v>5981000</v>
      </c>
      <c r="F11" s="21">
        <v>8488472</v>
      </c>
      <c r="G11" s="21">
        <v>900317</v>
      </c>
      <c r="H11" s="21"/>
      <c r="I11" s="21"/>
      <c r="J11" s="21">
        <v>900317</v>
      </c>
      <c r="K11" s="21">
        <v>699320</v>
      </c>
      <c r="L11" s="21"/>
      <c r="M11" s="21">
        <v>131716</v>
      </c>
      <c r="N11" s="21">
        <v>831036</v>
      </c>
      <c r="O11" s="21">
        <v>1765968</v>
      </c>
      <c r="P11" s="21">
        <v>3295341</v>
      </c>
      <c r="Q11" s="21">
        <v>40906</v>
      </c>
      <c r="R11" s="21">
        <v>5102215</v>
      </c>
      <c r="S11" s="21"/>
      <c r="T11" s="21"/>
      <c r="U11" s="21">
        <v>146515</v>
      </c>
      <c r="V11" s="21">
        <v>146515</v>
      </c>
      <c r="W11" s="21">
        <v>6980083</v>
      </c>
      <c r="X11" s="21">
        <v>5980704</v>
      </c>
      <c r="Y11" s="21">
        <v>999379</v>
      </c>
      <c r="Z11" s="6">
        <v>16.71</v>
      </c>
      <c r="AA11" s="28">
        <v>8488472</v>
      </c>
    </row>
    <row r="12" spans="1:27" ht="13.5">
      <c r="A12" s="5" t="s">
        <v>38</v>
      </c>
      <c r="B12" s="3"/>
      <c r="C12" s="19"/>
      <c r="D12" s="19"/>
      <c r="E12" s="20">
        <v>260000</v>
      </c>
      <c r="F12" s="21">
        <v>3910000</v>
      </c>
      <c r="G12" s="21"/>
      <c r="H12" s="21"/>
      <c r="I12" s="21"/>
      <c r="J12" s="21"/>
      <c r="K12" s="21"/>
      <c r="L12" s="21">
        <v>1565221</v>
      </c>
      <c r="M12" s="21">
        <v>21415</v>
      </c>
      <c r="N12" s="21">
        <v>1586636</v>
      </c>
      <c r="O12" s="21"/>
      <c r="P12" s="21"/>
      <c r="Q12" s="21"/>
      <c r="R12" s="21"/>
      <c r="S12" s="21"/>
      <c r="T12" s="21"/>
      <c r="U12" s="21"/>
      <c r="V12" s="21"/>
      <c r="W12" s="21">
        <v>1586636</v>
      </c>
      <c r="X12" s="21">
        <v>260000</v>
      </c>
      <c r="Y12" s="21">
        <v>1326636</v>
      </c>
      <c r="Z12" s="6">
        <v>510.24</v>
      </c>
      <c r="AA12" s="28">
        <v>3910000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2849128</v>
      </c>
      <c r="D15" s="16">
        <f>SUM(D16:D18)</f>
        <v>0</v>
      </c>
      <c r="E15" s="17">
        <f t="shared" si="2"/>
        <v>2878000</v>
      </c>
      <c r="F15" s="18">
        <f t="shared" si="2"/>
        <v>1661060</v>
      </c>
      <c r="G15" s="18">
        <f t="shared" si="2"/>
        <v>0</v>
      </c>
      <c r="H15" s="18">
        <f t="shared" si="2"/>
        <v>0</v>
      </c>
      <c r="I15" s="18">
        <f t="shared" si="2"/>
        <v>162415</v>
      </c>
      <c r="J15" s="18">
        <f t="shared" si="2"/>
        <v>162415</v>
      </c>
      <c r="K15" s="18">
        <f t="shared" si="2"/>
        <v>295794</v>
      </c>
      <c r="L15" s="18">
        <f t="shared" si="2"/>
        <v>-146496</v>
      </c>
      <c r="M15" s="18">
        <f t="shared" si="2"/>
        <v>0</v>
      </c>
      <c r="N15" s="18">
        <f t="shared" si="2"/>
        <v>149298</v>
      </c>
      <c r="O15" s="18">
        <f t="shared" si="2"/>
        <v>112860</v>
      </c>
      <c r="P15" s="18">
        <f t="shared" si="2"/>
        <v>346500</v>
      </c>
      <c r="Q15" s="18">
        <f t="shared" si="2"/>
        <v>0</v>
      </c>
      <c r="R15" s="18">
        <f t="shared" si="2"/>
        <v>459360</v>
      </c>
      <c r="S15" s="18">
        <f t="shared" si="2"/>
        <v>0</v>
      </c>
      <c r="T15" s="18">
        <f t="shared" si="2"/>
        <v>0</v>
      </c>
      <c r="U15" s="18">
        <f t="shared" si="2"/>
        <v>655553</v>
      </c>
      <c r="V15" s="18">
        <f t="shared" si="2"/>
        <v>655553</v>
      </c>
      <c r="W15" s="18">
        <f t="shared" si="2"/>
        <v>1426626</v>
      </c>
      <c r="X15" s="18">
        <f t="shared" si="2"/>
        <v>2878222</v>
      </c>
      <c r="Y15" s="18">
        <f t="shared" si="2"/>
        <v>-1451596</v>
      </c>
      <c r="Z15" s="4">
        <f>+IF(X15&lt;&gt;0,+(Y15/X15)*100,0)</f>
        <v>-50.43377474009997</v>
      </c>
      <c r="AA15" s="30">
        <f>SUM(AA16:AA18)</f>
        <v>1661060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2849128</v>
      </c>
      <c r="D17" s="19"/>
      <c r="E17" s="20">
        <v>2878000</v>
      </c>
      <c r="F17" s="21">
        <v>1661060</v>
      </c>
      <c r="G17" s="21"/>
      <c r="H17" s="21"/>
      <c r="I17" s="21">
        <v>162415</v>
      </c>
      <c r="J17" s="21">
        <v>162415</v>
      </c>
      <c r="K17" s="21">
        <v>295794</v>
      </c>
      <c r="L17" s="21">
        <v>-146496</v>
      </c>
      <c r="M17" s="21"/>
      <c r="N17" s="21">
        <v>149298</v>
      </c>
      <c r="O17" s="21">
        <v>112860</v>
      </c>
      <c r="P17" s="21">
        <v>346500</v>
      </c>
      <c r="Q17" s="21"/>
      <c r="R17" s="21">
        <v>459360</v>
      </c>
      <c r="S17" s="21"/>
      <c r="T17" s="21"/>
      <c r="U17" s="21">
        <v>655553</v>
      </c>
      <c r="V17" s="21">
        <v>655553</v>
      </c>
      <c r="W17" s="21">
        <v>1426626</v>
      </c>
      <c r="X17" s="21">
        <v>2878222</v>
      </c>
      <c r="Y17" s="21">
        <v>-1451596</v>
      </c>
      <c r="Z17" s="6">
        <v>-50.43</v>
      </c>
      <c r="AA17" s="28">
        <v>1661060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46954151</v>
      </c>
      <c r="D19" s="16">
        <f>SUM(D20:D23)</f>
        <v>0</v>
      </c>
      <c r="E19" s="17">
        <f t="shared" si="3"/>
        <v>42078509</v>
      </c>
      <c r="F19" s="18">
        <f t="shared" si="3"/>
        <v>49118618</v>
      </c>
      <c r="G19" s="18">
        <f t="shared" si="3"/>
        <v>10098587</v>
      </c>
      <c r="H19" s="18">
        <f t="shared" si="3"/>
        <v>1992193</v>
      </c>
      <c r="I19" s="18">
        <f t="shared" si="3"/>
        <v>728176</v>
      </c>
      <c r="J19" s="18">
        <f t="shared" si="3"/>
        <v>12818956</v>
      </c>
      <c r="K19" s="18">
        <f t="shared" si="3"/>
        <v>3907714</v>
      </c>
      <c r="L19" s="18">
        <f t="shared" si="3"/>
        <v>2288795</v>
      </c>
      <c r="M19" s="18">
        <f t="shared" si="3"/>
        <v>1693158</v>
      </c>
      <c r="N19" s="18">
        <f t="shared" si="3"/>
        <v>7889667</v>
      </c>
      <c r="O19" s="18">
        <f t="shared" si="3"/>
        <v>3562618</v>
      </c>
      <c r="P19" s="18">
        <f t="shared" si="3"/>
        <v>8557791</v>
      </c>
      <c r="Q19" s="18">
        <f t="shared" si="3"/>
        <v>1977492</v>
      </c>
      <c r="R19" s="18">
        <f t="shared" si="3"/>
        <v>14097901</v>
      </c>
      <c r="S19" s="18">
        <f t="shared" si="3"/>
        <v>0</v>
      </c>
      <c r="T19" s="18">
        <f t="shared" si="3"/>
        <v>412828</v>
      </c>
      <c r="U19" s="18">
        <f t="shared" si="3"/>
        <v>13488471</v>
      </c>
      <c r="V19" s="18">
        <f t="shared" si="3"/>
        <v>13901299</v>
      </c>
      <c r="W19" s="18">
        <f t="shared" si="3"/>
        <v>48707823</v>
      </c>
      <c r="X19" s="18">
        <f t="shared" si="3"/>
        <v>42078025</v>
      </c>
      <c r="Y19" s="18">
        <f t="shared" si="3"/>
        <v>6629798</v>
      </c>
      <c r="Z19" s="4">
        <f>+IF(X19&lt;&gt;0,+(Y19/X19)*100,0)</f>
        <v>15.755962880862398</v>
      </c>
      <c r="AA19" s="30">
        <f>SUM(AA20:AA23)</f>
        <v>49118618</v>
      </c>
    </row>
    <row r="20" spans="1:27" ht="13.5">
      <c r="A20" s="5" t="s">
        <v>46</v>
      </c>
      <c r="B20" s="3"/>
      <c r="C20" s="19"/>
      <c r="D20" s="19"/>
      <c r="E20" s="20">
        <v>8000000</v>
      </c>
      <c r="F20" s="21">
        <v>13960000</v>
      </c>
      <c r="G20" s="21">
        <v>197952</v>
      </c>
      <c r="H20" s="21">
        <v>1954478</v>
      </c>
      <c r="I20" s="21">
        <v>-543879</v>
      </c>
      <c r="J20" s="21">
        <v>1608551</v>
      </c>
      <c r="K20" s="21">
        <v>715239</v>
      </c>
      <c r="L20" s="21">
        <v>687604</v>
      </c>
      <c r="M20" s="21">
        <v>143700</v>
      </c>
      <c r="N20" s="21">
        <v>1546543</v>
      </c>
      <c r="O20" s="21">
        <v>49262</v>
      </c>
      <c r="P20" s="21">
        <v>2808352</v>
      </c>
      <c r="Q20" s="21">
        <v>281113</v>
      </c>
      <c r="R20" s="21">
        <v>3138727</v>
      </c>
      <c r="S20" s="21"/>
      <c r="T20" s="21">
        <v>52480</v>
      </c>
      <c r="U20" s="21">
        <v>1991311</v>
      </c>
      <c r="V20" s="21">
        <v>2043791</v>
      </c>
      <c r="W20" s="21">
        <v>8337612</v>
      </c>
      <c r="X20" s="21">
        <v>8000000</v>
      </c>
      <c r="Y20" s="21">
        <v>337612</v>
      </c>
      <c r="Z20" s="6">
        <v>4.22</v>
      </c>
      <c r="AA20" s="28">
        <v>13960000</v>
      </c>
    </row>
    <row r="21" spans="1:27" ht="13.5">
      <c r="A21" s="5" t="s">
        <v>47</v>
      </c>
      <c r="B21" s="3"/>
      <c r="C21" s="19">
        <v>13169598</v>
      </c>
      <c r="D21" s="19"/>
      <c r="E21" s="20">
        <v>12675509</v>
      </c>
      <c r="F21" s="21">
        <v>21290389</v>
      </c>
      <c r="G21" s="21">
        <v>5057449</v>
      </c>
      <c r="H21" s="21">
        <v>37715</v>
      </c>
      <c r="I21" s="21">
        <v>767371</v>
      </c>
      <c r="J21" s="21">
        <v>5862535</v>
      </c>
      <c r="K21" s="21">
        <v>2883842</v>
      </c>
      <c r="L21" s="21"/>
      <c r="M21" s="21"/>
      <c r="N21" s="21">
        <v>2883842</v>
      </c>
      <c r="O21" s="21">
        <v>693527</v>
      </c>
      <c r="P21" s="21">
        <v>3346155</v>
      </c>
      <c r="Q21" s="21"/>
      <c r="R21" s="21">
        <v>4039682</v>
      </c>
      <c r="S21" s="21"/>
      <c r="T21" s="21">
        <v>210348</v>
      </c>
      <c r="U21" s="21">
        <v>8048522</v>
      </c>
      <c r="V21" s="21">
        <v>8258870</v>
      </c>
      <c r="W21" s="21">
        <v>21044929</v>
      </c>
      <c r="X21" s="21">
        <v>12675509</v>
      </c>
      <c r="Y21" s="21">
        <v>8369420</v>
      </c>
      <c r="Z21" s="6">
        <v>66.03</v>
      </c>
      <c r="AA21" s="28">
        <v>21290389</v>
      </c>
    </row>
    <row r="22" spans="1:27" ht="13.5">
      <c r="A22" s="5" t="s">
        <v>48</v>
      </c>
      <c r="B22" s="3"/>
      <c r="C22" s="22">
        <v>33784553</v>
      </c>
      <c r="D22" s="22"/>
      <c r="E22" s="23">
        <v>12100000</v>
      </c>
      <c r="F22" s="24">
        <v>13218229</v>
      </c>
      <c r="G22" s="24">
        <v>4843186</v>
      </c>
      <c r="H22" s="24"/>
      <c r="I22" s="24">
        <v>504684</v>
      </c>
      <c r="J22" s="24">
        <v>5347870</v>
      </c>
      <c r="K22" s="24">
        <v>308633</v>
      </c>
      <c r="L22" s="24">
        <v>1601191</v>
      </c>
      <c r="M22" s="24">
        <v>1549458</v>
      </c>
      <c r="N22" s="24">
        <v>3459282</v>
      </c>
      <c r="O22" s="24">
        <v>2819829</v>
      </c>
      <c r="P22" s="24">
        <v>2403284</v>
      </c>
      <c r="Q22" s="24">
        <v>1696379</v>
      </c>
      <c r="R22" s="24">
        <v>6919492</v>
      </c>
      <c r="S22" s="24"/>
      <c r="T22" s="24">
        <v>150000</v>
      </c>
      <c r="U22" s="24">
        <v>3448638</v>
      </c>
      <c r="V22" s="24">
        <v>3598638</v>
      </c>
      <c r="W22" s="24">
        <v>19325282</v>
      </c>
      <c r="X22" s="24">
        <v>12100000</v>
      </c>
      <c r="Y22" s="24">
        <v>7225282</v>
      </c>
      <c r="Z22" s="7">
        <v>59.71</v>
      </c>
      <c r="AA22" s="29">
        <v>13218229</v>
      </c>
    </row>
    <row r="23" spans="1:27" ht="13.5">
      <c r="A23" s="5" t="s">
        <v>49</v>
      </c>
      <c r="B23" s="3"/>
      <c r="C23" s="19"/>
      <c r="D23" s="19"/>
      <c r="E23" s="20">
        <v>9303000</v>
      </c>
      <c r="F23" s="21">
        <v>650000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9302516</v>
      </c>
      <c r="Y23" s="21">
        <v>-9302516</v>
      </c>
      <c r="Z23" s="6">
        <v>-100</v>
      </c>
      <c r="AA23" s="28">
        <v>650000</v>
      </c>
    </row>
    <row r="24" spans="1:27" ht="13.5">
      <c r="A24" s="2" t="s">
        <v>50</v>
      </c>
      <c r="B24" s="8"/>
      <c r="C24" s="16"/>
      <c r="D24" s="16"/>
      <c r="E24" s="17">
        <v>1994050</v>
      </c>
      <c r="F24" s="18">
        <v>1994050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1994052</v>
      </c>
      <c r="Y24" s="18">
        <v>-1994052</v>
      </c>
      <c r="Z24" s="4">
        <v>-100</v>
      </c>
      <c r="AA24" s="30">
        <v>1994050</v>
      </c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61065769</v>
      </c>
      <c r="D25" s="50">
        <f>+D5+D9+D15+D19+D24</f>
        <v>0</v>
      </c>
      <c r="E25" s="51">
        <f t="shared" si="4"/>
        <v>66691559</v>
      </c>
      <c r="F25" s="52">
        <f t="shared" si="4"/>
        <v>67672200</v>
      </c>
      <c r="G25" s="52">
        <f t="shared" si="4"/>
        <v>11080443</v>
      </c>
      <c r="H25" s="52">
        <f t="shared" si="4"/>
        <v>2227917</v>
      </c>
      <c r="I25" s="52">
        <f t="shared" si="4"/>
        <v>969213</v>
      </c>
      <c r="J25" s="52">
        <f t="shared" si="4"/>
        <v>14277573</v>
      </c>
      <c r="K25" s="52">
        <f t="shared" si="4"/>
        <v>4916068</v>
      </c>
      <c r="L25" s="52">
        <f t="shared" si="4"/>
        <v>3814232</v>
      </c>
      <c r="M25" s="52">
        <f t="shared" si="4"/>
        <v>2253741</v>
      </c>
      <c r="N25" s="52">
        <f t="shared" si="4"/>
        <v>10984041</v>
      </c>
      <c r="O25" s="52">
        <f t="shared" si="4"/>
        <v>5509668</v>
      </c>
      <c r="P25" s="52">
        <f t="shared" si="4"/>
        <v>12218505</v>
      </c>
      <c r="Q25" s="52">
        <f t="shared" si="4"/>
        <v>2103036</v>
      </c>
      <c r="R25" s="52">
        <f t="shared" si="4"/>
        <v>19831209</v>
      </c>
      <c r="S25" s="52">
        <f t="shared" si="4"/>
        <v>0</v>
      </c>
      <c r="T25" s="52">
        <f t="shared" si="4"/>
        <v>518092</v>
      </c>
      <c r="U25" s="52">
        <f t="shared" si="4"/>
        <v>14402821</v>
      </c>
      <c r="V25" s="52">
        <f t="shared" si="4"/>
        <v>14920913</v>
      </c>
      <c r="W25" s="52">
        <f t="shared" si="4"/>
        <v>60013736</v>
      </c>
      <c r="X25" s="52">
        <f t="shared" si="4"/>
        <v>66691007</v>
      </c>
      <c r="Y25" s="52">
        <f t="shared" si="4"/>
        <v>-6677271</v>
      </c>
      <c r="Z25" s="53">
        <f>+IF(X25&lt;&gt;0,+(Y25/X25)*100,0)</f>
        <v>-10.012250977107003</v>
      </c>
      <c r="AA25" s="54">
        <f>+AA5+AA9+AA15+AA19+AA24</f>
        <v>67672200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56802142</v>
      </c>
      <c r="D28" s="19"/>
      <c r="E28" s="20">
        <v>44881559</v>
      </c>
      <c r="F28" s="21">
        <v>47252200</v>
      </c>
      <c r="G28" s="21">
        <v>9979707</v>
      </c>
      <c r="H28" s="21">
        <v>1934456</v>
      </c>
      <c r="I28" s="21">
        <v>-12251</v>
      </c>
      <c r="J28" s="21">
        <v>11901912</v>
      </c>
      <c r="K28" s="21">
        <v>3998223</v>
      </c>
      <c r="L28" s="21">
        <v>2130795</v>
      </c>
      <c r="M28" s="21">
        <v>2061173</v>
      </c>
      <c r="N28" s="21">
        <v>8190191</v>
      </c>
      <c r="O28" s="21">
        <v>4999312</v>
      </c>
      <c r="P28" s="21">
        <v>9145758</v>
      </c>
      <c r="Q28" s="21">
        <v>1759634</v>
      </c>
      <c r="R28" s="21">
        <v>15904704</v>
      </c>
      <c r="S28" s="21"/>
      <c r="T28" s="21">
        <v>172443</v>
      </c>
      <c r="U28" s="21">
        <v>12034214</v>
      </c>
      <c r="V28" s="21">
        <v>12206657</v>
      </c>
      <c r="W28" s="21">
        <v>48203464</v>
      </c>
      <c r="X28" s="21"/>
      <c r="Y28" s="21">
        <v>48203464</v>
      </c>
      <c r="Z28" s="6"/>
      <c r="AA28" s="19">
        <v>47252200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56802142</v>
      </c>
      <c r="D32" s="25">
        <f>SUM(D28:D31)</f>
        <v>0</v>
      </c>
      <c r="E32" s="26">
        <f t="shared" si="5"/>
        <v>44881559</v>
      </c>
      <c r="F32" s="27">
        <f t="shared" si="5"/>
        <v>47252200</v>
      </c>
      <c r="G32" s="27">
        <f t="shared" si="5"/>
        <v>9979707</v>
      </c>
      <c r="H32" s="27">
        <f t="shared" si="5"/>
        <v>1934456</v>
      </c>
      <c r="I32" s="27">
        <f t="shared" si="5"/>
        <v>-12251</v>
      </c>
      <c r="J32" s="27">
        <f t="shared" si="5"/>
        <v>11901912</v>
      </c>
      <c r="K32" s="27">
        <f t="shared" si="5"/>
        <v>3998223</v>
      </c>
      <c r="L32" s="27">
        <f t="shared" si="5"/>
        <v>2130795</v>
      </c>
      <c r="M32" s="27">
        <f t="shared" si="5"/>
        <v>2061173</v>
      </c>
      <c r="N32" s="27">
        <f t="shared" si="5"/>
        <v>8190191</v>
      </c>
      <c r="O32" s="27">
        <f t="shared" si="5"/>
        <v>4999312</v>
      </c>
      <c r="P32" s="27">
        <f t="shared" si="5"/>
        <v>9145758</v>
      </c>
      <c r="Q32" s="27">
        <f t="shared" si="5"/>
        <v>1759634</v>
      </c>
      <c r="R32" s="27">
        <f t="shared" si="5"/>
        <v>15904704</v>
      </c>
      <c r="S32" s="27">
        <f t="shared" si="5"/>
        <v>0</v>
      </c>
      <c r="T32" s="27">
        <f t="shared" si="5"/>
        <v>172443</v>
      </c>
      <c r="U32" s="27">
        <f t="shared" si="5"/>
        <v>12034214</v>
      </c>
      <c r="V32" s="27">
        <f t="shared" si="5"/>
        <v>12206657</v>
      </c>
      <c r="W32" s="27">
        <f t="shared" si="5"/>
        <v>48203464</v>
      </c>
      <c r="X32" s="27">
        <f t="shared" si="5"/>
        <v>0</v>
      </c>
      <c r="Y32" s="27">
        <f t="shared" si="5"/>
        <v>48203464</v>
      </c>
      <c r="Z32" s="13">
        <f>+IF(X32&lt;&gt;0,+(Y32/X32)*100,0)</f>
        <v>0</v>
      </c>
      <c r="AA32" s="31">
        <f>SUM(AA28:AA31)</f>
        <v>47252200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4263627</v>
      </c>
      <c r="D35" s="19"/>
      <c r="E35" s="20">
        <v>21810000</v>
      </c>
      <c r="F35" s="21">
        <v>20420000</v>
      </c>
      <c r="G35" s="21">
        <v>1100736</v>
      </c>
      <c r="H35" s="21">
        <v>293461</v>
      </c>
      <c r="I35" s="21">
        <v>981464</v>
      </c>
      <c r="J35" s="21">
        <v>2375661</v>
      </c>
      <c r="K35" s="21">
        <v>917845</v>
      </c>
      <c r="L35" s="21">
        <v>1683438</v>
      </c>
      <c r="M35" s="21">
        <v>192568</v>
      </c>
      <c r="N35" s="21">
        <v>2793851</v>
      </c>
      <c r="O35" s="21">
        <v>510356</v>
      </c>
      <c r="P35" s="21">
        <v>3072747</v>
      </c>
      <c r="Q35" s="21">
        <v>343402</v>
      </c>
      <c r="R35" s="21">
        <v>3926505</v>
      </c>
      <c r="S35" s="21"/>
      <c r="T35" s="21">
        <v>345649</v>
      </c>
      <c r="U35" s="21">
        <v>2368607</v>
      </c>
      <c r="V35" s="21">
        <v>2714256</v>
      </c>
      <c r="W35" s="21">
        <v>11810273</v>
      </c>
      <c r="X35" s="21"/>
      <c r="Y35" s="21">
        <v>11810273</v>
      </c>
      <c r="Z35" s="6"/>
      <c r="AA35" s="28">
        <v>20420000</v>
      </c>
    </row>
    <row r="36" spans="1:27" ht="13.5">
      <c r="A36" s="60" t="s">
        <v>64</v>
      </c>
      <c r="B36" s="10"/>
      <c r="C36" s="61">
        <f aca="true" t="shared" si="6" ref="C36:Y36">SUM(C32:C35)</f>
        <v>61065769</v>
      </c>
      <c r="D36" s="61">
        <f>SUM(D32:D35)</f>
        <v>0</v>
      </c>
      <c r="E36" s="62">
        <f t="shared" si="6"/>
        <v>66691559</v>
      </c>
      <c r="F36" s="63">
        <f t="shared" si="6"/>
        <v>67672200</v>
      </c>
      <c r="G36" s="63">
        <f t="shared" si="6"/>
        <v>11080443</v>
      </c>
      <c r="H36" s="63">
        <f t="shared" si="6"/>
        <v>2227917</v>
      </c>
      <c r="I36" s="63">
        <f t="shared" si="6"/>
        <v>969213</v>
      </c>
      <c r="J36" s="63">
        <f t="shared" si="6"/>
        <v>14277573</v>
      </c>
      <c r="K36" s="63">
        <f t="shared" si="6"/>
        <v>4916068</v>
      </c>
      <c r="L36" s="63">
        <f t="shared" si="6"/>
        <v>3814233</v>
      </c>
      <c r="M36" s="63">
        <f t="shared" si="6"/>
        <v>2253741</v>
      </c>
      <c r="N36" s="63">
        <f t="shared" si="6"/>
        <v>10984042</v>
      </c>
      <c r="O36" s="63">
        <f t="shared" si="6"/>
        <v>5509668</v>
      </c>
      <c r="P36" s="63">
        <f t="shared" si="6"/>
        <v>12218505</v>
      </c>
      <c r="Q36" s="63">
        <f t="shared" si="6"/>
        <v>2103036</v>
      </c>
      <c r="R36" s="63">
        <f t="shared" si="6"/>
        <v>19831209</v>
      </c>
      <c r="S36" s="63">
        <f t="shared" si="6"/>
        <v>0</v>
      </c>
      <c r="T36" s="63">
        <f t="shared" si="6"/>
        <v>518092</v>
      </c>
      <c r="U36" s="63">
        <f t="shared" si="6"/>
        <v>14402821</v>
      </c>
      <c r="V36" s="63">
        <f t="shared" si="6"/>
        <v>14920913</v>
      </c>
      <c r="W36" s="63">
        <f t="shared" si="6"/>
        <v>60013737</v>
      </c>
      <c r="X36" s="63">
        <f t="shared" si="6"/>
        <v>0</v>
      </c>
      <c r="Y36" s="63">
        <f t="shared" si="6"/>
        <v>60013737</v>
      </c>
      <c r="Z36" s="64">
        <f>+IF(X36&lt;&gt;0,+(Y36/X36)*100,0)</f>
        <v>0</v>
      </c>
      <c r="AA36" s="65">
        <f>SUM(AA32:AA35)</f>
        <v>67672200</v>
      </c>
    </row>
    <row r="37" spans="1:27" ht="13.5">
      <c r="A37" s="14" t="s">
        <v>90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92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9" t="s">
        <v>85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569194</v>
      </c>
      <c r="D5" s="16">
        <f>SUM(D6:D8)</f>
        <v>0</v>
      </c>
      <c r="E5" s="17">
        <f t="shared" si="0"/>
        <v>24400000</v>
      </c>
      <c r="F5" s="18">
        <f t="shared" si="0"/>
        <v>15567600</v>
      </c>
      <c r="G5" s="18">
        <f t="shared" si="0"/>
        <v>0</v>
      </c>
      <c r="H5" s="18">
        <f t="shared" si="0"/>
        <v>0</v>
      </c>
      <c r="I5" s="18">
        <f t="shared" si="0"/>
        <v>2800</v>
      </c>
      <c r="J5" s="18">
        <f t="shared" si="0"/>
        <v>2800</v>
      </c>
      <c r="K5" s="18">
        <f t="shared" si="0"/>
        <v>0</v>
      </c>
      <c r="L5" s="18">
        <f t="shared" si="0"/>
        <v>108535</v>
      </c>
      <c r="M5" s="18">
        <f t="shared" si="0"/>
        <v>29274</v>
      </c>
      <c r="N5" s="18">
        <f t="shared" si="0"/>
        <v>137809</v>
      </c>
      <c r="O5" s="18">
        <f t="shared" si="0"/>
        <v>64221</v>
      </c>
      <c r="P5" s="18">
        <f t="shared" si="0"/>
        <v>-173100</v>
      </c>
      <c r="Q5" s="18">
        <f t="shared" si="0"/>
        <v>0</v>
      </c>
      <c r="R5" s="18">
        <f t="shared" si="0"/>
        <v>-108879</v>
      </c>
      <c r="S5" s="18">
        <f t="shared" si="0"/>
        <v>488593</v>
      </c>
      <c r="T5" s="18">
        <f t="shared" si="0"/>
        <v>0</v>
      </c>
      <c r="U5" s="18">
        <f t="shared" si="0"/>
        <v>0</v>
      </c>
      <c r="V5" s="18">
        <f t="shared" si="0"/>
        <v>488593</v>
      </c>
      <c r="W5" s="18">
        <f t="shared" si="0"/>
        <v>520323</v>
      </c>
      <c r="X5" s="18">
        <f t="shared" si="0"/>
        <v>24400000</v>
      </c>
      <c r="Y5" s="18">
        <f t="shared" si="0"/>
        <v>-23879677</v>
      </c>
      <c r="Z5" s="4">
        <f>+IF(X5&lt;&gt;0,+(Y5/X5)*100,0)</f>
        <v>-97.86752868852459</v>
      </c>
      <c r="AA5" s="16">
        <f>SUM(AA6:AA8)</f>
        <v>15567600</v>
      </c>
    </row>
    <row r="6" spans="1:27" ht="13.5">
      <c r="A6" s="5" t="s">
        <v>32</v>
      </c>
      <c r="B6" s="3"/>
      <c r="C6" s="19">
        <v>151697</v>
      </c>
      <c r="D6" s="19"/>
      <c r="E6" s="20">
        <v>1700000</v>
      </c>
      <c r="F6" s="21">
        <v>537600</v>
      </c>
      <c r="G6" s="21"/>
      <c r="H6" s="21"/>
      <c r="I6" s="21">
        <v>2800</v>
      </c>
      <c r="J6" s="21">
        <v>2800</v>
      </c>
      <c r="K6" s="21"/>
      <c r="L6" s="21"/>
      <c r="M6" s="21"/>
      <c r="N6" s="21"/>
      <c r="O6" s="21">
        <v>-344</v>
      </c>
      <c r="P6" s="21"/>
      <c r="Q6" s="21"/>
      <c r="R6" s="21">
        <v>-344</v>
      </c>
      <c r="S6" s="21">
        <v>468747</v>
      </c>
      <c r="T6" s="21"/>
      <c r="U6" s="21"/>
      <c r="V6" s="21">
        <v>468747</v>
      </c>
      <c r="W6" s="21">
        <v>471203</v>
      </c>
      <c r="X6" s="21">
        <v>1700000</v>
      </c>
      <c r="Y6" s="21">
        <v>-1228797</v>
      </c>
      <c r="Z6" s="6">
        <v>-72.28</v>
      </c>
      <c r="AA6" s="28">
        <v>537600</v>
      </c>
    </row>
    <row r="7" spans="1:27" ht="13.5">
      <c r="A7" s="5" t="s">
        <v>33</v>
      </c>
      <c r="B7" s="3"/>
      <c r="C7" s="22">
        <v>375200</v>
      </c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>
        <v>42297</v>
      </c>
      <c r="D8" s="19"/>
      <c r="E8" s="20">
        <v>22700000</v>
      </c>
      <c r="F8" s="21">
        <v>15030000</v>
      </c>
      <c r="G8" s="21"/>
      <c r="H8" s="21"/>
      <c r="I8" s="21"/>
      <c r="J8" s="21"/>
      <c r="K8" s="21"/>
      <c r="L8" s="21">
        <v>108535</v>
      </c>
      <c r="M8" s="21">
        <v>29274</v>
      </c>
      <c r="N8" s="21">
        <v>137809</v>
      </c>
      <c r="O8" s="21">
        <v>64565</v>
      </c>
      <c r="P8" s="21">
        <v>-173100</v>
      </c>
      <c r="Q8" s="21"/>
      <c r="R8" s="21">
        <v>-108535</v>
      </c>
      <c r="S8" s="21">
        <v>19846</v>
      </c>
      <c r="T8" s="21"/>
      <c r="U8" s="21"/>
      <c r="V8" s="21">
        <v>19846</v>
      </c>
      <c r="W8" s="21">
        <v>49120</v>
      </c>
      <c r="X8" s="21">
        <v>22700000</v>
      </c>
      <c r="Y8" s="21">
        <v>-22650880</v>
      </c>
      <c r="Z8" s="6">
        <v>-99.78</v>
      </c>
      <c r="AA8" s="28">
        <v>15030000</v>
      </c>
    </row>
    <row r="9" spans="1:27" ht="13.5">
      <c r="A9" s="2" t="s">
        <v>35</v>
      </c>
      <c r="B9" s="3"/>
      <c r="C9" s="16">
        <f aca="true" t="shared" si="1" ref="C9:Y9">SUM(C10:C14)</f>
        <v>3644151</v>
      </c>
      <c r="D9" s="16">
        <f>SUM(D10:D14)</f>
        <v>0</v>
      </c>
      <c r="E9" s="17">
        <f t="shared" si="1"/>
        <v>12691640</v>
      </c>
      <c r="F9" s="18">
        <f t="shared" si="1"/>
        <v>100000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46400</v>
      </c>
      <c r="Q9" s="18">
        <f t="shared" si="1"/>
        <v>0</v>
      </c>
      <c r="R9" s="18">
        <f t="shared" si="1"/>
        <v>46400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46400</v>
      </c>
      <c r="X9" s="18">
        <f t="shared" si="1"/>
        <v>12691640</v>
      </c>
      <c r="Y9" s="18">
        <f t="shared" si="1"/>
        <v>-12645240</v>
      </c>
      <c r="Z9" s="4">
        <f>+IF(X9&lt;&gt;0,+(Y9/X9)*100,0)</f>
        <v>-99.63440500991204</v>
      </c>
      <c r="AA9" s="30">
        <f>SUM(AA10:AA14)</f>
        <v>100000</v>
      </c>
    </row>
    <row r="10" spans="1:27" ht="13.5">
      <c r="A10" s="5" t="s">
        <v>36</v>
      </c>
      <c r="B10" s="3"/>
      <c r="C10" s="19">
        <v>2338250</v>
      </c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>
        <v>1305901</v>
      </c>
      <c r="D11" s="19"/>
      <c r="E11" s="20">
        <v>12691640</v>
      </c>
      <c r="F11" s="21">
        <v>100000</v>
      </c>
      <c r="G11" s="21"/>
      <c r="H11" s="21"/>
      <c r="I11" s="21"/>
      <c r="J11" s="21"/>
      <c r="K11" s="21"/>
      <c r="L11" s="21"/>
      <c r="M11" s="21"/>
      <c r="N11" s="21"/>
      <c r="O11" s="21"/>
      <c r="P11" s="21">
        <v>46400</v>
      </c>
      <c r="Q11" s="21"/>
      <c r="R11" s="21">
        <v>46400</v>
      </c>
      <c r="S11" s="21"/>
      <c r="T11" s="21"/>
      <c r="U11" s="21"/>
      <c r="V11" s="21"/>
      <c r="W11" s="21">
        <v>46400</v>
      </c>
      <c r="X11" s="21">
        <v>12691640</v>
      </c>
      <c r="Y11" s="21">
        <v>-12645240</v>
      </c>
      <c r="Z11" s="6">
        <v>-99.63</v>
      </c>
      <c r="AA11" s="28">
        <v>100000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1407783</v>
      </c>
      <c r="D15" s="16">
        <f>SUM(D16:D18)</f>
        <v>0</v>
      </c>
      <c r="E15" s="17">
        <f t="shared" si="2"/>
        <v>38700000</v>
      </c>
      <c r="F15" s="18">
        <f t="shared" si="2"/>
        <v>7000000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38700000</v>
      </c>
      <c r="Y15" s="18">
        <f t="shared" si="2"/>
        <v>-38700000</v>
      </c>
      <c r="Z15" s="4">
        <f>+IF(X15&lt;&gt;0,+(Y15/X15)*100,0)</f>
        <v>-100</v>
      </c>
      <c r="AA15" s="30">
        <f>SUM(AA16:AA18)</f>
        <v>7000000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1407783</v>
      </c>
      <c r="D17" s="19"/>
      <c r="E17" s="20">
        <v>38700000</v>
      </c>
      <c r="F17" s="21">
        <v>7000000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38700000</v>
      </c>
      <c r="Y17" s="21">
        <v>-38700000</v>
      </c>
      <c r="Z17" s="6">
        <v>-100</v>
      </c>
      <c r="AA17" s="28">
        <v>7000000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65288393</v>
      </c>
      <c r="D19" s="16">
        <f>SUM(D20:D23)</f>
        <v>0</v>
      </c>
      <c r="E19" s="17">
        <f t="shared" si="3"/>
        <v>61069110</v>
      </c>
      <c r="F19" s="18">
        <f t="shared" si="3"/>
        <v>55597050</v>
      </c>
      <c r="G19" s="18">
        <f t="shared" si="3"/>
        <v>0</v>
      </c>
      <c r="H19" s="18">
        <f t="shared" si="3"/>
        <v>241500</v>
      </c>
      <c r="I19" s="18">
        <f t="shared" si="3"/>
        <v>4347562</v>
      </c>
      <c r="J19" s="18">
        <f t="shared" si="3"/>
        <v>4589062</v>
      </c>
      <c r="K19" s="18">
        <f t="shared" si="3"/>
        <v>399944</v>
      </c>
      <c r="L19" s="18">
        <f t="shared" si="3"/>
        <v>7425463</v>
      </c>
      <c r="M19" s="18">
        <f t="shared" si="3"/>
        <v>0</v>
      </c>
      <c r="N19" s="18">
        <f t="shared" si="3"/>
        <v>7825407</v>
      </c>
      <c r="O19" s="18">
        <f t="shared" si="3"/>
        <v>1361402</v>
      </c>
      <c r="P19" s="18">
        <f t="shared" si="3"/>
        <v>2182520</v>
      </c>
      <c r="Q19" s="18">
        <f t="shared" si="3"/>
        <v>10627948</v>
      </c>
      <c r="R19" s="18">
        <f t="shared" si="3"/>
        <v>14171870</v>
      </c>
      <c r="S19" s="18">
        <f t="shared" si="3"/>
        <v>8161755</v>
      </c>
      <c r="T19" s="18">
        <f t="shared" si="3"/>
        <v>2521100</v>
      </c>
      <c r="U19" s="18">
        <f t="shared" si="3"/>
        <v>7298788</v>
      </c>
      <c r="V19" s="18">
        <f t="shared" si="3"/>
        <v>17981643</v>
      </c>
      <c r="W19" s="18">
        <f t="shared" si="3"/>
        <v>44567982</v>
      </c>
      <c r="X19" s="18">
        <f t="shared" si="3"/>
        <v>61069110</v>
      </c>
      <c r="Y19" s="18">
        <f t="shared" si="3"/>
        <v>-16501128</v>
      </c>
      <c r="Z19" s="4">
        <f>+IF(X19&lt;&gt;0,+(Y19/X19)*100,0)</f>
        <v>-27.020416704942974</v>
      </c>
      <c r="AA19" s="30">
        <f>SUM(AA20:AA23)</f>
        <v>55597050</v>
      </c>
    </row>
    <row r="20" spans="1:27" ht="13.5">
      <c r="A20" s="5" t="s">
        <v>46</v>
      </c>
      <c r="B20" s="3"/>
      <c r="C20" s="19">
        <v>23873389</v>
      </c>
      <c r="D20" s="19"/>
      <c r="E20" s="20">
        <v>17200000</v>
      </c>
      <c r="F20" s="21">
        <v>11275000</v>
      </c>
      <c r="G20" s="21"/>
      <c r="H20" s="21">
        <v>241500</v>
      </c>
      <c r="I20" s="21">
        <v>4347562</v>
      </c>
      <c r="J20" s="21">
        <v>4589062</v>
      </c>
      <c r="K20" s="21">
        <v>399944</v>
      </c>
      <c r="L20" s="21">
        <v>602934</v>
      </c>
      <c r="M20" s="21"/>
      <c r="N20" s="21">
        <v>1002878</v>
      </c>
      <c r="O20" s="21">
        <v>759714</v>
      </c>
      <c r="P20" s="21">
        <v>-222221</v>
      </c>
      <c r="Q20" s="21">
        <v>40585</v>
      </c>
      <c r="R20" s="21">
        <v>578078</v>
      </c>
      <c r="S20" s="21"/>
      <c r="T20" s="21">
        <v>48775</v>
      </c>
      <c r="U20" s="21">
        <v>812668</v>
      </c>
      <c r="V20" s="21">
        <v>861443</v>
      </c>
      <c r="W20" s="21">
        <v>7031461</v>
      </c>
      <c r="X20" s="21">
        <v>17200000</v>
      </c>
      <c r="Y20" s="21">
        <v>-10168539</v>
      </c>
      <c r="Z20" s="6">
        <v>-59.12</v>
      </c>
      <c r="AA20" s="28">
        <v>11275000</v>
      </c>
    </row>
    <row r="21" spans="1:27" ht="13.5">
      <c r="A21" s="5" t="s">
        <v>47</v>
      </c>
      <c r="B21" s="3"/>
      <c r="C21" s="19">
        <v>6873185</v>
      </c>
      <c r="D21" s="19"/>
      <c r="E21" s="20">
        <v>15200000</v>
      </c>
      <c r="F21" s="21">
        <v>4010000</v>
      </c>
      <c r="G21" s="21"/>
      <c r="H21" s="21"/>
      <c r="I21" s="21"/>
      <c r="J21" s="21"/>
      <c r="K21" s="21"/>
      <c r="L21" s="21">
        <v>2609528</v>
      </c>
      <c r="M21" s="21"/>
      <c r="N21" s="21">
        <v>2609528</v>
      </c>
      <c r="O21" s="21"/>
      <c r="P21" s="21">
        <v>-2609528</v>
      </c>
      <c r="Q21" s="21">
        <v>3938558</v>
      </c>
      <c r="R21" s="21">
        <v>1329030</v>
      </c>
      <c r="S21" s="21">
        <v>1315626</v>
      </c>
      <c r="T21" s="21"/>
      <c r="U21" s="21"/>
      <c r="V21" s="21">
        <v>1315626</v>
      </c>
      <c r="W21" s="21">
        <v>5254184</v>
      </c>
      <c r="X21" s="21">
        <v>15200000</v>
      </c>
      <c r="Y21" s="21">
        <v>-9945816</v>
      </c>
      <c r="Z21" s="6">
        <v>-65.43</v>
      </c>
      <c r="AA21" s="28">
        <v>4010000</v>
      </c>
    </row>
    <row r="22" spans="1:27" ht="13.5">
      <c r="A22" s="5" t="s">
        <v>48</v>
      </c>
      <c r="B22" s="3"/>
      <c r="C22" s="22">
        <v>34541819</v>
      </c>
      <c r="D22" s="22"/>
      <c r="E22" s="23">
        <v>27619110</v>
      </c>
      <c r="F22" s="24">
        <v>40262050</v>
      </c>
      <c r="G22" s="24"/>
      <c r="H22" s="24"/>
      <c r="I22" s="24"/>
      <c r="J22" s="24"/>
      <c r="K22" s="24"/>
      <c r="L22" s="24">
        <v>4213001</v>
      </c>
      <c r="M22" s="24"/>
      <c r="N22" s="24">
        <v>4213001</v>
      </c>
      <c r="O22" s="24">
        <v>601688</v>
      </c>
      <c r="P22" s="24">
        <v>4975879</v>
      </c>
      <c r="Q22" s="24">
        <v>6648805</v>
      </c>
      <c r="R22" s="24">
        <v>12226372</v>
      </c>
      <c r="S22" s="24">
        <v>6846129</v>
      </c>
      <c r="T22" s="24">
        <v>2472325</v>
      </c>
      <c r="U22" s="24">
        <v>6486120</v>
      </c>
      <c r="V22" s="24">
        <v>15804574</v>
      </c>
      <c r="W22" s="24">
        <v>32243947</v>
      </c>
      <c r="X22" s="24">
        <v>27619110</v>
      </c>
      <c r="Y22" s="24">
        <v>4624837</v>
      </c>
      <c r="Z22" s="7">
        <v>16.75</v>
      </c>
      <c r="AA22" s="29">
        <v>40262050</v>
      </c>
    </row>
    <row r="23" spans="1:27" ht="13.5">
      <c r="A23" s="5" t="s">
        <v>49</v>
      </c>
      <c r="B23" s="3"/>
      <c r="C23" s="19"/>
      <c r="D23" s="19"/>
      <c r="E23" s="20">
        <v>1050000</v>
      </c>
      <c r="F23" s="21">
        <v>50000</v>
      </c>
      <c r="G23" s="21"/>
      <c r="H23" s="21"/>
      <c r="I23" s="21"/>
      <c r="J23" s="21"/>
      <c r="K23" s="21"/>
      <c r="L23" s="21"/>
      <c r="M23" s="21"/>
      <c r="N23" s="21"/>
      <c r="O23" s="21"/>
      <c r="P23" s="21">
        <v>38390</v>
      </c>
      <c r="Q23" s="21"/>
      <c r="R23" s="21">
        <v>38390</v>
      </c>
      <c r="S23" s="21"/>
      <c r="T23" s="21"/>
      <c r="U23" s="21"/>
      <c r="V23" s="21"/>
      <c r="W23" s="21">
        <v>38390</v>
      </c>
      <c r="X23" s="21">
        <v>1050000</v>
      </c>
      <c r="Y23" s="21">
        <v>-1011610</v>
      </c>
      <c r="Z23" s="6">
        <v>-96.34</v>
      </c>
      <c r="AA23" s="28">
        <v>50000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70909521</v>
      </c>
      <c r="D25" s="50">
        <f>+D5+D9+D15+D19+D24</f>
        <v>0</v>
      </c>
      <c r="E25" s="51">
        <f t="shared" si="4"/>
        <v>136860750</v>
      </c>
      <c r="F25" s="52">
        <f t="shared" si="4"/>
        <v>78264650</v>
      </c>
      <c r="G25" s="52">
        <f t="shared" si="4"/>
        <v>0</v>
      </c>
      <c r="H25" s="52">
        <f t="shared" si="4"/>
        <v>241500</v>
      </c>
      <c r="I25" s="52">
        <f t="shared" si="4"/>
        <v>4350362</v>
      </c>
      <c r="J25" s="52">
        <f t="shared" si="4"/>
        <v>4591862</v>
      </c>
      <c r="K25" s="52">
        <f t="shared" si="4"/>
        <v>399944</v>
      </c>
      <c r="L25" s="52">
        <f t="shared" si="4"/>
        <v>7533998</v>
      </c>
      <c r="M25" s="52">
        <f t="shared" si="4"/>
        <v>29274</v>
      </c>
      <c r="N25" s="52">
        <f t="shared" si="4"/>
        <v>7963216</v>
      </c>
      <c r="O25" s="52">
        <f t="shared" si="4"/>
        <v>1425623</v>
      </c>
      <c r="P25" s="52">
        <f t="shared" si="4"/>
        <v>2055820</v>
      </c>
      <c r="Q25" s="52">
        <f t="shared" si="4"/>
        <v>10627948</v>
      </c>
      <c r="R25" s="52">
        <f t="shared" si="4"/>
        <v>14109391</v>
      </c>
      <c r="S25" s="52">
        <f t="shared" si="4"/>
        <v>8650348</v>
      </c>
      <c r="T25" s="52">
        <f t="shared" si="4"/>
        <v>2521100</v>
      </c>
      <c r="U25" s="52">
        <f t="shared" si="4"/>
        <v>7298788</v>
      </c>
      <c r="V25" s="52">
        <f t="shared" si="4"/>
        <v>18470236</v>
      </c>
      <c r="W25" s="52">
        <f t="shared" si="4"/>
        <v>45134705</v>
      </c>
      <c r="X25" s="52">
        <f t="shared" si="4"/>
        <v>136860750</v>
      </c>
      <c r="Y25" s="52">
        <f t="shared" si="4"/>
        <v>-91726045</v>
      </c>
      <c r="Z25" s="53">
        <f>+IF(X25&lt;&gt;0,+(Y25/X25)*100,0)</f>
        <v>-67.02143967499813</v>
      </c>
      <c r="AA25" s="54">
        <f>+AA5+AA9+AA15+AA19+AA24</f>
        <v>78264650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67808835</v>
      </c>
      <c r="D28" s="19"/>
      <c r="E28" s="20">
        <v>75730750</v>
      </c>
      <c r="F28" s="21">
        <v>66042050</v>
      </c>
      <c r="G28" s="21"/>
      <c r="H28" s="21"/>
      <c r="I28" s="21">
        <v>4347562</v>
      </c>
      <c r="J28" s="21">
        <v>4347562</v>
      </c>
      <c r="K28" s="21">
        <v>399944</v>
      </c>
      <c r="L28" s="21">
        <v>7425463</v>
      </c>
      <c r="M28" s="21"/>
      <c r="N28" s="21">
        <v>7825407</v>
      </c>
      <c r="O28" s="21">
        <v>1361402</v>
      </c>
      <c r="P28" s="21">
        <v>2144130</v>
      </c>
      <c r="Q28" s="21">
        <v>10587363</v>
      </c>
      <c r="R28" s="21">
        <v>14092895</v>
      </c>
      <c r="S28" s="21">
        <v>8161755</v>
      </c>
      <c r="T28" s="21">
        <v>2472325</v>
      </c>
      <c r="U28" s="21">
        <v>7298788</v>
      </c>
      <c r="V28" s="21">
        <v>17932868</v>
      </c>
      <c r="W28" s="21">
        <v>44198732</v>
      </c>
      <c r="X28" s="21"/>
      <c r="Y28" s="21">
        <v>44198732</v>
      </c>
      <c r="Z28" s="6"/>
      <c r="AA28" s="19">
        <v>66042050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67808835</v>
      </c>
      <c r="D32" s="25">
        <f>SUM(D28:D31)</f>
        <v>0</v>
      </c>
      <c r="E32" s="26">
        <f t="shared" si="5"/>
        <v>75730750</v>
      </c>
      <c r="F32" s="27">
        <f t="shared" si="5"/>
        <v>66042050</v>
      </c>
      <c r="G32" s="27">
        <f t="shared" si="5"/>
        <v>0</v>
      </c>
      <c r="H32" s="27">
        <f t="shared" si="5"/>
        <v>0</v>
      </c>
      <c r="I32" s="27">
        <f t="shared" si="5"/>
        <v>4347562</v>
      </c>
      <c r="J32" s="27">
        <f t="shared" si="5"/>
        <v>4347562</v>
      </c>
      <c r="K32" s="27">
        <f t="shared" si="5"/>
        <v>399944</v>
      </c>
      <c r="L32" s="27">
        <f t="shared" si="5"/>
        <v>7425463</v>
      </c>
      <c r="M32" s="27">
        <f t="shared" si="5"/>
        <v>0</v>
      </c>
      <c r="N32" s="27">
        <f t="shared" si="5"/>
        <v>7825407</v>
      </c>
      <c r="O32" s="27">
        <f t="shared" si="5"/>
        <v>1361402</v>
      </c>
      <c r="P32" s="27">
        <f t="shared" si="5"/>
        <v>2144130</v>
      </c>
      <c r="Q32" s="27">
        <f t="shared" si="5"/>
        <v>10587363</v>
      </c>
      <c r="R32" s="27">
        <f t="shared" si="5"/>
        <v>14092895</v>
      </c>
      <c r="S32" s="27">
        <f t="shared" si="5"/>
        <v>8161755</v>
      </c>
      <c r="T32" s="27">
        <f t="shared" si="5"/>
        <v>2472325</v>
      </c>
      <c r="U32" s="27">
        <f t="shared" si="5"/>
        <v>7298788</v>
      </c>
      <c r="V32" s="27">
        <f t="shared" si="5"/>
        <v>17932868</v>
      </c>
      <c r="W32" s="27">
        <f t="shared" si="5"/>
        <v>44198732</v>
      </c>
      <c r="X32" s="27">
        <f t="shared" si="5"/>
        <v>0</v>
      </c>
      <c r="Y32" s="27">
        <f t="shared" si="5"/>
        <v>44198732</v>
      </c>
      <c r="Z32" s="13">
        <f>+IF(X32&lt;&gt;0,+(Y32/X32)*100,0)</f>
        <v>0</v>
      </c>
      <c r="AA32" s="31">
        <f>SUM(AA28:AA31)</f>
        <v>66042050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>
        <v>45400000</v>
      </c>
      <c r="F34" s="21">
        <v>7000000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>
        <v>7000000</v>
      </c>
    </row>
    <row r="35" spans="1:27" ht="13.5">
      <c r="A35" s="59" t="s">
        <v>63</v>
      </c>
      <c r="B35" s="3"/>
      <c r="C35" s="19">
        <v>3100686</v>
      </c>
      <c r="D35" s="19"/>
      <c r="E35" s="20">
        <v>15730000</v>
      </c>
      <c r="F35" s="21">
        <v>5222600</v>
      </c>
      <c r="G35" s="21"/>
      <c r="H35" s="21">
        <v>241500</v>
      </c>
      <c r="I35" s="21">
        <v>2800</v>
      </c>
      <c r="J35" s="21">
        <v>244300</v>
      </c>
      <c r="K35" s="21"/>
      <c r="L35" s="21">
        <v>108535</v>
      </c>
      <c r="M35" s="21">
        <v>29274</v>
      </c>
      <c r="N35" s="21">
        <v>137809</v>
      </c>
      <c r="O35" s="21">
        <v>64221</v>
      </c>
      <c r="P35" s="21">
        <v>-88310</v>
      </c>
      <c r="Q35" s="21">
        <v>40585</v>
      </c>
      <c r="R35" s="21">
        <v>16496</v>
      </c>
      <c r="S35" s="21">
        <v>488593</v>
      </c>
      <c r="T35" s="21">
        <v>48775</v>
      </c>
      <c r="U35" s="21"/>
      <c r="V35" s="21">
        <v>537368</v>
      </c>
      <c r="W35" s="21">
        <v>935973</v>
      </c>
      <c r="X35" s="21"/>
      <c r="Y35" s="21">
        <v>935973</v>
      </c>
      <c r="Z35" s="6"/>
      <c r="AA35" s="28">
        <v>5222600</v>
      </c>
    </row>
    <row r="36" spans="1:27" ht="13.5">
      <c r="A36" s="60" t="s">
        <v>64</v>
      </c>
      <c r="B36" s="10"/>
      <c r="C36" s="61">
        <f aca="true" t="shared" si="6" ref="C36:Y36">SUM(C32:C35)</f>
        <v>70909521</v>
      </c>
      <c r="D36" s="61">
        <f>SUM(D32:D35)</f>
        <v>0</v>
      </c>
      <c r="E36" s="62">
        <f t="shared" si="6"/>
        <v>136860750</v>
      </c>
      <c r="F36" s="63">
        <f t="shared" si="6"/>
        <v>78264650</v>
      </c>
      <c r="G36" s="63">
        <f t="shared" si="6"/>
        <v>0</v>
      </c>
      <c r="H36" s="63">
        <f t="shared" si="6"/>
        <v>241500</v>
      </c>
      <c r="I36" s="63">
        <f t="shared" si="6"/>
        <v>4350362</v>
      </c>
      <c r="J36" s="63">
        <f t="shared" si="6"/>
        <v>4591862</v>
      </c>
      <c r="K36" s="63">
        <f t="shared" si="6"/>
        <v>399944</v>
      </c>
      <c r="L36" s="63">
        <f t="shared" si="6"/>
        <v>7533998</v>
      </c>
      <c r="M36" s="63">
        <f t="shared" si="6"/>
        <v>29274</v>
      </c>
      <c r="N36" s="63">
        <f t="shared" si="6"/>
        <v>7963216</v>
      </c>
      <c r="O36" s="63">
        <f t="shared" si="6"/>
        <v>1425623</v>
      </c>
      <c r="P36" s="63">
        <f t="shared" si="6"/>
        <v>2055820</v>
      </c>
      <c r="Q36" s="63">
        <f t="shared" si="6"/>
        <v>10627948</v>
      </c>
      <c r="R36" s="63">
        <f t="shared" si="6"/>
        <v>14109391</v>
      </c>
      <c r="S36" s="63">
        <f t="shared" si="6"/>
        <v>8650348</v>
      </c>
      <c r="T36" s="63">
        <f t="shared" si="6"/>
        <v>2521100</v>
      </c>
      <c r="U36" s="63">
        <f t="shared" si="6"/>
        <v>7298788</v>
      </c>
      <c r="V36" s="63">
        <f t="shared" si="6"/>
        <v>18470236</v>
      </c>
      <c r="W36" s="63">
        <f t="shared" si="6"/>
        <v>45134705</v>
      </c>
      <c r="X36" s="63">
        <f t="shared" si="6"/>
        <v>0</v>
      </c>
      <c r="Y36" s="63">
        <f t="shared" si="6"/>
        <v>45134705</v>
      </c>
      <c r="Z36" s="64">
        <f>+IF(X36&lt;&gt;0,+(Y36/X36)*100,0)</f>
        <v>0</v>
      </c>
      <c r="AA36" s="65">
        <f>SUM(AA32:AA35)</f>
        <v>78264650</v>
      </c>
    </row>
    <row r="37" spans="1:27" ht="13.5">
      <c r="A37" s="14" t="s">
        <v>90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92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9" t="s">
        <v>86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25642024</v>
      </c>
      <c r="D5" s="16">
        <f>SUM(D6:D8)</f>
        <v>0</v>
      </c>
      <c r="E5" s="17">
        <f t="shared" si="0"/>
        <v>6457175</v>
      </c>
      <c r="F5" s="18">
        <f t="shared" si="0"/>
        <v>9378500</v>
      </c>
      <c r="G5" s="18">
        <f t="shared" si="0"/>
        <v>185087</v>
      </c>
      <c r="H5" s="18">
        <f t="shared" si="0"/>
        <v>0</v>
      </c>
      <c r="I5" s="18">
        <f t="shared" si="0"/>
        <v>2600</v>
      </c>
      <c r="J5" s="18">
        <f t="shared" si="0"/>
        <v>187687</v>
      </c>
      <c r="K5" s="18">
        <f t="shared" si="0"/>
        <v>0</v>
      </c>
      <c r="L5" s="18">
        <f t="shared" si="0"/>
        <v>0</v>
      </c>
      <c r="M5" s="18">
        <f t="shared" si="0"/>
        <v>463599</v>
      </c>
      <c r="N5" s="18">
        <f t="shared" si="0"/>
        <v>463599</v>
      </c>
      <c r="O5" s="18">
        <f t="shared" si="0"/>
        <v>0</v>
      </c>
      <c r="P5" s="18">
        <f t="shared" si="0"/>
        <v>749623</v>
      </c>
      <c r="Q5" s="18">
        <f t="shared" si="0"/>
        <v>0</v>
      </c>
      <c r="R5" s="18">
        <f t="shared" si="0"/>
        <v>749623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1400909</v>
      </c>
      <c r="X5" s="18">
        <f t="shared" si="0"/>
        <v>6457174</v>
      </c>
      <c r="Y5" s="18">
        <f t="shared" si="0"/>
        <v>-5056265</v>
      </c>
      <c r="Z5" s="4">
        <f>+IF(X5&lt;&gt;0,+(Y5/X5)*100,0)</f>
        <v>-78.30461127421997</v>
      </c>
      <c r="AA5" s="16">
        <f>SUM(AA6:AA8)</f>
        <v>9378500</v>
      </c>
    </row>
    <row r="6" spans="1:27" ht="13.5">
      <c r="A6" s="5" t="s">
        <v>32</v>
      </c>
      <c r="B6" s="3"/>
      <c r="C6" s="19">
        <v>25642024</v>
      </c>
      <c r="D6" s="19"/>
      <c r="E6" s="20">
        <v>2255000</v>
      </c>
      <c r="F6" s="21">
        <v>2793000</v>
      </c>
      <c r="G6" s="21">
        <v>185087</v>
      </c>
      <c r="H6" s="21"/>
      <c r="I6" s="21"/>
      <c r="J6" s="21">
        <v>185087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185087</v>
      </c>
      <c r="X6" s="21">
        <v>2254999</v>
      </c>
      <c r="Y6" s="21">
        <v>-2069912</v>
      </c>
      <c r="Z6" s="6">
        <v>-91.79</v>
      </c>
      <c r="AA6" s="28">
        <v>2793000</v>
      </c>
    </row>
    <row r="7" spans="1:27" ht="13.5">
      <c r="A7" s="5" t="s">
        <v>33</v>
      </c>
      <c r="B7" s="3"/>
      <c r="C7" s="22"/>
      <c r="D7" s="22"/>
      <c r="E7" s="23">
        <v>177175</v>
      </c>
      <c r="F7" s="24">
        <v>108000</v>
      </c>
      <c r="G7" s="24"/>
      <c r="H7" s="24"/>
      <c r="I7" s="24">
        <v>2600</v>
      </c>
      <c r="J7" s="24">
        <v>2600</v>
      </c>
      <c r="K7" s="24"/>
      <c r="L7" s="24"/>
      <c r="M7" s="24">
        <v>463599</v>
      </c>
      <c r="N7" s="24">
        <v>463599</v>
      </c>
      <c r="O7" s="24"/>
      <c r="P7" s="24"/>
      <c r="Q7" s="24"/>
      <c r="R7" s="24"/>
      <c r="S7" s="24"/>
      <c r="T7" s="24"/>
      <c r="U7" s="24"/>
      <c r="V7" s="24"/>
      <c r="W7" s="24">
        <v>466199</v>
      </c>
      <c r="X7" s="24">
        <v>177175</v>
      </c>
      <c r="Y7" s="24">
        <v>289024</v>
      </c>
      <c r="Z7" s="7">
        <v>163.13</v>
      </c>
      <c r="AA7" s="29">
        <v>108000</v>
      </c>
    </row>
    <row r="8" spans="1:27" ht="13.5">
      <c r="A8" s="5" t="s">
        <v>34</v>
      </c>
      <c r="B8" s="3"/>
      <c r="C8" s="19"/>
      <c r="D8" s="19"/>
      <c r="E8" s="20">
        <v>4025000</v>
      </c>
      <c r="F8" s="21">
        <v>6477500</v>
      </c>
      <c r="G8" s="21"/>
      <c r="H8" s="21"/>
      <c r="I8" s="21"/>
      <c r="J8" s="21"/>
      <c r="K8" s="21"/>
      <c r="L8" s="21"/>
      <c r="M8" s="21"/>
      <c r="N8" s="21"/>
      <c r="O8" s="21"/>
      <c r="P8" s="21">
        <v>749623</v>
      </c>
      <c r="Q8" s="21"/>
      <c r="R8" s="21">
        <v>749623</v>
      </c>
      <c r="S8" s="21"/>
      <c r="T8" s="21"/>
      <c r="U8" s="21"/>
      <c r="V8" s="21"/>
      <c r="W8" s="21">
        <v>749623</v>
      </c>
      <c r="X8" s="21">
        <v>4025000</v>
      </c>
      <c r="Y8" s="21">
        <v>-3275377</v>
      </c>
      <c r="Z8" s="6">
        <v>-81.38</v>
      </c>
      <c r="AA8" s="28">
        <v>6477500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26365956</v>
      </c>
      <c r="F9" s="18">
        <f t="shared" si="1"/>
        <v>5955650</v>
      </c>
      <c r="G9" s="18">
        <f t="shared" si="1"/>
        <v>2780296</v>
      </c>
      <c r="H9" s="18">
        <f t="shared" si="1"/>
        <v>354207</v>
      </c>
      <c r="I9" s="18">
        <f t="shared" si="1"/>
        <v>0</v>
      </c>
      <c r="J9" s="18">
        <f t="shared" si="1"/>
        <v>3134503</v>
      </c>
      <c r="K9" s="18">
        <f t="shared" si="1"/>
        <v>34500</v>
      </c>
      <c r="L9" s="18">
        <f t="shared" si="1"/>
        <v>0</v>
      </c>
      <c r="M9" s="18">
        <f t="shared" si="1"/>
        <v>585530</v>
      </c>
      <c r="N9" s="18">
        <f t="shared" si="1"/>
        <v>620030</v>
      </c>
      <c r="O9" s="18">
        <f t="shared" si="1"/>
        <v>0</v>
      </c>
      <c r="P9" s="18">
        <f t="shared" si="1"/>
        <v>231064</v>
      </c>
      <c r="Q9" s="18">
        <f t="shared" si="1"/>
        <v>0</v>
      </c>
      <c r="R9" s="18">
        <f t="shared" si="1"/>
        <v>231064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3985597</v>
      </c>
      <c r="X9" s="18">
        <f t="shared" si="1"/>
        <v>8926653</v>
      </c>
      <c r="Y9" s="18">
        <f t="shared" si="1"/>
        <v>-4941056</v>
      </c>
      <c r="Z9" s="4">
        <f>+IF(X9&lt;&gt;0,+(Y9/X9)*100,0)</f>
        <v>-55.35172029202883</v>
      </c>
      <c r="AA9" s="30">
        <f>SUM(AA10:AA14)</f>
        <v>5955650</v>
      </c>
    </row>
    <row r="10" spans="1:27" ht="13.5">
      <c r="A10" s="5" t="s">
        <v>36</v>
      </c>
      <c r="B10" s="3"/>
      <c r="C10" s="19"/>
      <c r="D10" s="19"/>
      <c r="E10" s="20">
        <v>9666142</v>
      </c>
      <c r="F10" s="21">
        <v>1195000</v>
      </c>
      <c r="G10" s="21"/>
      <c r="H10" s="21">
        <v>354207</v>
      </c>
      <c r="I10" s="21"/>
      <c r="J10" s="21">
        <v>354207</v>
      </c>
      <c r="K10" s="21">
        <v>34500</v>
      </c>
      <c r="L10" s="21"/>
      <c r="M10" s="21"/>
      <c r="N10" s="21">
        <v>34500</v>
      </c>
      <c r="O10" s="21"/>
      <c r="P10" s="21">
        <v>231064</v>
      </c>
      <c r="Q10" s="21"/>
      <c r="R10" s="21">
        <v>231064</v>
      </c>
      <c r="S10" s="21"/>
      <c r="T10" s="21"/>
      <c r="U10" s="21"/>
      <c r="V10" s="21"/>
      <c r="W10" s="21">
        <v>619771</v>
      </c>
      <c r="X10" s="21">
        <v>4700000</v>
      </c>
      <c r="Y10" s="21">
        <v>-4080229</v>
      </c>
      <c r="Z10" s="6">
        <v>-86.81</v>
      </c>
      <c r="AA10" s="28">
        <v>1195000</v>
      </c>
    </row>
    <row r="11" spans="1:27" ht="13.5">
      <c r="A11" s="5" t="s">
        <v>37</v>
      </c>
      <c r="B11" s="3"/>
      <c r="C11" s="19"/>
      <c r="D11" s="19"/>
      <c r="E11" s="20"/>
      <c r="F11" s="21">
        <v>3211650</v>
      </c>
      <c r="G11" s="21">
        <v>1473309</v>
      </c>
      <c r="H11" s="21"/>
      <c r="I11" s="21"/>
      <c r="J11" s="21">
        <v>1473309</v>
      </c>
      <c r="K11" s="21"/>
      <c r="L11" s="21"/>
      <c r="M11" s="21">
        <v>585530</v>
      </c>
      <c r="N11" s="21">
        <v>585530</v>
      </c>
      <c r="O11" s="21"/>
      <c r="P11" s="21"/>
      <c r="Q11" s="21"/>
      <c r="R11" s="21"/>
      <c r="S11" s="21"/>
      <c r="T11" s="21"/>
      <c r="U11" s="21"/>
      <c r="V11" s="21"/>
      <c r="W11" s="21">
        <v>2058839</v>
      </c>
      <c r="X11" s="21">
        <v>3211653</v>
      </c>
      <c r="Y11" s="21">
        <v>-1152814</v>
      </c>
      <c r="Z11" s="6">
        <v>-35.89</v>
      </c>
      <c r="AA11" s="28">
        <v>3211650</v>
      </c>
    </row>
    <row r="12" spans="1:27" ht="13.5">
      <c r="A12" s="5" t="s">
        <v>38</v>
      </c>
      <c r="B12" s="3"/>
      <c r="C12" s="19"/>
      <c r="D12" s="19"/>
      <c r="E12" s="20">
        <v>16699814</v>
      </c>
      <c r="F12" s="21">
        <v>1549000</v>
      </c>
      <c r="G12" s="21">
        <v>1306987</v>
      </c>
      <c r="H12" s="21"/>
      <c r="I12" s="21"/>
      <c r="J12" s="21">
        <v>1306987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1306987</v>
      </c>
      <c r="X12" s="21">
        <v>1015000</v>
      </c>
      <c r="Y12" s="21">
        <v>291987</v>
      </c>
      <c r="Z12" s="6">
        <v>28.77</v>
      </c>
      <c r="AA12" s="28">
        <v>1549000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5519045</v>
      </c>
      <c r="F15" s="18">
        <f t="shared" si="2"/>
        <v>6182457</v>
      </c>
      <c r="G15" s="18">
        <f t="shared" si="2"/>
        <v>1036538</v>
      </c>
      <c r="H15" s="18">
        <f t="shared" si="2"/>
        <v>0</v>
      </c>
      <c r="I15" s="18">
        <f t="shared" si="2"/>
        <v>250806</v>
      </c>
      <c r="J15" s="18">
        <f t="shared" si="2"/>
        <v>1287344</v>
      </c>
      <c r="K15" s="18">
        <f t="shared" si="2"/>
        <v>0</v>
      </c>
      <c r="L15" s="18">
        <f t="shared" si="2"/>
        <v>0</v>
      </c>
      <c r="M15" s="18">
        <f t="shared" si="2"/>
        <v>135087</v>
      </c>
      <c r="N15" s="18">
        <f t="shared" si="2"/>
        <v>135087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1422431</v>
      </c>
      <c r="X15" s="18">
        <f t="shared" si="2"/>
        <v>5559044</v>
      </c>
      <c r="Y15" s="18">
        <f t="shared" si="2"/>
        <v>-4136613</v>
      </c>
      <c r="Z15" s="4">
        <f>+IF(X15&lt;&gt;0,+(Y15/X15)*100,0)</f>
        <v>-74.41230902291834</v>
      </c>
      <c r="AA15" s="30">
        <f>SUM(AA16:AA18)</f>
        <v>6182457</v>
      </c>
    </row>
    <row r="16" spans="1:27" ht="13.5">
      <c r="A16" s="5" t="s">
        <v>42</v>
      </c>
      <c r="B16" s="3"/>
      <c r="C16" s="19"/>
      <c r="D16" s="19"/>
      <c r="E16" s="20"/>
      <c r="F16" s="21">
        <v>10000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40000</v>
      </c>
      <c r="Y16" s="21">
        <v>-40000</v>
      </c>
      <c r="Z16" s="6">
        <v>-100</v>
      </c>
      <c r="AA16" s="28">
        <v>10000</v>
      </c>
    </row>
    <row r="17" spans="1:27" ht="13.5">
      <c r="A17" s="5" t="s">
        <v>43</v>
      </c>
      <c r="B17" s="3"/>
      <c r="C17" s="19"/>
      <c r="D17" s="19"/>
      <c r="E17" s="20">
        <v>5519045</v>
      </c>
      <c r="F17" s="21">
        <v>5891918</v>
      </c>
      <c r="G17" s="21">
        <v>1036538</v>
      </c>
      <c r="H17" s="21"/>
      <c r="I17" s="21">
        <v>250806</v>
      </c>
      <c r="J17" s="21">
        <v>1287344</v>
      </c>
      <c r="K17" s="21"/>
      <c r="L17" s="21"/>
      <c r="M17" s="21">
        <v>135087</v>
      </c>
      <c r="N17" s="21">
        <v>135087</v>
      </c>
      <c r="O17" s="21"/>
      <c r="P17" s="21"/>
      <c r="Q17" s="21"/>
      <c r="R17" s="21"/>
      <c r="S17" s="21"/>
      <c r="T17" s="21"/>
      <c r="U17" s="21"/>
      <c r="V17" s="21"/>
      <c r="W17" s="21">
        <v>1422431</v>
      </c>
      <c r="X17" s="21">
        <v>5519044</v>
      </c>
      <c r="Y17" s="21">
        <v>-4096613</v>
      </c>
      <c r="Z17" s="6">
        <v>-74.23</v>
      </c>
      <c r="AA17" s="28">
        <v>5891918</v>
      </c>
    </row>
    <row r="18" spans="1:27" ht="13.5">
      <c r="A18" s="5" t="s">
        <v>44</v>
      </c>
      <c r="B18" s="3"/>
      <c r="C18" s="19"/>
      <c r="D18" s="19"/>
      <c r="E18" s="20"/>
      <c r="F18" s="21">
        <v>280539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>
        <v>280539</v>
      </c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4675000</v>
      </c>
      <c r="F19" s="18">
        <f t="shared" si="3"/>
        <v>16782815</v>
      </c>
      <c r="G19" s="18">
        <f t="shared" si="3"/>
        <v>6413646</v>
      </c>
      <c r="H19" s="18">
        <f t="shared" si="3"/>
        <v>860418</v>
      </c>
      <c r="I19" s="18">
        <f t="shared" si="3"/>
        <v>0</v>
      </c>
      <c r="J19" s="18">
        <f t="shared" si="3"/>
        <v>7274064</v>
      </c>
      <c r="K19" s="18">
        <f t="shared" si="3"/>
        <v>23999</v>
      </c>
      <c r="L19" s="18">
        <f t="shared" si="3"/>
        <v>204250</v>
      </c>
      <c r="M19" s="18">
        <f t="shared" si="3"/>
        <v>1453081</v>
      </c>
      <c r="N19" s="18">
        <f t="shared" si="3"/>
        <v>1681330</v>
      </c>
      <c r="O19" s="18">
        <f t="shared" si="3"/>
        <v>0</v>
      </c>
      <c r="P19" s="18">
        <f t="shared" si="3"/>
        <v>2021742</v>
      </c>
      <c r="Q19" s="18">
        <f t="shared" si="3"/>
        <v>0</v>
      </c>
      <c r="R19" s="18">
        <f t="shared" si="3"/>
        <v>2021742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10977136</v>
      </c>
      <c r="X19" s="18">
        <f t="shared" si="3"/>
        <v>21004306</v>
      </c>
      <c r="Y19" s="18">
        <f t="shared" si="3"/>
        <v>-10027170</v>
      </c>
      <c r="Z19" s="4">
        <f>+IF(X19&lt;&gt;0,+(Y19/X19)*100,0)</f>
        <v>-47.738639876985225</v>
      </c>
      <c r="AA19" s="30">
        <f>SUM(AA20:AA23)</f>
        <v>16782815</v>
      </c>
    </row>
    <row r="20" spans="1:27" ht="13.5">
      <c r="A20" s="5" t="s">
        <v>46</v>
      </c>
      <c r="B20" s="3"/>
      <c r="C20" s="19"/>
      <c r="D20" s="19"/>
      <c r="E20" s="20">
        <v>3000000</v>
      </c>
      <c r="F20" s="21">
        <v>4270000</v>
      </c>
      <c r="G20" s="21">
        <v>1850091</v>
      </c>
      <c r="H20" s="21">
        <v>860418</v>
      </c>
      <c r="I20" s="21"/>
      <c r="J20" s="21">
        <v>2710509</v>
      </c>
      <c r="K20" s="21">
        <v>23999</v>
      </c>
      <c r="L20" s="21">
        <v>204250</v>
      </c>
      <c r="M20" s="21">
        <v>468269</v>
      </c>
      <c r="N20" s="21">
        <v>696518</v>
      </c>
      <c r="O20" s="21"/>
      <c r="P20" s="21">
        <v>432861</v>
      </c>
      <c r="Q20" s="21"/>
      <c r="R20" s="21">
        <v>432861</v>
      </c>
      <c r="S20" s="21"/>
      <c r="T20" s="21"/>
      <c r="U20" s="21"/>
      <c r="V20" s="21"/>
      <c r="W20" s="21">
        <v>3839888</v>
      </c>
      <c r="X20" s="21">
        <v>3300000</v>
      </c>
      <c r="Y20" s="21">
        <v>539888</v>
      </c>
      <c r="Z20" s="6">
        <v>16.36</v>
      </c>
      <c r="AA20" s="28">
        <v>4270000</v>
      </c>
    </row>
    <row r="21" spans="1:27" ht="13.5">
      <c r="A21" s="5" t="s">
        <v>47</v>
      </c>
      <c r="B21" s="3"/>
      <c r="C21" s="19"/>
      <c r="D21" s="19"/>
      <c r="E21" s="20">
        <v>1675000</v>
      </c>
      <c r="F21" s="21">
        <v>2641526</v>
      </c>
      <c r="G21" s="21">
        <v>1160917</v>
      </c>
      <c r="H21" s="21"/>
      <c r="I21" s="21"/>
      <c r="J21" s="21">
        <v>1160917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1160917</v>
      </c>
      <c r="X21" s="21">
        <v>1354649</v>
      </c>
      <c r="Y21" s="21">
        <v>-193732</v>
      </c>
      <c r="Z21" s="6">
        <v>-14.3</v>
      </c>
      <c r="AA21" s="28">
        <v>2641526</v>
      </c>
    </row>
    <row r="22" spans="1:27" ht="13.5">
      <c r="A22" s="5" t="s">
        <v>48</v>
      </c>
      <c r="B22" s="3"/>
      <c r="C22" s="22"/>
      <c r="D22" s="22"/>
      <c r="E22" s="23"/>
      <c r="F22" s="24">
        <v>9871289</v>
      </c>
      <c r="G22" s="24">
        <v>3402638</v>
      </c>
      <c r="H22" s="24"/>
      <c r="I22" s="24"/>
      <c r="J22" s="24">
        <v>3402638</v>
      </c>
      <c r="K22" s="24"/>
      <c r="L22" s="24"/>
      <c r="M22" s="24">
        <v>984812</v>
      </c>
      <c r="N22" s="24">
        <v>984812</v>
      </c>
      <c r="O22" s="24"/>
      <c r="P22" s="24">
        <v>1588881</v>
      </c>
      <c r="Q22" s="24"/>
      <c r="R22" s="24">
        <v>1588881</v>
      </c>
      <c r="S22" s="24"/>
      <c r="T22" s="24"/>
      <c r="U22" s="24"/>
      <c r="V22" s="24"/>
      <c r="W22" s="24">
        <v>5976331</v>
      </c>
      <c r="X22" s="24">
        <v>10349657</v>
      </c>
      <c r="Y22" s="24">
        <v>-4373326</v>
      </c>
      <c r="Z22" s="7">
        <v>-42.26</v>
      </c>
      <c r="AA22" s="29">
        <v>9871289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6000000</v>
      </c>
      <c r="Y23" s="21">
        <v>-6000000</v>
      </c>
      <c r="Z23" s="6">
        <v>-100</v>
      </c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1070000</v>
      </c>
      <c r="Y24" s="18">
        <v>-1070000</v>
      </c>
      <c r="Z24" s="4">
        <v>-100</v>
      </c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25642024</v>
      </c>
      <c r="D25" s="50">
        <f>+D5+D9+D15+D19+D24</f>
        <v>0</v>
      </c>
      <c r="E25" s="51">
        <f t="shared" si="4"/>
        <v>43017176</v>
      </c>
      <c r="F25" s="52">
        <f t="shared" si="4"/>
        <v>38299422</v>
      </c>
      <c r="G25" s="52">
        <f t="shared" si="4"/>
        <v>10415567</v>
      </c>
      <c r="H25" s="52">
        <f t="shared" si="4"/>
        <v>1214625</v>
      </c>
      <c r="I25" s="52">
        <f t="shared" si="4"/>
        <v>253406</v>
      </c>
      <c r="J25" s="52">
        <f t="shared" si="4"/>
        <v>11883598</v>
      </c>
      <c r="K25" s="52">
        <f t="shared" si="4"/>
        <v>58499</v>
      </c>
      <c r="L25" s="52">
        <f t="shared" si="4"/>
        <v>204250</v>
      </c>
      <c r="M25" s="52">
        <f t="shared" si="4"/>
        <v>2637297</v>
      </c>
      <c r="N25" s="52">
        <f t="shared" si="4"/>
        <v>2900046</v>
      </c>
      <c r="O25" s="52">
        <f t="shared" si="4"/>
        <v>0</v>
      </c>
      <c r="P25" s="52">
        <f t="shared" si="4"/>
        <v>3002429</v>
      </c>
      <c r="Q25" s="52">
        <f t="shared" si="4"/>
        <v>0</v>
      </c>
      <c r="R25" s="52">
        <f t="shared" si="4"/>
        <v>3002429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17786073</v>
      </c>
      <c r="X25" s="52">
        <f t="shared" si="4"/>
        <v>43017177</v>
      </c>
      <c r="Y25" s="52">
        <f t="shared" si="4"/>
        <v>-25231104</v>
      </c>
      <c r="Z25" s="53">
        <f>+IF(X25&lt;&gt;0,+(Y25/X25)*100,0)</f>
        <v>-58.65355599694513</v>
      </c>
      <c r="AA25" s="54">
        <f>+AA5+AA9+AA15+AA19+AA24</f>
        <v>38299422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23323464</v>
      </c>
      <c r="D28" s="19"/>
      <c r="E28" s="20">
        <v>30400001</v>
      </c>
      <c r="F28" s="21">
        <v>25771922</v>
      </c>
      <c r="G28" s="21">
        <v>8923493</v>
      </c>
      <c r="H28" s="21">
        <v>1186625</v>
      </c>
      <c r="I28" s="21">
        <v>250806</v>
      </c>
      <c r="J28" s="21">
        <v>10360924</v>
      </c>
      <c r="K28" s="21">
        <v>58499</v>
      </c>
      <c r="L28" s="21">
        <v>204250</v>
      </c>
      <c r="M28" s="21">
        <v>2173698</v>
      </c>
      <c r="N28" s="21">
        <v>2436447</v>
      </c>
      <c r="O28" s="21"/>
      <c r="P28" s="21">
        <v>2252806</v>
      </c>
      <c r="Q28" s="21"/>
      <c r="R28" s="21">
        <v>2252806</v>
      </c>
      <c r="S28" s="21"/>
      <c r="T28" s="21"/>
      <c r="U28" s="21"/>
      <c r="V28" s="21"/>
      <c r="W28" s="21">
        <v>15050177</v>
      </c>
      <c r="X28" s="21">
        <v>51559000</v>
      </c>
      <c r="Y28" s="21">
        <v>-36508823</v>
      </c>
      <c r="Z28" s="6">
        <v>-70.81</v>
      </c>
      <c r="AA28" s="19">
        <v>25771922</v>
      </c>
    </row>
    <row r="29" spans="1:27" ht="13.5">
      <c r="A29" s="56" t="s">
        <v>55</v>
      </c>
      <c r="B29" s="3"/>
      <c r="C29" s="19"/>
      <c r="D29" s="19"/>
      <c r="E29" s="20">
        <v>1000000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23323464</v>
      </c>
      <c r="D32" s="25">
        <f>SUM(D28:D31)</f>
        <v>0</v>
      </c>
      <c r="E32" s="26">
        <f t="shared" si="5"/>
        <v>31400001</v>
      </c>
      <c r="F32" s="27">
        <f t="shared" si="5"/>
        <v>25771922</v>
      </c>
      <c r="G32" s="27">
        <f t="shared" si="5"/>
        <v>8923493</v>
      </c>
      <c r="H32" s="27">
        <f t="shared" si="5"/>
        <v>1186625</v>
      </c>
      <c r="I32" s="27">
        <f t="shared" si="5"/>
        <v>250806</v>
      </c>
      <c r="J32" s="27">
        <f t="shared" si="5"/>
        <v>10360924</v>
      </c>
      <c r="K32" s="27">
        <f t="shared" si="5"/>
        <v>58499</v>
      </c>
      <c r="L32" s="27">
        <f t="shared" si="5"/>
        <v>204250</v>
      </c>
      <c r="M32" s="27">
        <f t="shared" si="5"/>
        <v>2173698</v>
      </c>
      <c r="N32" s="27">
        <f t="shared" si="5"/>
        <v>2436447</v>
      </c>
      <c r="O32" s="27">
        <f t="shared" si="5"/>
        <v>0</v>
      </c>
      <c r="P32" s="27">
        <f t="shared" si="5"/>
        <v>2252806</v>
      </c>
      <c r="Q32" s="27">
        <f t="shared" si="5"/>
        <v>0</v>
      </c>
      <c r="R32" s="27">
        <f t="shared" si="5"/>
        <v>2252806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15050177</v>
      </c>
      <c r="X32" s="27">
        <f t="shared" si="5"/>
        <v>51559000</v>
      </c>
      <c r="Y32" s="27">
        <f t="shared" si="5"/>
        <v>-36508823</v>
      </c>
      <c r="Z32" s="13">
        <f>+IF(X32&lt;&gt;0,+(Y32/X32)*100,0)</f>
        <v>-70.80979654376539</v>
      </c>
      <c r="AA32" s="31">
        <f>SUM(AA28:AA31)</f>
        <v>25771922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2318560</v>
      </c>
      <c r="D35" s="19"/>
      <c r="E35" s="20">
        <v>11617175</v>
      </c>
      <c r="F35" s="21">
        <v>12527500</v>
      </c>
      <c r="G35" s="21">
        <v>1492074</v>
      </c>
      <c r="H35" s="21">
        <v>28000</v>
      </c>
      <c r="I35" s="21">
        <v>2600</v>
      </c>
      <c r="J35" s="21">
        <v>1522674</v>
      </c>
      <c r="K35" s="21"/>
      <c r="L35" s="21"/>
      <c r="M35" s="21">
        <v>463599</v>
      </c>
      <c r="N35" s="21">
        <v>463599</v>
      </c>
      <c r="O35" s="21"/>
      <c r="P35" s="21">
        <v>749623</v>
      </c>
      <c r="Q35" s="21"/>
      <c r="R35" s="21">
        <v>749623</v>
      </c>
      <c r="S35" s="21"/>
      <c r="T35" s="21"/>
      <c r="U35" s="21"/>
      <c r="V35" s="21"/>
      <c r="W35" s="21">
        <v>2735896</v>
      </c>
      <c r="X35" s="21">
        <v>11617175</v>
      </c>
      <c r="Y35" s="21">
        <v>-8881279</v>
      </c>
      <c r="Z35" s="6">
        <v>-76.45</v>
      </c>
      <c r="AA35" s="28">
        <v>12527500</v>
      </c>
    </row>
    <row r="36" spans="1:27" ht="13.5">
      <c r="A36" s="60" t="s">
        <v>64</v>
      </c>
      <c r="B36" s="10"/>
      <c r="C36" s="61">
        <f aca="true" t="shared" si="6" ref="C36:Y36">SUM(C32:C35)</f>
        <v>25642024</v>
      </c>
      <c r="D36" s="61">
        <f>SUM(D32:D35)</f>
        <v>0</v>
      </c>
      <c r="E36" s="62">
        <f t="shared" si="6"/>
        <v>43017176</v>
      </c>
      <c r="F36" s="63">
        <f t="shared" si="6"/>
        <v>38299422</v>
      </c>
      <c r="G36" s="63">
        <f t="shared" si="6"/>
        <v>10415567</v>
      </c>
      <c r="H36" s="63">
        <f t="shared" si="6"/>
        <v>1214625</v>
      </c>
      <c r="I36" s="63">
        <f t="shared" si="6"/>
        <v>253406</v>
      </c>
      <c r="J36" s="63">
        <f t="shared" si="6"/>
        <v>11883598</v>
      </c>
      <c r="K36" s="63">
        <f t="shared" si="6"/>
        <v>58499</v>
      </c>
      <c r="L36" s="63">
        <f t="shared" si="6"/>
        <v>204250</v>
      </c>
      <c r="M36" s="63">
        <f t="shared" si="6"/>
        <v>2637297</v>
      </c>
      <c r="N36" s="63">
        <f t="shared" si="6"/>
        <v>2900046</v>
      </c>
      <c r="O36" s="63">
        <f t="shared" si="6"/>
        <v>0</v>
      </c>
      <c r="P36" s="63">
        <f t="shared" si="6"/>
        <v>3002429</v>
      </c>
      <c r="Q36" s="63">
        <f t="shared" si="6"/>
        <v>0</v>
      </c>
      <c r="R36" s="63">
        <f t="shared" si="6"/>
        <v>3002429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17786073</v>
      </c>
      <c r="X36" s="63">
        <f t="shared" si="6"/>
        <v>63176175</v>
      </c>
      <c r="Y36" s="63">
        <f t="shared" si="6"/>
        <v>-45390102</v>
      </c>
      <c r="Z36" s="64">
        <f>+IF(X36&lt;&gt;0,+(Y36/X36)*100,0)</f>
        <v>-71.84686632262874</v>
      </c>
      <c r="AA36" s="65">
        <f>SUM(AA32:AA35)</f>
        <v>38299422</v>
      </c>
    </row>
    <row r="37" spans="1:27" ht="13.5">
      <c r="A37" s="14" t="s">
        <v>90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92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9" t="s">
        <v>87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3844139</v>
      </c>
      <c r="D5" s="16">
        <f>SUM(D6:D8)</f>
        <v>0</v>
      </c>
      <c r="E5" s="17">
        <f t="shared" si="0"/>
        <v>3460000</v>
      </c>
      <c r="F5" s="18">
        <f t="shared" si="0"/>
        <v>1800000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91693</v>
      </c>
      <c r="L5" s="18">
        <f t="shared" si="0"/>
        <v>32898</v>
      </c>
      <c r="M5" s="18">
        <f t="shared" si="0"/>
        <v>10533</v>
      </c>
      <c r="N5" s="18">
        <f t="shared" si="0"/>
        <v>135124</v>
      </c>
      <c r="O5" s="18">
        <f t="shared" si="0"/>
        <v>84101</v>
      </c>
      <c r="P5" s="18">
        <f t="shared" si="0"/>
        <v>84101</v>
      </c>
      <c r="Q5" s="18">
        <f t="shared" si="0"/>
        <v>0</v>
      </c>
      <c r="R5" s="18">
        <f t="shared" si="0"/>
        <v>168202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303326</v>
      </c>
      <c r="X5" s="18">
        <f t="shared" si="0"/>
        <v>1800000</v>
      </c>
      <c r="Y5" s="18">
        <f t="shared" si="0"/>
        <v>-1496674</v>
      </c>
      <c r="Z5" s="4">
        <f>+IF(X5&lt;&gt;0,+(Y5/X5)*100,0)</f>
        <v>-83.14855555555556</v>
      </c>
      <c r="AA5" s="16">
        <f>SUM(AA6:AA8)</f>
        <v>1800000</v>
      </c>
    </row>
    <row r="6" spans="1:27" ht="13.5">
      <c r="A6" s="5" t="s">
        <v>32</v>
      </c>
      <c r="B6" s="3"/>
      <c r="C6" s="19">
        <v>3844139</v>
      </c>
      <c r="D6" s="19"/>
      <c r="E6" s="20">
        <v>3460000</v>
      </c>
      <c r="F6" s="21">
        <v>550000</v>
      </c>
      <c r="G6" s="21"/>
      <c r="H6" s="21"/>
      <c r="I6" s="21"/>
      <c r="J6" s="21"/>
      <c r="K6" s="21">
        <v>4453</v>
      </c>
      <c r="L6" s="21">
        <v>25819</v>
      </c>
      <c r="M6" s="21">
        <v>1200</v>
      </c>
      <c r="N6" s="21">
        <v>31472</v>
      </c>
      <c r="O6" s="21"/>
      <c r="P6" s="21"/>
      <c r="Q6" s="21"/>
      <c r="R6" s="21"/>
      <c r="S6" s="21"/>
      <c r="T6" s="21"/>
      <c r="U6" s="21"/>
      <c r="V6" s="21"/>
      <c r="W6" s="21">
        <v>31472</v>
      </c>
      <c r="X6" s="21">
        <v>550000</v>
      </c>
      <c r="Y6" s="21">
        <v>-518528</v>
      </c>
      <c r="Z6" s="6">
        <v>-94.28</v>
      </c>
      <c r="AA6" s="28">
        <v>550000</v>
      </c>
    </row>
    <row r="7" spans="1:27" ht="13.5">
      <c r="A7" s="5" t="s">
        <v>33</v>
      </c>
      <c r="B7" s="3"/>
      <c r="C7" s="22"/>
      <c r="D7" s="22"/>
      <c r="E7" s="23"/>
      <c r="F7" s="24">
        <v>700000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700000</v>
      </c>
      <c r="Y7" s="24">
        <v>-700000</v>
      </c>
      <c r="Z7" s="7">
        <v>-100</v>
      </c>
      <c r="AA7" s="29">
        <v>700000</v>
      </c>
    </row>
    <row r="8" spans="1:27" ht="13.5">
      <c r="A8" s="5" t="s">
        <v>34</v>
      </c>
      <c r="B8" s="3"/>
      <c r="C8" s="19"/>
      <c r="D8" s="19"/>
      <c r="E8" s="20"/>
      <c r="F8" s="21">
        <v>550000</v>
      </c>
      <c r="G8" s="21"/>
      <c r="H8" s="21"/>
      <c r="I8" s="21"/>
      <c r="J8" s="21"/>
      <c r="K8" s="21">
        <v>87240</v>
      </c>
      <c r="L8" s="21">
        <v>7079</v>
      </c>
      <c r="M8" s="21">
        <v>9333</v>
      </c>
      <c r="N8" s="21">
        <v>103652</v>
      </c>
      <c r="O8" s="21">
        <v>84101</v>
      </c>
      <c r="P8" s="21">
        <v>84101</v>
      </c>
      <c r="Q8" s="21"/>
      <c r="R8" s="21">
        <v>168202</v>
      </c>
      <c r="S8" s="21"/>
      <c r="T8" s="21"/>
      <c r="U8" s="21"/>
      <c r="V8" s="21"/>
      <c r="W8" s="21">
        <v>271854</v>
      </c>
      <c r="X8" s="21">
        <v>550000</v>
      </c>
      <c r="Y8" s="21">
        <v>-278146</v>
      </c>
      <c r="Z8" s="6">
        <v>-50.57</v>
      </c>
      <c r="AA8" s="28">
        <v>550000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1500000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5041</v>
      </c>
      <c r="P9" s="18">
        <f t="shared" si="1"/>
        <v>5041</v>
      </c>
      <c r="Q9" s="18">
        <f t="shared" si="1"/>
        <v>0</v>
      </c>
      <c r="R9" s="18">
        <f t="shared" si="1"/>
        <v>10082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10082</v>
      </c>
      <c r="X9" s="18">
        <f t="shared" si="1"/>
        <v>1500000</v>
      </c>
      <c r="Y9" s="18">
        <f t="shared" si="1"/>
        <v>-1489918</v>
      </c>
      <c r="Z9" s="4">
        <f>+IF(X9&lt;&gt;0,+(Y9/X9)*100,0)</f>
        <v>-99.32786666666667</v>
      </c>
      <c r="AA9" s="30">
        <f>SUM(AA10:AA14)</f>
        <v>1500000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>
        <v>1500000</v>
      </c>
      <c r="G12" s="21"/>
      <c r="H12" s="21"/>
      <c r="I12" s="21"/>
      <c r="J12" s="21"/>
      <c r="K12" s="21"/>
      <c r="L12" s="21"/>
      <c r="M12" s="21"/>
      <c r="N12" s="21"/>
      <c r="O12" s="21">
        <v>5041</v>
      </c>
      <c r="P12" s="21">
        <v>5041</v>
      </c>
      <c r="Q12" s="21"/>
      <c r="R12" s="21">
        <v>10082</v>
      </c>
      <c r="S12" s="21"/>
      <c r="T12" s="21"/>
      <c r="U12" s="21"/>
      <c r="V12" s="21"/>
      <c r="W12" s="21">
        <v>10082</v>
      </c>
      <c r="X12" s="21">
        <v>1500000</v>
      </c>
      <c r="Y12" s="21">
        <v>-1489918</v>
      </c>
      <c r="Z12" s="6">
        <v>-99.33</v>
      </c>
      <c r="AA12" s="28">
        <v>1500000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2785000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40998</v>
      </c>
      <c r="U15" s="18">
        <f t="shared" si="2"/>
        <v>40998</v>
      </c>
      <c r="V15" s="18">
        <f t="shared" si="2"/>
        <v>81996</v>
      </c>
      <c r="W15" s="18">
        <f t="shared" si="2"/>
        <v>81996</v>
      </c>
      <c r="X15" s="18">
        <f t="shared" si="2"/>
        <v>160000</v>
      </c>
      <c r="Y15" s="18">
        <f t="shared" si="2"/>
        <v>-78004</v>
      </c>
      <c r="Z15" s="4">
        <f>+IF(X15&lt;&gt;0,+(Y15/X15)*100,0)</f>
        <v>-48.7525</v>
      </c>
      <c r="AA15" s="30">
        <f>SUM(AA16:AA18)</f>
        <v>2785000</v>
      </c>
    </row>
    <row r="16" spans="1:27" ht="13.5">
      <c r="A16" s="5" t="s">
        <v>42</v>
      </c>
      <c r="B16" s="3"/>
      <c r="C16" s="19"/>
      <c r="D16" s="19"/>
      <c r="E16" s="20"/>
      <c r="F16" s="21">
        <v>2635000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10000</v>
      </c>
      <c r="Y16" s="21">
        <v>-10000</v>
      </c>
      <c r="Z16" s="6">
        <v>-100</v>
      </c>
      <c r="AA16" s="28">
        <v>2635000</v>
      </c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>
        <v>150000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>
        <v>40998</v>
      </c>
      <c r="U18" s="21">
        <v>40998</v>
      </c>
      <c r="V18" s="21">
        <v>81996</v>
      </c>
      <c r="W18" s="21">
        <v>81996</v>
      </c>
      <c r="X18" s="21">
        <v>150000</v>
      </c>
      <c r="Y18" s="21">
        <v>-68004</v>
      </c>
      <c r="Z18" s="6">
        <v>-45.34</v>
      </c>
      <c r="AA18" s="28">
        <v>150000</v>
      </c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2625000</v>
      </c>
      <c r="Y19" s="18">
        <f t="shared" si="3"/>
        <v>-2625000</v>
      </c>
      <c r="Z19" s="4">
        <f>+IF(X19&lt;&gt;0,+(Y19/X19)*100,0)</f>
        <v>-100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2625000</v>
      </c>
      <c r="Y22" s="24">
        <v>-2625000</v>
      </c>
      <c r="Z22" s="7">
        <v>-100</v>
      </c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3844139</v>
      </c>
      <c r="D25" s="50">
        <f>+D5+D9+D15+D19+D24</f>
        <v>0</v>
      </c>
      <c r="E25" s="51">
        <f t="shared" si="4"/>
        <v>3460000</v>
      </c>
      <c r="F25" s="52">
        <f t="shared" si="4"/>
        <v>6085000</v>
      </c>
      <c r="G25" s="52">
        <f t="shared" si="4"/>
        <v>0</v>
      </c>
      <c r="H25" s="52">
        <f t="shared" si="4"/>
        <v>0</v>
      </c>
      <c r="I25" s="52">
        <f t="shared" si="4"/>
        <v>0</v>
      </c>
      <c r="J25" s="52">
        <f t="shared" si="4"/>
        <v>0</v>
      </c>
      <c r="K25" s="52">
        <f t="shared" si="4"/>
        <v>91693</v>
      </c>
      <c r="L25" s="52">
        <f t="shared" si="4"/>
        <v>32898</v>
      </c>
      <c r="M25" s="52">
        <f t="shared" si="4"/>
        <v>10533</v>
      </c>
      <c r="N25" s="52">
        <f t="shared" si="4"/>
        <v>135124</v>
      </c>
      <c r="O25" s="52">
        <f t="shared" si="4"/>
        <v>89142</v>
      </c>
      <c r="P25" s="52">
        <f t="shared" si="4"/>
        <v>89142</v>
      </c>
      <c r="Q25" s="52">
        <f t="shared" si="4"/>
        <v>0</v>
      </c>
      <c r="R25" s="52">
        <f t="shared" si="4"/>
        <v>178284</v>
      </c>
      <c r="S25" s="52">
        <f t="shared" si="4"/>
        <v>0</v>
      </c>
      <c r="T25" s="52">
        <f t="shared" si="4"/>
        <v>40998</v>
      </c>
      <c r="U25" s="52">
        <f t="shared" si="4"/>
        <v>40998</v>
      </c>
      <c r="V25" s="52">
        <f t="shared" si="4"/>
        <v>81996</v>
      </c>
      <c r="W25" s="52">
        <f t="shared" si="4"/>
        <v>395404</v>
      </c>
      <c r="X25" s="52">
        <f t="shared" si="4"/>
        <v>6085000</v>
      </c>
      <c r="Y25" s="52">
        <f t="shared" si="4"/>
        <v>-5689596</v>
      </c>
      <c r="Z25" s="53">
        <f>+IF(X25&lt;&gt;0,+(Y25/X25)*100,0)</f>
        <v>-93.50198849630237</v>
      </c>
      <c r="AA25" s="54">
        <f>+AA5+AA9+AA15+AA19+AA24</f>
        <v>6085000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/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0</v>
      </c>
      <c r="F32" s="27">
        <f t="shared" si="5"/>
        <v>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3844139</v>
      </c>
      <c r="D35" s="19"/>
      <c r="E35" s="20">
        <v>3460000</v>
      </c>
      <c r="F35" s="21">
        <v>6085000</v>
      </c>
      <c r="G35" s="21"/>
      <c r="H35" s="21"/>
      <c r="I35" s="21"/>
      <c r="J35" s="21"/>
      <c r="K35" s="21">
        <v>91693</v>
      </c>
      <c r="L35" s="21">
        <v>32898</v>
      </c>
      <c r="M35" s="21">
        <v>10533</v>
      </c>
      <c r="N35" s="21">
        <v>135124</v>
      </c>
      <c r="O35" s="21">
        <v>89142</v>
      </c>
      <c r="P35" s="21">
        <v>89142</v>
      </c>
      <c r="Q35" s="21"/>
      <c r="R35" s="21">
        <v>178284</v>
      </c>
      <c r="S35" s="21"/>
      <c r="T35" s="21">
        <v>40998</v>
      </c>
      <c r="U35" s="21">
        <v>40998</v>
      </c>
      <c r="V35" s="21">
        <v>81996</v>
      </c>
      <c r="W35" s="21">
        <v>395404</v>
      </c>
      <c r="X35" s="21"/>
      <c r="Y35" s="21">
        <v>395404</v>
      </c>
      <c r="Z35" s="6"/>
      <c r="AA35" s="28">
        <v>6085000</v>
      </c>
    </row>
    <row r="36" spans="1:27" ht="13.5">
      <c r="A36" s="60" t="s">
        <v>64</v>
      </c>
      <c r="B36" s="10"/>
      <c r="C36" s="61">
        <f aca="true" t="shared" si="6" ref="C36:Y36">SUM(C32:C35)</f>
        <v>3844139</v>
      </c>
      <c r="D36" s="61">
        <f>SUM(D32:D35)</f>
        <v>0</v>
      </c>
      <c r="E36" s="62">
        <f t="shared" si="6"/>
        <v>3460000</v>
      </c>
      <c r="F36" s="63">
        <f t="shared" si="6"/>
        <v>6085000</v>
      </c>
      <c r="G36" s="63">
        <f t="shared" si="6"/>
        <v>0</v>
      </c>
      <c r="H36" s="63">
        <f t="shared" si="6"/>
        <v>0</v>
      </c>
      <c r="I36" s="63">
        <f t="shared" si="6"/>
        <v>0</v>
      </c>
      <c r="J36" s="63">
        <f t="shared" si="6"/>
        <v>0</v>
      </c>
      <c r="K36" s="63">
        <f t="shared" si="6"/>
        <v>91693</v>
      </c>
      <c r="L36" s="63">
        <f t="shared" si="6"/>
        <v>32898</v>
      </c>
      <c r="M36" s="63">
        <f t="shared" si="6"/>
        <v>10533</v>
      </c>
      <c r="N36" s="63">
        <f t="shared" si="6"/>
        <v>135124</v>
      </c>
      <c r="O36" s="63">
        <f t="shared" si="6"/>
        <v>89142</v>
      </c>
      <c r="P36" s="63">
        <f t="shared" si="6"/>
        <v>89142</v>
      </c>
      <c r="Q36" s="63">
        <f t="shared" si="6"/>
        <v>0</v>
      </c>
      <c r="R36" s="63">
        <f t="shared" si="6"/>
        <v>178284</v>
      </c>
      <c r="S36" s="63">
        <f t="shared" si="6"/>
        <v>0</v>
      </c>
      <c r="T36" s="63">
        <f t="shared" si="6"/>
        <v>40998</v>
      </c>
      <c r="U36" s="63">
        <f t="shared" si="6"/>
        <v>40998</v>
      </c>
      <c r="V36" s="63">
        <f t="shared" si="6"/>
        <v>81996</v>
      </c>
      <c r="W36" s="63">
        <f t="shared" si="6"/>
        <v>395404</v>
      </c>
      <c r="X36" s="63">
        <f t="shared" si="6"/>
        <v>0</v>
      </c>
      <c r="Y36" s="63">
        <f t="shared" si="6"/>
        <v>395404</v>
      </c>
      <c r="Z36" s="64">
        <f>+IF(X36&lt;&gt;0,+(Y36/X36)*100,0)</f>
        <v>0</v>
      </c>
      <c r="AA36" s="65">
        <f>SUM(AA32:AA35)</f>
        <v>6085000</v>
      </c>
    </row>
    <row r="37" spans="1:27" ht="13.5">
      <c r="A37" s="14" t="s">
        <v>90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92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9" t="s">
        <v>65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148180656</v>
      </c>
      <c r="D5" s="16">
        <f>SUM(D6:D8)</f>
        <v>0</v>
      </c>
      <c r="E5" s="17">
        <f t="shared" si="0"/>
        <v>819910</v>
      </c>
      <c r="F5" s="18">
        <f t="shared" si="0"/>
        <v>563000</v>
      </c>
      <c r="G5" s="18">
        <f t="shared" si="0"/>
        <v>0</v>
      </c>
      <c r="H5" s="18">
        <f t="shared" si="0"/>
        <v>22680</v>
      </c>
      <c r="I5" s="18">
        <f t="shared" si="0"/>
        <v>4425</v>
      </c>
      <c r="J5" s="18">
        <f t="shared" si="0"/>
        <v>27105</v>
      </c>
      <c r="K5" s="18">
        <f t="shared" si="0"/>
        <v>412886</v>
      </c>
      <c r="L5" s="18">
        <f t="shared" si="0"/>
        <v>33911</v>
      </c>
      <c r="M5" s="18">
        <f t="shared" si="0"/>
        <v>0</v>
      </c>
      <c r="N5" s="18">
        <f t="shared" si="0"/>
        <v>446797</v>
      </c>
      <c r="O5" s="18">
        <f t="shared" si="0"/>
        <v>0</v>
      </c>
      <c r="P5" s="18">
        <f t="shared" si="0"/>
        <v>56778</v>
      </c>
      <c r="Q5" s="18">
        <f t="shared" si="0"/>
        <v>0</v>
      </c>
      <c r="R5" s="18">
        <f t="shared" si="0"/>
        <v>56778</v>
      </c>
      <c r="S5" s="18">
        <f t="shared" si="0"/>
        <v>44116</v>
      </c>
      <c r="T5" s="18">
        <f t="shared" si="0"/>
        <v>1403</v>
      </c>
      <c r="U5" s="18">
        <f t="shared" si="0"/>
        <v>918033</v>
      </c>
      <c r="V5" s="18">
        <f t="shared" si="0"/>
        <v>963552</v>
      </c>
      <c r="W5" s="18">
        <f t="shared" si="0"/>
        <v>1494232</v>
      </c>
      <c r="X5" s="18">
        <f t="shared" si="0"/>
        <v>819387</v>
      </c>
      <c r="Y5" s="18">
        <f t="shared" si="0"/>
        <v>674845</v>
      </c>
      <c r="Z5" s="4">
        <f>+IF(X5&lt;&gt;0,+(Y5/X5)*100,0)</f>
        <v>82.35973965903779</v>
      </c>
      <c r="AA5" s="16">
        <f>SUM(AA6:AA8)</f>
        <v>563000</v>
      </c>
    </row>
    <row r="6" spans="1:27" ht="13.5">
      <c r="A6" s="5" t="s">
        <v>32</v>
      </c>
      <c r="B6" s="3"/>
      <c r="C6" s="19">
        <v>139788455</v>
      </c>
      <c r="D6" s="19"/>
      <c r="E6" s="20">
        <v>416426</v>
      </c>
      <c r="F6" s="21">
        <v>266000</v>
      </c>
      <c r="G6" s="21"/>
      <c r="H6" s="21">
        <v>10680</v>
      </c>
      <c r="I6" s="21"/>
      <c r="J6" s="21">
        <v>10680</v>
      </c>
      <c r="K6" s="21"/>
      <c r="L6" s="21">
        <v>25431</v>
      </c>
      <c r="M6" s="21"/>
      <c r="N6" s="21">
        <v>25431</v>
      </c>
      <c r="O6" s="21"/>
      <c r="P6" s="21"/>
      <c r="Q6" s="21"/>
      <c r="R6" s="21"/>
      <c r="S6" s="21">
        <v>3340</v>
      </c>
      <c r="T6" s="21"/>
      <c r="U6" s="21">
        <v>525</v>
      </c>
      <c r="V6" s="21">
        <v>3865</v>
      </c>
      <c r="W6" s="21">
        <v>39976</v>
      </c>
      <c r="X6" s="21">
        <v>416192</v>
      </c>
      <c r="Y6" s="21">
        <v>-376216</v>
      </c>
      <c r="Z6" s="6">
        <v>-90.39</v>
      </c>
      <c r="AA6" s="28">
        <v>266000</v>
      </c>
    </row>
    <row r="7" spans="1:27" ht="13.5">
      <c r="A7" s="5" t="s">
        <v>33</v>
      </c>
      <c r="B7" s="3"/>
      <c r="C7" s="22">
        <v>8392201</v>
      </c>
      <c r="D7" s="22"/>
      <c r="E7" s="23">
        <v>253000</v>
      </c>
      <c r="F7" s="24">
        <v>253000</v>
      </c>
      <c r="G7" s="24"/>
      <c r="H7" s="24"/>
      <c r="I7" s="24"/>
      <c r="J7" s="24"/>
      <c r="K7" s="24">
        <v>412886</v>
      </c>
      <c r="L7" s="24">
        <v>8480</v>
      </c>
      <c r="M7" s="24"/>
      <c r="N7" s="24">
        <v>421366</v>
      </c>
      <c r="O7" s="24"/>
      <c r="P7" s="24">
        <v>55200</v>
      </c>
      <c r="Q7" s="24"/>
      <c r="R7" s="24">
        <v>55200</v>
      </c>
      <c r="S7" s="24">
        <v>19296</v>
      </c>
      <c r="T7" s="24"/>
      <c r="U7" s="24">
        <v>917508</v>
      </c>
      <c r="V7" s="24">
        <v>936804</v>
      </c>
      <c r="W7" s="24">
        <v>1413370</v>
      </c>
      <c r="X7" s="24">
        <v>252811</v>
      </c>
      <c r="Y7" s="24">
        <v>1160559</v>
      </c>
      <c r="Z7" s="7">
        <v>459.06</v>
      </c>
      <c r="AA7" s="29">
        <v>253000</v>
      </c>
    </row>
    <row r="8" spans="1:27" ht="13.5">
      <c r="A8" s="5" t="s">
        <v>34</v>
      </c>
      <c r="B8" s="3"/>
      <c r="C8" s="19"/>
      <c r="D8" s="19"/>
      <c r="E8" s="20">
        <v>150484</v>
      </c>
      <c r="F8" s="21">
        <v>44000</v>
      </c>
      <c r="G8" s="21"/>
      <c r="H8" s="21">
        <v>12000</v>
      </c>
      <c r="I8" s="21">
        <v>4425</v>
      </c>
      <c r="J8" s="21">
        <v>16425</v>
      </c>
      <c r="K8" s="21"/>
      <c r="L8" s="21"/>
      <c r="M8" s="21"/>
      <c r="N8" s="21"/>
      <c r="O8" s="21"/>
      <c r="P8" s="21">
        <v>1578</v>
      </c>
      <c r="Q8" s="21"/>
      <c r="R8" s="21">
        <v>1578</v>
      </c>
      <c r="S8" s="21">
        <v>21480</v>
      </c>
      <c r="T8" s="21">
        <v>1403</v>
      </c>
      <c r="U8" s="21"/>
      <c r="V8" s="21">
        <v>22883</v>
      </c>
      <c r="W8" s="21">
        <v>40886</v>
      </c>
      <c r="X8" s="21">
        <v>150384</v>
      </c>
      <c r="Y8" s="21">
        <v>-109498</v>
      </c>
      <c r="Z8" s="6">
        <v>-72.81</v>
      </c>
      <c r="AA8" s="28">
        <v>44000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2557667</v>
      </c>
      <c r="F9" s="18">
        <f t="shared" si="1"/>
        <v>4058693</v>
      </c>
      <c r="G9" s="18">
        <f t="shared" si="1"/>
        <v>32589</v>
      </c>
      <c r="H9" s="18">
        <f t="shared" si="1"/>
        <v>0</v>
      </c>
      <c r="I9" s="18">
        <f t="shared" si="1"/>
        <v>102603</v>
      </c>
      <c r="J9" s="18">
        <f t="shared" si="1"/>
        <v>135192</v>
      </c>
      <c r="K9" s="18">
        <f t="shared" si="1"/>
        <v>123200</v>
      </c>
      <c r="L9" s="18">
        <f t="shared" si="1"/>
        <v>0</v>
      </c>
      <c r="M9" s="18">
        <f t="shared" si="1"/>
        <v>49520</v>
      </c>
      <c r="N9" s="18">
        <f t="shared" si="1"/>
        <v>172720</v>
      </c>
      <c r="O9" s="18">
        <f t="shared" si="1"/>
        <v>0</v>
      </c>
      <c r="P9" s="18">
        <f t="shared" si="1"/>
        <v>154356</v>
      </c>
      <c r="Q9" s="18">
        <f t="shared" si="1"/>
        <v>826359</v>
      </c>
      <c r="R9" s="18">
        <f t="shared" si="1"/>
        <v>980715</v>
      </c>
      <c r="S9" s="18">
        <f t="shared" si="1"/>
        <v>622814</v>
      </c>
      <c r="T9" s="18">
        <f t="shared" si="1"/>
        <v>882839</v>
      </c>
      <c r="U9" s="18">
        <f t="shared" si="1"/>
        <v>286159</v>
      </c>
      <c r="V9" s="18">
        <f t="shared" si="1"/>
        <v>1791812</v>
      </c>
      <c r="W9" s="18">
        <f t="shared" si="1"/>
        <v>3080439</v>
      </c>
      <c r="X9" s="18">
        <f t="shared" si="1"/>
        <v>2558159</v>
      </c>
      <c r="Y9" s="18">
        <f t="shared" si="1"/>
        <v>522280</v>
      </c>
      <c r="Z9" s="4">
        <f>+IF(X9&lt;&gt;0,+(Y9/X9)*100,0)</f>
        <v>20.416244650938427</v>
      </c>
      <c r="AA9" s="30">
        <f>SUM(AA10:AA14)</f>
        <v>4058693</v>
      </c>
    </row>
    <row r="10" spans="1:27" ht="13.5">
      <c r="A10" s="5" t="s">
        <v>36</v>
      </c>
      <c r="B10" s="3"/>
      <c r="C10" s="19"/>
      <c r="D10" s="19"/>
      <c r="E10" s="20">
        <v>1102821</v>
      </c>
      <c r="F10" s="21">
        <v>379000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1103313</v>
      </c>
      <c r="Y10" s="21">
        <v>-1103313</v>
      </c>
      <c r="Z10" s="6">
        <v>-100</v>
      </c>
      <c r="AA10" s="28">
        <v>379000</v>
      </c>
    </row>
    <row r="11" spans="1:27" ht="13.5">
      <c r="A11" s="5" t="s">
        <v>37</v>
      </c>
      <c r="B11" s="3"/>
      <c r="C11" s="19"/>
      <c r="D11" s="19"/>
      <c r="E11" s="20">
        <v>1432852</v>
      </c>
      <c r="F11" s="21">
        <v>3679693</v>
      </c>
      <c r="G11" s="21">
        <v>32589</v>
      </c>
      <c r="H11" s="21"/>
      <c r="I11" s="21">
        <v>102603</v>
      </c>
      <c r="J11" s="21">
        <v>135192</v>
      </c>
      <c r="K11" s="21">
        <v>123200</v>
      </c>
      <c r="L11" s="21"/>
      <c r="M11" s="21">
        <v>49520</v>
      </c>
      <c r="N11" s="21">
        <v>172720</v>
      </c>
      <c r="O11" s="21"/>
      <c r="P11" s="21">
        <v>154356</v>
      </c>
      <c r="Q11" s="21">
        <v>826359</v>
      </c>
      <c r="R11" s="21">
        <v>980715</v>
      </c>
      <c r="S11" s="21">
        <v>622814</v>
      </c>
      <c r="T11" s="21">
        <v>882839</v>
      </c>
      <c r="U11" s="21">
        <v>286159</v>
      </c>
      <c r="V11" s="21">
        <v>1791812</v>
      </c>
      <c r="W11" s="21">
        <v>3080439</v>
      </c>
      <c r="X11" s="21">
        <v>1432852</v>
      </c>
      <c r="Y11" s="21">
        <v>1647587</v>
      </c>
      <c r="Z11" s="6">
        <v>114.99</v>
      </c>
      <c r="AA11" s="28">
        <v>3679693</v>
      </c>
    </row>
    <row r="12" spans="1:27" ht="13.5">
      <c r="A12" s="5" t="s">
        <v>38</v>
      </c>
      <c r="B12" s="3"/>
      <c r="C12" s="19"/>
      <c r="D12" s="19"/>
      <c r="E12" s="20">
        <v>21994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21994</v>
      </c>
      <c r="Y12" s="21">
        <v>-21994</v>
      </c>
      <c r="Z12" s="6">
        <v>-100</v>
      </c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286108900</v>
      </c>
      <c r="D15" s="16">
        <f>SUM(D16:D18)</f>
        <v>0</v>
      </c>
      <c r="E15" s="17">
        <f t="shared" si="2"/>
        <v>5984442</v>
      </c>
      <c r="F15" s="18">
        <f t="shared" si="2"/>
        <v>6332000</v>
      </c>
      <c r="G15" s="18">
        <f t="shared" si="2"/>
        <v>0</v>
      </c>
      <c r="H15" s="18">
        <f t="shared" si="2"/>
        <v>0</v>
      </c>
      <c r="I15" s="18">
        <f t="shared" si="2"/>
        <v>539413</v>
      </c>
      <c r="J15" s="18">
        <f t="shared" si="2"/>
        <v>539413</v>
      </c>
      <c r="K15" s="18">
        <f t="shared" si="2"/>
        <v>512906</v>
      </c>
      <c r="L15" s="18">
        <f t="shared" si="2"/>
        <v>123556</v>
      </c>
      <c r="M15" s="18">
        <f t="shared" si="2"/>
        <v>375249</v>
      </c>
      <c r="N15" s="18">
        <f t="shared" si="2"/>
        <v>1011711</v>
      </c>
      <c r="O15" s="18">
        <f t="shared" si="2"/>
        <v>197141</v>
      </c>
      <c r="P15" s="18">
        <f t="shared" si="2"/>
        <v>18757</v>
      </c>
      <c r="Q15" s="18">
        <f t="shared" si="2"/>
        <v>867910</v>
      </c>
      <c r="R15" s="18">
        <f t="shared" si="2"/>
        <v>1083808</v>
      </c>
      <c r="S15" s="18">
        <f t="shared" si="2"/>
        <v>699795</v>
      </c>
      <c r="T15" s="18">
        <f t="shared" si="2"/>
        <v>1067104</v>
      </c>
      <c r="U15" s="18">
        <f t="shared" si="2"/>
        <v>1482017</v>
      </c>
      <c r="V15" s="18">
        <f t="shared" si="2"/>
        <v>3248916</v>
      </c>
      <c r="W15" s="18">
        <f t="shared" si="2"/>
        <v>5883848</v>
      </c>
      <c r="X15" s="18">
        <f t="shared" si="2"/>
        <v>5983827</v>
      </c>
      <c r="Y15" s="18">
        <f t="shared" si="2"/>
        <v>-99979</v>
      </c>
      <c r="Z15" s="4">
        <f>+IF(X15&lt;&gt;0,+(Y15/X15)*100,0)</f>
        <v>-1.6708203629550118</v>
      </c>
      <c r="AA15" s="30">
        <f>SUM(AA16:AA18)</f>
        <v>6332000</v>
      </c>
    </row>
    <row r="16" spans="1:27" ht="13.5">
      <c r="A16" s="5" t="s">
        <v>42</v>
      </c>
      <c r="B16" s="3"/>
      <c r="C16" s="19"/>
      <c r="D16" s="19"/>
      <c r="E16" s="20">
        <v>17000</v>
      </c>
      <c r="F16" s="21">
        <v>17000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16569</v>
      </c>
      <c r="Y16" s="21">
        <v>-16569</v>
      </c>
      <c r="Z16" s="6">
        <v>-100</v>
      </c>
      <c r="AA16" s="28">
        <v>17000</v>
      </c>
    </row>
    <row r="17" spans="1:27" ht="13.5">
      <c r="A17" s="5" t="s">
        <v>43</v>
      </c>
      <c r="B17" s="3"/>
      <c r="C17" s="19">
        <v>286108900</v>
      </c>
      <c r="D17" s="19"/>
      <c r="E17" s="20">
        <v>5967442</v>
      </c>
      <c r="F17" s="21">
        <v>6315000</v>
      </c>
      <c r="G17" s="21"/>
      <c r="H17" s="21"/>
      <c r="I17" s="21">
        <v>539413</v>
      </c>
      <c r="J17" s="21">
        <v>539413</v>
      </c>
      <c r="K17" s="21">
        <v>512906</v>
      </c>
      <c r="L17" s="21">
        <v>123556</v>
      </c>
      <c r="M17" s="21">
        <v>375249</v>
      </c>
      <c r="N17" s="21">
        <v>1011711</v>
      </c>
      <c r="O17" s="21">
        <v>197141</v>
      </c>
      <c r="P17" s="21">
        <v>18757</v>
      </c>
      <c r="Q17" s="21">
        <v>867910</v>
      </c>
      <c r="R17" s="21">
        <v>1083808</v>
      </c>
      <c r="S17" s="21">
        <v>699795</v>
      </c>
      <c r="T17" s="21">
        <v>1067104</v>
      </c>
      <c r="U17" s="21">
        <v>1482017</v>
      </c>
      <c r="V17" s="21">
        <v>3248916</v>
      </c>
      <c r="W17" s="21">
        <v>5883848</v>
      </c>
      <c r="X17" s="21">
        <v>5967258</v>
      </c>
      <c r="Y17" s="21">
        <v>-83410</v>
      </c>
      <c r="Z17" s="6">
        <v>-1.4</v>
      </c>
      <c r="AA17" s="28">
        <v>6315000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178891552</v>
      </c>
      <c r="D19" s="16">
        <f>SUM(D20:D23)</f>
        <v>0</v>
      </c>
      <c r="E19" s="17">
        <f t="shared" si="3"/>
        <v>33673060</v>
      </c>
      <c r="F19" s="18">
        <f t="shared" si="3"/>
        <v>21501000</v>
      </c>
      <c r="G19" s="18">
        <f t="shared" si="3"/>
        <v>170662</v>
      </c>
      <c r="H19" s="18">
        <f t="shared" si="3"/>
        <v>708313</v>
      </c>
      <c r="I19" s="18">
        <f t="shared" si="3"/>
        <v>15439</v>
      </c>
      <c r="J19" s="18">
        <f t="shared" si="3"/>
        <v>894414</v>
      </c>
      <c r="K19" s="18">
        <f t="shared" si="3"/>
        <v>71655</v>
      </c>
      <c r="L19" s="18">
        <f t="shared" si="3"/>
        <v>0</v>
      </c>
      <c r="M19" s="18">
        <f t="shared" si="3"/>
        <v>0</v>
      </c>
      <c r="N19" s="18">
        <f t="shared" si="3"/>
        <v>71655</v>
      </c>
      <c r="O19" s="18">
        <f t="shared" si="3"/>
        <v>794792</v>
      </c>
      <c r="P19" s="18">
        <f t="shared" si="3"/>
        <v>889648</v>
      </c>
      <c r="Q19" s="18">
        <f t="shared" si="3"/>
        <v>974971</v>
      </c>
      <c r="R19" s="18">
        <f t="shared" si="3"/>
        <v>2659411</v>
      </c>
      <c r="S19" s="18">
        <f t="shared" si="3"/>
        <v>1738743</v>
      </c>
      <c r="T19" s="18">
        <f t="shared" si="3"/>
        <v>662019</v>
      </c>
      <c r="U19" s="18">
        <f t="shared" si="3"/>
        <v>1052480</v>
      </c>
      <c r="V19" s="18">
        <f t="shared" si="3"/>
        <v>3453242</v>
      </c>
      <c r="W19" s="18">
        <f t="shared" si="3"/>
        <v>7078722</v>
      </c>
      <c r="X19" s="18">
        <f t="shared" si="3"/>
        <v>32933683</v>
      </c>
      <c r="Y19" s="18">
        <f t="shared" si="3"/>
        <v>-25854961</v>
      </c>
      <c r="Z19" s="4">
        <f>+IF(X19&lt;&gt;0,+(Y19/X19)*100,0)</f>
        <v>-78.5061330674738</v>
      </c>
      <c r="AA19" s="30">
        <f>SUM(AA20:AA23)</f>
        <v>21501000</v>
      </c>
    </row>
    <row r="20" spans="1:27" ht="13.5">
      <c r="A20" s="5" t="s">
        <v>46</v>
      </c>
      <c r="B20" s="3"/>
      <c r="C20" s="19">
        <v>22358276</v>
      </c>
      <c r="D20" s="19"/>
      <c r="E20" s="20">
        <v>3970198</v>
      </c>
      <c r="F20" s="21">
        <v>1866000</v>
      </c>
      <c r="G20" s="21">
        <v>170662</v>
      </c>
      <c r="H20" s="21">
        <v>176329</v>
      </c>
      <c r="I20" s="21"/>
      <c r="J20" s="21">
        <v>346991</v>
      </c>
      <c r="K20" s="21">
        <v>18275</v>
      </c>
      <c r="L20" s="21"/>
      <c r="M20" s="21"/>
      <c r="N20" s="21">
        <v>18275</v>
      </c>
      <c r="O20" s="21">
        <v>789474</v>
      </c>
      <c r="P20" s="21">
        <v>571472</v>
      </c>
      <c r="Q20" s="21">
        <v>211243</v>
      </c>
      <c r="R20" s="21">
        <v>1572189</v>
      </c>
      <c r="S20" s="21">
        <v>679509</v>
      </c>
      <c r="T20" s="21"/>
      <c r="U20" s="21">
        <v>803790</v>
      </c>
      <c r="V20" s="21">
        <v>1483299</v>
      </c>
      <c r="W20" s="21">
        <v>3420754</v>
      </c>
      <c r="X20" s="21">
        <v>3231211</v>
      </c>
      <c r="Y20" s="21">
        <v>189543</v>
      </c>
      <c r="Z20" s="6">
        <v>5.87</v>
      </c>
      <c r="AA20" s="28">
        <v>1866000</v>
      </c>
    </row>
    <row r="21" spans="1:27" ht="13.5">
      <c r="A21" s="5" t="s">
        <v>47</v>
      </c>
      <c r="B21" s="3"/>
      <c r="C21" s="19">
        <v>91229570</v>
      </c>
      <c r="D21" s="19"/>
      <c r="E21" s="20">
        <v>20117493</v>
      </c>
      <c r="F21" s="21">
        <v>11642000</v>
      </c>
      <c r="G21" s="21"/>
      <c r="H21" s="21">
        <v>334836</v>
      </c>
      <c r="I21" s="21">
        <v>15439</v>
      </c>
      <c r="J21" s="21">
        <v>350275</v>
      </c>
      <c r="K21" s="21"/>
      <c r="L21" s="21"/>
      <c r="M21" s="21"/>
      <c r="N21" s="21"/>
      <c r="O21" s="21">
        <v>5318</v>
      </c>
      <c r="P21" s="21">
        <v>11750</v>
      </c>
      <c r="Q21" s="21"/>
      <c r="R21" s="21">
        <v>17068</v>
      </c>
      <c r="S21" s="21"/>
      <c r="T21" s="21">
        <v>14594</v>
      </c>
      <c r="U21" s="21"/>
      <c r="V21" s="21">
        <v>14594</v>
      </c>
      <c r="W21" s="21">
        <v>381937</v>
      </c>
      <c r="X21" s="21">
        <v>20117103</v>
      </c>
      <c r="Y21" s="21">
        <v>-19735166</v>
      </c>
      <c r="Z21" s="6">
        <v>-98.1</v>
      </c>
      <c r="AA21" s="28">
        <v>11642000</v>
      </c>
    </row>
    <row r="22" spans="1:27" ht="13.5">
      <c r="A22" s="5" t="s">
        <v>48</v>
      </c>
      <c r="B22" s="3"/>
      <c r="C22" s="22">
        <v>51881921</v>
      </c>
      <c r="D22" s="22"/>
      <c r="E22" s="23">
        <v>8748247</v>
      </c>
      <c r="F22" s="24">
        <v>6606000</v>
      </c>
      <c r="G22" s="24"/>
      <c r="H22" s="24"/>
      <c r="I22" s="24"/>
      <c r="J22" s="24"/>
      <c r="K22" s="24"/>
      <c r="L22" s="24"/>
      <c r="M22" s="24"/>
      <c r="N22" s="24"/>
      <c r="O22" s="24"/>
      <c r="P22" s="24">
        <v>306426</v>
      </c>
      <c r="Q22" s="24">
        <v>763728</v>
      </c>
      <c r="R22" s="24">
        <v>1070154</v>
      </c>
      <c r="S22" s="24">
        <v>1059234</v>
      </c>
      <c r="T22" s="24">
        <v>484938</v>
      </c>
      <c r="U22" s="24">
        <v>248690</v>
      </c>
      <c r="V22" s="24">
        <v>1792862</v>
      </c>
      <c r="W22" s="24">
        <v>2863016</v>
      </c>
      <c r="X22" s="24">
        <v>8748247</v>
      </c>
      <c r="Y22" s="24">
        <v>-5885231</v>
      </c>
      <c r="Z22" s="7">
        <v>-67.27</v>
      </c>
      <c r="AA22" s="29">
        <v>6606000</v>
      </c>
    </row>
    <row r="23" spans="1:27" ht="13.5">
      <c r="A23" s="5" t="s">
        <v>49</v>
      </c>
      <c r="B23" s="3"/>
      <c r="C23" s="19">
        <v>13421785</v>
      </c>
      <c r="D23" s="19"/>
      <c r="E23" s="20">
        <v>837122</v>
      </c>
      <c r="F23" s="21">
        <v>1387000</v>
      </c>
      <c r="G23" s="21"/>
      <c r="H23" s="21">
        <v>197148</v>
      </c>
      <c r="I23" s="21"/>
      <c r="J23" s="21">
        <v>197148</v>
      </c>
      <c r="K23" s="21">
        <v>53380</v>
      </c>
      <c r="L23" s="21"/>
      <c r="M23" s="21"/>
      <c r="N23" s="21">
        <v>53380</v>
      </c>
      <c r="O23" s="21"/>
      <c r="P23" s="21"/>
      <c r="Q23" s="21"/>
      <c r="R23" s="21"/>
      <c r="S23" s="21"/>
      <c r="T23" s="21">
        <v>162487</v>
      </c>
      <c r="U23" s="21"/>
      <c r="V23" s="21">
        <v>162487</v>
      </c>
      <c r="W23" s="21">
        <v>413015</v>
      </c>
      <c r="X23" s="21">
        <v>837122</v>
      </c>
      <c r="Y23" s="21">
        <v>-424107</v>
      </c>
      <c r="Z23" s="6">
        <v>-50.66</v>
      </c>
      <c r="AA23" s="28">
        <v>1387000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738700</v>
      </c>
      <c r="Y24" s="18">
        <v>-738700</v>
      </c>
      <c r="Z24" s="4">
        <v>-100</v>
      </c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613181108</v>
      </c>
      <c r="D25" s="50">
        <f>+D5+D9+D15+D19+D24</f>
        <v>0</v>
      </c>
      <c r="E25" s="51">
        <f t="shared" si="4"/>
        <v>43035079</v>
      </c>
      <c r="F25" s="52">
        <f t="shared" si="4"/>
        <v>32454693</v>
      </c>
      <c r="G25" s="52">
        <f t="shared" si="4"/>
        <v>203251</v>
      </c>
      <c r="H25" s="52">
        <f t="shared" si="4"/>
        <v>730993</v>
      </c>
      <c r="I25" s="52">
        <f t="shared" si="4"/>
        <v>661880</v>
      </c>
      <c r="J25" s="52">
        <f t="shared" si="4"/>
        <v>1596124</v>
      </c>
      <c r="K25" s="52">
        <f t="shared" si="4"/>
        <v>1120647</v>
      </c>
      <c r="L25" s="52">
        <f t="shared" si="4"/>
        <v>157467</v>
      </c>
      <c r="M25" s="52">
        <f t="shared" si="4"/>
        <v>424769</v>
      </c>
      <c r="N25" s="52">
        <f t="shared" si="4"/>
        <v>1702883</v>
      </c>
      <c r="O25" s="52">
        <f t="shared" si="4"/>
        <v>991933</v>
      </c>
      <c r="P25" s="52">
        <f t="shared" si="4"/>
        <v>1119539</v>
      </c>
      <c r="Q25" s="52">
        <f t="shared" si="4"/>
        <v>2669240</v>
      </c>
      <c r="R25" s="52">
        <f t="shared" si="4"/>
        <v>4780712</v>
      </c>
      <c r="S25" s="52">
        <f t="shared" si="4"/>
        <v>3105468</v>
      </c>
      <c r="T25" s="52">
        <f t="shared" si="4"/>
        <v>2613365</v>
      </c>
      <c r="U25" s="52">
        <f t="shared" si="4"/>
        <v>3738689</v>
      </c>
      <c r="V25" s="52">
        <f t="shared" si="4"/>
        <v>9457522</v>
      </c>
      <c r="W25" s="52">
        <f t="shared" si="4"/>
        <v>17537241</v>
      </c>
      <c r="X25" s="52">
        <f t="shared" si="4"/>
        <v>43033756</v>
      </c>
      <c r="Y25" s="52">
        <f t="shared" si="4"/>
        <v>-25496515</v>
      </c>
      <c r="Z25" s="53">
        <f>+IF(X25&lt;&gt;0,+(Y25/X25)*100,0)</f>
        <v>-59.24771009995038</v>
      </c>
      <c r="AA25" s="54">
        <f>+AA5+AA9+AA15+AA19+AA24</f>
        <v>32454693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318680007</v>
      </c>
      <c r="D28" s="19"/>
      <c r="E28" s="20">
        <v>35890501</v>
      </c>
      <c r="F28" s="21">
        <v>28700293</v>
      </c>
      <c r="G28" s="21">
        <v>32589</v>
      </c>
      <c r="H28" s="21">
        <v>197148</v>
      </c>
      <c r="I28" s="21">
        <v>603876</v>
      </c>
      <c r="J28" s="21">
        <v>833613</v>
      </c>
      <c r="K28" s="21">
        <v>689486</v>
      </c>
      <c r="L28" s="21">
        <v>123556</v>
      </c>
      <c r="M28" s="21">
        <v>424769</v>
      </c>
      <c r="N28" s="21">
        <v>1237811</v>
      </c>
      <c r="O28" s="21">
        <v>197141</v>
      </c>
      <c r="P28" s="21">
        <v>462079</v>
      </c>
      <c r="Q28" s="21">
        <v>2645201</v>
      </c>
      <c r="R28" s="21">
        <v>3304421</v>
      </c>
      <c r="S28" s="21">
        <v>2381843</v>
      </c>
      <c r="T28" s="21">
        <v>2597368</v>
      </c>
      <c r="U28" s="21">
        <v>2095286</v>
      </c>
      <c r="V28" s="21">
        <v>7074497</v>
      </c>
      <c r="W28" s="21">
        <v>12450342</v>
      </c>
      <c r="X28" s="21"/>
      <c r="Y28" s="21">
        <v>12450342</v>
      </c>
      <c r="Z28" s="6"/>
      <c r="AA28" s="19">
        <v>28700293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318680007</v>
      </c>
      <c r="D32" s="25">
        <f>SUM(D28:D31)</f>
        <v>0</v>
      </c>
      <c r="E32" s="26">
        <f t="shared" si="5"/>
        <v>35890501</v>
      </c>
      <c r="F32" s="27">
        <f t="shared" si="5"/>
        <v>28700293</v>
      </c>
      <c r="G32" s="27">
        <f t="shared" si="5"/>
        <v>32589</v>
      </c>
      <c r="H32" s="27">
        <f t="shared" si="5"/>
        <v>197148</v>
      </c>
      <c r="I32" s="27">
        <f t="shared" si="5"/>
        <v>603876</v>
      </c>
      <c r="J32" s="27">
        <f t="shared" si="5"/>
        <v>833613</v>
      </c>
      <c r="K32" s="27">
        <f t="shared" si="5"/>
        <v>689486</v>
      </c>
      <c r="L32" s="27">
        <f t="shared" si="5"/>
        <v>123556</v>
      </c>
      <c r="M32" s="27">
        <f t="shared" si="5"/>
        <v>424769</v>
      </c>
      <c r="N32" s="27">
        <f t="shared" si="5"/>
        <v>1237811</v>
      </c>
      <c r="O32" s="27">
        <f t="shared" si="5"/>
        <v>197141</v>
      </c>
      <c r="P32" s="27">
        <f t="shared" si="5"/>
        <v>462079</v>
      </c>
      <c r="Q32" s="27">
        <f t="shared" si="5"/>
        <v>2645201</v>
      </c>
      <c r="R32" s="27">
        <f t="shared" si="5"/>
        <v>3304421</v>
      </c>
      <c r="S32" s="27">
        <f t="shared" si="5"/>
        <v>2381843</v>
      </c>
      <c r="T32" s="27">
        <f t="shared" si="5"/>
        <v>2597368</v>
      </c>
      <c r="U32" s="27">
        <f t="shared" si="5"/>
        <v>2095286</v>
      </c>
      <c r="V32" s="27">
        <f t="shared" si="5"/>
        <v>7074497</v>
      </c>
      <c r="W32" s="27">
        <f t="shared" si="5"/>
        <v>12450342</v>
      </c>
      <c r="X32" s="27">
        <f t="shared" si="5"/>
        <v>0</v>
      </c>
      <c r="Y32" s="27">
        <f t="shared" si="5"/>
        <v>12450342</v>
      </c>
      <c r="Z32" s="13">
        <f>+IF(X32&lt;&gt;0,+(Y32/X32)*100,0)</f>
        <v>0</v>
      </c>
      <c r="AA32" s="31">
        <f>SUM(AA28:AA31)</f>
        <v>28700293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294501101</v>
      </c>
      <c r="D35" s="19"/>
      <c r="E35" s="20">
        <v>7144578</v>
      </c>
      <c r="F35" s="21">
        <v>3754400</v>
      </c>
      <c r="G35" s="21">
        <v>170662</v>
      </c>
      <c r="H35" s="21">
        <v>533845</v>
      </c>
      <c r="I35" s="21">
        <v>58004</v>
      </c>
      <c r="J35" s="21">
        <v>762511</v>
      </c>
      <c r="K35" s="21">
        <v>431161</v>
      </c>
      <c r="L35" s="21">
        <v>33911</v>
      </c>
      <c r="M35" s="21"/>
      <c r="N35" s="21">
        <v>465072</v>
      </c>
      <c r="O35" s="21">
        <v>794792</v>
      </c>
      <c r="P35" s="21">
        <v>657460</v>
      </c>
      <c r="Q35" s="21">
        <v>24039</v>
      </c>
      <c r="R35" s="21">
        <v>1476291</v>
      </c>
      <c r="S35" s="21">
        <v>723625</v>
      </c>
      <c r="T35" s="21">
        <v>15997</v>
      </c>
      <c r="U35" s="21">
        <v>1643403</v>
      </c>
      <c r="V35" s="21">
        <v>2383025</v>
      </c>
      <c r="W35" s="21">
        <v>5086899</v>
      </c>
      <c r="X35" s="21"/>
      <c r="Y35" s="21">
        <v>5086899</v>
      </c>
      <c r="Z35" s="6"/>
      <c r="AA35" s="28">
        <v>3754400</v>
      </c>
    </row>
    <row r="36" spans="1:27" ht="13.5">
      <c r="A36" s="60" t="s">
        <v>64</v>
      </c>
      <c r="B36" s="10"/>
      <c r="C36" s="61">
        <f aca="true" t="shared" si="6" ref="C36:Y36">SUM(C32:C35)</f>
        <v>613181108</v>
      </c>
      <c r="D36" s="61">
        <f>SUM(D32:D35)</f>
        <v>0</v>
      </c>
      <c r="E36" s="62">
        <f t="shared" si="6"/>
        <v>43035079</v>
      </c>
      <c r="F36" s="63">
        <f t="shared" si="6"/>
        <v>32454693</v>
      </c>
      <c r="G36" s="63">
        <f t="shared" si="6"/>
        <v>203251</v>
      </c>
      <c r="H36" s="63">
        <f t="shared" si="6"/>
        <v>730993</v>
      </c>
      <c r="I36" s="63">
        <f t="shared" si="6"/>
        <v>661880</v>
      </c>
      <c r="J36" s="63">
        <f t="shared" si="6"/>
        <v>1596124</v>
      </c>
      <c r="K36" s="63">
        <f t="shared" si="6"/>
        <v>1120647</v>
      </c>
      <c r="L36" s="63">
        <f t="shared" si="6"/>
        <v>157467</v>
      </c>
      <c r="M36" s="63">
        <f t="shared" si="6"/>
        <v>424769</v>
      </c>
      <c r="N36" s="63">
        <f t="shared" si="6"/>
        <v>1702883</v>
      </c>
      <c r="O36" s="63">
        <f t="shared" si="6"/>
        <v>991933</v>
      </c>
      <c r="P36" s="63">
        <f t="shared" si="6"/>
        <v>1119539</v>
      </c>
      <c r="Q36" s="63">
        <f t="shared" si="6"/>
        <v>2669240</v>
      </c>
      <c r="R36" s="63">
        <f t="shared" si="6"/>
        <v>4780712</v>
      </c>
      <c r="S36" s="63">
        <f t="shared" si="6"/>
        <v>3105468</v>
      </c>
      <c r="T36" s="63">
        <f t="shared" si="6"/>
        <v>2613365</v>
      </c>
      <c r="U36" s="63">
        <f t="shared" si="6"/>
        <v>3738689</v>
      </c>
      <c r="V36" s="63">
        <f t="shared" si="6"/>
        <v>9457522</v>
      </c>
      <c r="W36" s="63">
        <f t="shared" si="6"/>
        <v>17537241</v>
      </c>
      <c r="X36" s="63">
        <f t="shared" si="6"/>
        <v>0</v>
      </c>
      <c r="Y36" s="63">
        <f t="shared" si="6"/>
        <v>17537241</v>
      </c>
      <c r="Z36" s="64">
        <f>+IF(X36&lt;&gt;0,+(Y36/X36)*100,0)</f>
        <v>0</v>
      </c>
      <c r="AA36" s="65">
        <f>SUM(AA32:AA35)</f>
        <v>32454693</v>
      </c>
    </row>
    <row r="37" spans="1:27" ht="13.5">
      <c r="A37" s="14" t="s">
        <v>90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92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9" t="s">
        <v>66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650000</v>
      </c>
      <c r="F5" s="18">
        <f t="shared" si="0"/>
        <v>650000</v>
      </c>
      <c r="G5" s="18">
        <f t="shared" si="0"/>
        <v>0</v>
      </c>
      <c r="H5" s="18">
        <f t="shared" si="0"/>
        <v>0</v>
      </c>
      <c r="I5" s="18">
        <f t="shared" si="0"/>
        <v>91865</v>
      </c>
      <c r="J5" s="18">
        <f t="shared" si="0"/>
        <v>91865</v>
      </c>
      <c r="K5" s="18">
        <f t="shared" si="0"/>
        <v>91865</v>
      </c>
      <c r="L5" s="18">
        <f t="shared" si="0"/>
        <v>0</v>
      </c>
      <c r="M5" s="18">
        <f t="shared" si="0"/>
        <v>0</v>
      </c>
      <c r="N5" s="18">
        <f t="shared" si="0"/>
        <v>91865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183730</v>
      </c>
      <c r="X5" s="18">
        <f t="shared" si="0"/>
        <v>0</v>
      </c>
      <c r="Y5" s="18">
        <f t="shared" si="0"/>
        <v>183730</v>
      </c>
      <c r="Z5" s="4">
        <f>+IF(X5&lt;&gt;0,+(Y5/X5)*100,0)</f>
        <v>0</v>
      </c>
      <c r="AA5" s="16">
        <f>SUM(AA6:AA8)</f>
        <v>650000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>
        <v>91865</v>
      </c>
      <c r="J6" s="21">
        <v>91865</v>
      </c>
      <c r="K6" s="21">
        <v>91865</v>
      </c>
      <c r="L6" s="21"/>
      <c r="M6" s="21"/>
      <c r="N6" s="21">
        <v>91865</v>
      </c>
      <c r="O6" s="21"/>
      <c r="P6" s="21"/>
      <c r="Q6" s="21"/>
      <c r="R6" s="21"/>
      <c r="S6" s="21"/>
      <c r="T6" s="21"/>
      <c r="U6" s="21"/>
      <c r="V6" s="21"/>
      <c r="W6" s="21">
        <v>183730</v>
      </c>
      <c r="X6" s="21"/>
      <c r="Y6" s="21">
        <v>183730</v>
      </c>
      <c r="Z6" s="6"/>
      <c r="AA6" s="28"/>
    </row>
    <row r="7" spans="1:27" ht="13.5">
      <c r="A7" s="5" t="s">
        <v>33</v>
      </c>
      <c r="B7" s="3"/>
      <c r="C7" s="22"/>
      <c r="D7" s="22"/>
      <c r="E7" s="23">
        <v>650000</v>
      </c>
      <c r="F7" s="24">
        <v>650000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>
        <v>650000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4076000</v>
      </c>
      <c r="F9" s="18">
        <f t="shared" si="1"/>
        <v>4076000</v>
      </c>
      <c r="G9" s="18">
        <f t="shared" si="1"/>
        <v>573413</v>
      </c>
      <c r="H9" s="18">
        <f t="shared" si="1"/>
        <v>573363</v>
      </c>
      <c r="I9" s="18">
        <f t="shared" si="1"/>
        <v>0</v>
      </c>
      <c r="J9" s="18">
        <f t="shared" si="1"/>
        <v>1146776</v>
      </c>
      <c r="K9" s="18">
        <f t="shared" si="1"/>
        <v>618815</v>
      </c>
      <c r="L9" s="18">
        <f t="shared" si="1"/>
        <v>0</v>
      </c>
      <c r="M9" s="18">
        <f t="shared" si="1"/>
        <v>0</v>
      </c>
      <c r="N9" s="18">
        <f t="shared" si="1"/>
        <v>618815</v>
      </c>
      <c r="O9" s="18">
        <f t="shared" si="1"/>
        <v>0</v>
      </c>
      <c r="P9" s="18">
        <f t="shared" si="1"/>
        <v>475106</v>
      </c>
      <c r="Q9" s="18">
        <f t="shared" si="1"/>
        <v>452991</v>
      </c>
      <c r="R9" s="18">
        <f t="shared" si="1"/>
        <v>928097</v>
      </c>
      <c r="S9" s="18">
        <f t="shared" si="1"/>
        <v>397872</v>
      </c>
      <c r="T9" s="18">
        <f t="shared" si="1"/>
        <v>378844</v>
      </c>
      <c r="U9" s="18">
        <f t="shared" si="1"/>
        <v>1898482</v>
      </c>
      <c r="V9" s="18">
        <f t="shared" si="1"/>
        <v>2675198</v>
      </c>
      <c r="W9" s="18">
        <f t="shared" si="1"/>
        <v>5368886</v>
      </c>
      <c r="X9" s="18">
        <f t="shared" si="1"/>
        <v>3076236</v>
      </c>
      <c r="Y9" s="18">
        <f t="shared" si="1"/>
        <v>2292650</v>
      </c>
      <c r="Z9" s="4">
        <f>+IF(X9&lt;&gt;0,+(Y9/X9)*100,0)</f>
        <v>74.52776705038235</v>
      </c>
      <c r="AA9" s="30">
        <f>SUM(AA10:AA14)</f>
        <v>4076000</v>
      </c>
    </row>
    <row r="10" spans="1:27" ht="13.5">
      <c r="A10" s="5" t="s">
        <v>36</v>
      </c>
      <c r="B10" s="3"/>
      <c r="C10" s="19"/>
      <c r="D10" s="19"/>
      <c r="E10" s="20">
        <v>1000000</v>
      </c>
      <c r="F10" s="21">
        <v>1000000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>
        <v>1000000</v>
      </c>
    </row>
    <row r="11" spans="1:27" ht="13.5">
      <c r="A11" s="5" t="s">
        <v>37</v>
      </c>
      <c r="B11" s="3"/>
      <c r="C11" s="19"/>
      <c r="D11" s="19"/>
      <c r="E11" s="20">
        <v>3076000</v>
      </c>
      <c r="F11" s="21">
        <v>3076000</v>
      </c>
      <c r="G11" s="21">
        <v>573413</v>
      </c>
      <c r="H11" s="21">
        <v>573363</v>
      </c>
      <c r="I11" s="21"/>
      <c r="J11" s="21">
        <v>1146776</v>
      </c>
      <c r="K11" s="21">
        <v>618815</v>
      </c>
      <c r="L11" s="21"/>
      <c r="M11" s="21"/>
      <c r="N11" s="21">
        <v>618815</v>
      </c>
      <c r="O11" s="21"/>
      <c r="P11" s="21">
        <v>475106</v>
      </c>
      <c r="Q11" s="21">
        <v>452991</v>
      </c>
      <c r="R11" s="21">
        <v>928097</v>
      </c>
      <c r="S11" s="21">
        <v>397872</v>
      </c>
      <c r="T11" s="21">
        <v>378844</v>
      </c>
      <c r="U11" s="21">
        <v>1898482</v>
      </c>
      <c r="V11" s="21">
        <v>2675198</v>
      </c>
      <c r="W11" s="21">
        <v>5368886</v>
      </c>
      <c r="X11" s="21">
        <v>3076236</v>
      </c>
      <c r="Y11" s="21">
        <v>2292650</v>
      </c>
      <c r="Z11" s="6">
        <v>74.53</v>
      </c>
      <c r="AA11" s="28">
        <v>3076000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2716000</v>
      </c>
      <c r="F15" s="18">
        <f t="shared" si="2"/>
        <v>1721000</v>
      </c>
      <c r="G15" s="18">
        <f t="shared" si="2"/>
        <v>78000</v>
      </c>
      <c r="H15" s="18">
        <f t="shared" si="2"/>
        <v>0</v>
      </c>
      <c r="I15" s="18">
        <f t="shared" si="2"/>
        <v>251937</v>
      </c>
      <c r="J15" s="18">
        <f t="shared" si="2"/>
        <v>329937</v>
      </c>
      <c r="K15" s="18">
        <f t="shared" si="2"/>
        <v>369622</v>
      </c>
      <c r="L15" s="18">
        <f t="shared" si="2"/>
        <v>2118571</v>
      </c>
      <c r="M15" s="18">
        <f t="shared" si="2"/>
        <v>2450909</v>
      </c>
      <c r="N15" s="18">
        <f t="shared" si="2"/>
        <v>4939102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69223</v>
      </c>
      <c r="T15" s="18">
        <f t="shared" si="2"/>
        <v>69223</v>
      </c>
      <c r="U15" s="18">
        <f t="shared" si="2"/>
        <v>26214</v>
      </c>
      <c r="V15" s="18">
        <f t="shared" si="2"/>
        <v>164660</v>
      </c>
      <c r="W15" s="18">
        <f t="shared" si="2"/>
        <v>5433699</v>
      </c>
      <c r="X15" s="18">
        <f t="shared" si="2"/>
        <v>1721484</v>
      </c>
      <c r="Y15" s="18">
        <f t="shared" si="2"/>
        <v>3712215</v>
      </c>
      <c r="Z15" s="4">
        <f>+IF(X15&lt;&gt;0,+(Y15/X15)*100,0)</f>
        <v>215.64040095638416</v>
      </c>
      <c r="AA15" s="30">
        <f>SUM(AA16:AA18)</f>
        <v>1721000</v>
      </c>
    </row>
    <row r="16" spans="1:27" ht="13.5">
      <c r="A16" s="5" t="s">
        <v>42</v>
      </c>
      <c r="B16" s="3"/>
      <c r="C16" s="19"/>
      <c r="D16" s="19"/>
      <c r="E16" s="20">
        <v>995000</v>
      </c>
      <c r="F16" s="21"/>
      <c r="G16" s="21">
        <v>78000</v>
      </c>
      <c r="H16" s="21"/>
      <c r="I16" s="21"/>
      <c r="J16" s="21">
        <v>78000</v>
      </c>
      <c r="K16" s="21"/>
      <c r="L16" s="21"/>
      <c r="M16" s="21"/>
      <c r="N16" s="21"/>
      <c r="O16" s="21"/>
      <c r="P16" s="21"/>
      <c r="Q16" s="21"/>
      <c r="R16" s="21"/>
      <c r="S16" s="21">
        <v>69223</v>
      </c>
      <c r="T16" s="21">
        <v>69223</v>
      </c>
      <c r="U16" s="21">
        <v>26214</v>
      </c>
      <c r="V16" s="21">
        <v>164660</v>
      </c>
      <c r="W16" s="21">
        <v>242660</v>
      </c>
      <c r="X16" s="21"/>
      <c r="Y16" s="21">
        <v>242660</v>
      </c>
      <c r="Z16" s="6"/>
      <c r="AA16" s="28"/>
    </row>
    <row r="17" spans="1:27" ht="13.5">
      <c r="A17" s="5" t="s">
        <v>43</v>
      </c>
      <c r="B17" s="3"/>
      <c r="C17" s="19"/>
      <c r="D17" s="19"/>
      <c r="E17" s="20">
        <v>1721000</v>
      </c>
      <c r="F17" s="21">
        <v>1721000</v>
      </c>
      <c r="G17" s="21"/>
      <c r="H17" s="21"/>
      <c r="I17" s="21">
        <v>251937</v>
      </c>
      <c r="J17" s="21">
        <v>251937</v>
      </c>
      <c r="K17" s="21">
        <v>369622</v>
      </c>
      <c r="L17" s="21">
        <v>2118571</v>
      </c>
      <c r="M17" s="21">
        <v>2450909</v>
      </c>
      <c r="N17" s="21">
        <v>4939102</v>
      </c>
      <c r="O17" s="21"/>
      <c r="P17" s="21"/>
      <c r="Q17" s="21"/>
      <c r="R17" s="21"/>
      <c r="S17" s="21"/>
      <c r="T17" s="21"/>
      <c r="U17" s="21"/>
      <c r="V17" s="21"/>
      <c r="W17" s="21">
        <v>5191039</v>
      </c>
      <c r="X17" s="21">
        <v>1721484</v>
      </c>
      <c r="Y17" s="21">
        <v>3469555</v>
      </c>
      <c r="Z17" s="6">
        <v>201.54</v>
      </c>
      <c r="AA17" s="28">
        <v>1721000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25288000</v>
      </c>
      <c r="F19" s="18">
        <f t="shared" si="3"/>
        <v>25283000</v>
      </c>
      <c r="G19" s="18">
        <f t="shared" si="3"/>
        <v>487753</v>
      </c>
      <c r="H19" s="18">
        <f t="shared" si="3"/>
        <v>0</v>
      </c>
      <c r="I19" s="18">
        <f t="shared" si="3"/>
        <v>292968</v>
      </c>
      <c r="J19" s="18">
        <f t="shared" si="3"/>
        <v>780721</v>
      </c>
      <c r="K19" s="18">
        <f t="shared" si="3"/>
        <v>2139102</v>
      </c>
      <c r="L19" s="18">
        <f t="shared" si="3"/>
        <v>0</v>
      </c>
      <c r="M19" s="18">
        <f t="shared" si="3"/>
        <v>2065793</v>
      </c>
      <c r="N19" s="18">
        <f t="shared" si="3"/>
        <v>4204895</v>
      </c>
      <c r="O19" s="18">
        <f t="shared" si="3"/>
        <v>625240</v>
      </c>
      <c r="P19" s="18">
        <f t="shared" si="3"/>
        <v>3224347</v>
      </c>
      <c r="Q19" s="18">
        <f t="shared" si="3"/>
        <v>1323305</v>
      </c>
      <c r="R19" s="18">
        <f t="shared" si="3"/>
        <v>5172892</v>
      </c>
      <c r="S19" s="18">
        <f t="shared" si="3"/>
        <v>920703</v>
      </c>
      <c r="T19" s="18">
        <f t="shared" si="3"/>
        <v>3342187</v>
      </c>
      <c r="U19" s="18">
        <f t="shared" si="3"/>
        <v>595628</v>
      </c>
      <c r="V19" s="18">
        <f t="shared" si="3"/>
        <v>4858518</v>
      </c>
      <c r="W19" s="18">
        <f t="shared" si="3"/>
        <v>15017026</v>
      </c>
      <c r="X19" s="18">
        <f t="shared" si="3"/>
        <v>24287784</v>
      </c>
      <c r="Y19" s="18">
        <f t="shared" si="3"/>
        <v>-9270758</v>
      </c>
      <c r="Z19" s="4">
        <f>+IF(X19&lt;&gt;0,+(Y19/X19)*100,0)</f>
        <v>-38.17045639075183</v>
      </c>
      <c r="AA19" s="30">
        <f>SUM(AA20:AA23)</f>
        <v>25283000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>
        <v>1800000</v>
      </c>
      <c r="U20" s="21"/>
      <c r="V20" s="21">
        <v>1800000</v>
      </c>
      <c r="W20" s="21">
        <v>1800000</v>
      </c>
      <c r="X20" s="21"/>
      <c r="Y20" s="21">
        <v>1800000</v>
      </c>
      <c r="Z20" s="6"/>
      <c r="AA20" s="28"/>
    </row>
    <row r="21" spans="1:27" ht="13.5">
      <c r="A21" s="5" t="s">
        <v>47</v>
      </c>
      <c r="B21" s="3"/>
      <c r="C21" s="19"/>
      <c r="D21" s="19"/>
      <c r="E21" s="20">
        <v>10000000</v>
      </c>
      <c r="F21" s="21">
        <v>10000000</v>
      </c>
      <c r="G21" s="21">
        <v>487753</v>
      </c>
      <c r="H21" s="21"/>
      <c r="I21" s="21"/>
      <c r="J21" s="21">
        <v>487753</v>
      </c>
      <c r="K21" s="21"/>
      <c r="L21" s="21"/>
      <c r="M21" s="21">
        <v>2065793</v>
      </c>
      <c r="N21" s="21">
        <v>2065793</v>
      </c>
      <c r="O21" s="21"/>
      <c r="P21" s="21">
        <v>2240863</v>
      </c>
      <c r="Q21" s="21"/>
      <c r="R21" s="21">
        <v>2240863</v>
      </c>
      <c r="S21" s="21"/>
      <c r="T21" s="21"/>
      <c r="U21" s="21"/>
      <c r="V21" s="21"/>
      <c r="W21" s="21">
        <v>4794409</v>
      </c>
      <c r="X21" s="21">
        <v>9999996</v>
      </c>
      <c r="Y21" s="21">
        <v>-5205587</v>
      </c>
      <c r="Z21" s="6">
        <v>-52.06</v>
      </c>
      <c r="AA21" s="28">
        <v>10000000</v>
      </c>
    </row>
    <row r="22" spans="1:27" ht="13.5">
      <c r="A22" s="5" t="s">
        <v>48</v>
      </c>
      <c r="B22" s="3"/>
      <c r="C22" s="22"/>
      <c r="D22" s="22"/>
      <c r="E22" s="23">
        <v>364000</v>
      </c>
      <c r="F22" s="24">
        <v>364000</v>
      </c>
      <c r="G22" s="24"/>
      <c r="H22" s="24"/>
      <c r="I22" s="24"/>
      <c r="J22" s="24"/>
      <c r="K22" s="24">
        <v>217569</v>
      </c>
      <c r="L22" s="24"/>
      <c r="M22" s="24"/>
      <c r="N22" s="24">
        <v>217569</v>
      </c>
      <c r="O22" s="24"/>
      <c r="P22" s="24"/>
      <c r="Q22" s="24"/>
      <c r="R22" s="24"/>
      <c r="S22" s="24">
        <v>706988</v>
      </c>
      <c r="T22" s="24">
        <v>748045</v>
      </c>
      <c r="U22" s="24"/>
      <c r="V22" s="24">
        <v>1455033</v>
      </c>
      <c r="W22" s="24">
        <v>1672602</v>
      </c>
      <c r="X22" s="24">
        <v>364224</v>
      </c>
      <c r="Y22" s="24">
        <v>1308378</v>
      </c>
      <c r="Z22" s="7">
        <v>359.22</v>
      </c>
      <c r="AA22" s="29">
        <v>364000</v>
      </c>
    </row>
    <row r="23" spans="1:27" ht="13.5">
      <c r="A23" s="5" t="s">
        <v>49</v>
      </c>
      <c r="B23" s="3"/>
      <c r="C23" s="19"/>
      <c r="D23" s="19"/>
      <c r="E23" s="20">
        <v>14924000</v>
      </c>
      <c r="F23" s="21">
        <v>14919000</v>
      </c>
      <c r="G23" s="21"/>
      <c r="H23" s="21"/>
      <c r="I23" s="21">
        <v>292968</v>
      </c>
      <c r="J23" s="21">
        <v>292968</v>
      </c>
      <c r="K23" s="21">
        <v>1921533</v>
      </c>
      <c r="L23" s="21"/>
      <c r="M23" s="21"/>
      <c r="N23" s="21">
        <v>1921533</v>
      </c>
      <c r="O23" s="21">
        <v>625240</v>
      </c>
      <c r="P23" s="21">
        <v>983484</v>
      </c>
      <c r="Q23" s="21">
        <v>1323305</v>
      </c>
      <c r="R23" s="21">
        <v>2932029</v>
      </c>
      <c r="S23" s="21">
        <v>213715</v>
      </c>
      <c r="T23" s="21">
        <v>794142</v>
      </c>
      <c r="U23" s="21">
        <v>595628</v>
      </c>
      <c r="V23" s="21">
        <v>1603485</v>
      </c>
      <c r="W23" s="21">
        <v>6750015</v>
      </c>
      <c r="X23" s="21">
        <v>13923564</v>
      </c>
      <c r="Y23" s="21">
        <v>-7173549</v>
      </c>
      <c r="Z23" s="6">
        <v>-51.52</v>
      </c>
      <c r="AA23" s="28">
        <v>14919000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994500</v>
      </c>
      <c r="Y24" s="18">
        <v>-994500</v>
      </c>
      <c r="Z24" s="4">
        <v>-100</v>
      </c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32730000</v>
      </c>
      <c r="F25" s="52">
        <f t="shared" si="4"/>
        <v>31730000</v>
      </c>
      <c r="G25" s="52">
        <f t="shared" si="4"/>
        <v>1139166</v>
      </c>
      <c r="H25" s="52">
        <f t="shared" si="4"/>
        <v>573363</v>
      </c>
      <c r="I25" s="52">
        <f t="shared" si="4"/>
        <v>636770</v>
      </c>
      <c r="J25" s="52">
        <f t="shared" si="4"/>
        <v>2349299</v>
      </c>
      <c r="K25" s="52">
        <f t="shared" si="4"/>
        <v>3219404</v>
      </c>
      <c r="L25" s="52">
        <f t="shared" si="4"/>
        <v>2118571</v>
      </c>
      <c r="M25" s="52">
        <f t="shared" si="4"/>
        <v>4516702</v>
      </c>
      <c r="N25" s="52">
        <f t="shared" si="4"/>
        <v>9854677</v>
      </c>
      <c r="O25" s="52">
        <f t="shared" si="4"/>
        <v>625240</v>
      </c>
      <c r="P25" s="52">
        <f t="shared" si="4"/>
        <v>3699453</v>
      </c>
      <c r="Q25" s="52">
        <f t="shared" si="4"/>
        <v>1776296</v>
      </c>
      <c r="R25" s="52">
        <f t="shared" si="4"/>
        <v>6100989</v>
      </c>
      <c r="S25" s="52">
        <f t="shared" si="4"/>
        <v>1387798</v>
      </c>
      <c r="T25" s="52">
        <f t="shared" si="4"/>
        <v>3790254</v>
      </c>
      <c r="U25" s="52">
        <f t="shared" si="4"/>
        <v>2520324</v>
      </c>
      <c r="V25" s="52">
        <f t="shared" si="4"/>
        <v>7698376</v>
      </c>
      <c r="W25" s="52">
        <f t="shared" si="4"/>
        <v>26003341</v>
      </c>
      <c r="X25" s="52">
        <f t="shared" si="4"/>
        <v>30080004</v>
      </c>
      <c r="Y25" s="52">
        <f t="shared" si="4"/>
        <v>-4076663</v>
      </c>
      <c r="Z25" s="53">
        <f>+IF(X25&lt;&gt;0,+(Y25/X25)*100,0)</f>
        <v>-13.552734235008746</v>
      </c>
      <c r="AA25" s="54">
        <f>+AA5+AA9+AA15+AA19+AA24</f>
        <v>31730000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16156000</v>
      </c>
      <c r="F28" s="21">
        <v>30085000</v>
      </c>
      <c r="G28" s="21">
        <v>1139166</v>
      </c>
      <c r="H28" s="21"/>
      <c r="I28" s="21">
        <v>636770</v>
      </c>
      <c r="J28" s="21">
        <v>1775936</v>
      </c>
      <c r="K28" s="21">
        <v>3219404</v>
      </c>
      <c r="L28" s="21">
        <v>2118571</v>
      </c>
      <c r="M28" s="21">
        <v>4516702</v>
      </c>
      <c r="N28" s="21">
        <v>9854677</v>
      </c>
      <c r="O28" s="21">
        <v>625240</v>
      </c>
      <c r="P28" s="21">
        <v>3699453</v>
      </c>
      <c r="Q28" s="21">
        <v>1776296</v>
      </c>
      <c r="R28" s="21">
        <v>6100989</v>
      </c>
      <c r="S28" s="21">
        <v>1387798</v>
      </c>
      <c r="T28" s="21">
        <v>3790254</v>
      </c>
      <c r="U28" s="21">
        <v>2520324</v>
      </c>
      <c r="V28" s="21">
        <v>7698376</v>
      </c>
      <c r="W28" s="21">
        <v>25429978</v>
      </c>
      <c r="X28" s="21"/>
      <c r="Y28" s="21">
        <v>25429978</v>
      </c>
      <c r="Z28" s="6"/>
      <c r="AA28" s="19">
        <v>30085000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16156000</v>
      </c>
      <c r="F32" s="27">
        <f t="shared" si="5"/>
        <v>30085000</v>
      </c>
      <c r="G32" s="27">
        <f t="shared" si="5"/>
        <v>1139166</v>
      </c>
      <c r="H32" s="27">
        <f t="shared" si="5"/>
        <v>0</v>
      </c>
      <c r="I32" s="27">
        <f t="shared" si="5"/>
        <v>636770</v>
      </c>
      <c r="J32" s="27">
        <f t="shared" si="5"/>
        <v>1775936</v>
      </c>
      <c r="K32" s="27">
        <f t="shared" si="5"/>
        <v>3219404</v>
      </c>
      <c r="L32" s="27">
        <f t="shared" si="5"/>
        <v>2118571</v>
      </c>
      <c r="M32" s="27">
        <f t="shared" si="5"/>
        <v>4516702</v>
      </c>
      <c r="N32" s="27">
        <f t="shared" si="5"/>
        <v>9854677</v>
      </c>
      <c r="O32" s="27">
        <f t="shared" si="5"/>
        <v>625240</v>
      </c>
      <c r="P32" s="27">
        <f t="shared" si="5"/>
        <v>3699453</v>
      </c>
      <c r="Q32" s="27">
        <f t="shared" si="5"/>
        <v>1776296</v>
      </c>
      <c r="R32" s="27">
        <f t="shared" si="5"/>
        <v>6100989</v>
      </c>
      <c r="S32" s="27">
        <f t="shared" si="5"/>
        <v>1387798</v>
      </c>
      <c r="T32" s="27">
        <f t="shared" si="5"/>
        <v>3790254</v>
      </c>
      <c r="U32" s="27">
        <f t="shared" si="5"/>
        <v>2520324</v>
      </c>
      <c r="V32" s="27">
        <f t="shared" si="5"/>
        <v>7698376</v>
      </c>
      <c r="W32" s="27">
        <f t="shared" si="5"/>
        <v>25429978</v>
      </c>
      <c r="X32" s="27">
        <f t="shared" si="5"/>
        <v>0</v>
      </c>
      <c r="Y32" s="27">
        <f t="shared" si="5"/>
        <v>25429978</v>
      </c>
      <c r="Z32" s="13">
        <f>+IF(X32&lt;&gt;0,+(Y32/X32)*100,0)</f>
        <v>0</v>
      </c>
      <c r="AA32" s="31">
        <f>SUM(AA28:AA31)</f>
        <v>30085000</v>
      </c>
    </row>
    <row r="33" spans="1:27" ht="13.5">
      <c r="A33" s="59" t="s">
        <v>59</v>
      </c>
      <c r="B33" s="3" t="s">
        <v>60</v>
      </c>
      <c r="C33" s="19"/>
      <c r="D33" s="19"/>
      <c r="E33" s="20">
        <v>16574000</v>
      </c>
      <c r="F33" s="21">
        <v>995000</v>
      </c>
      <c r="G33" s="21"/>
      <c r="H33" s="21">
        <v>573363</v>
      </c>
      <c r="I33" s="21"/>
      <c r="J33" s="21">
        <v>573363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573363</v>
      </c>
      <c r="X33" s="21"/>
      <c r="Y33" s="21">
        <v>573363</v>
      </c>
      <c r="Z33" s="6"/>
      <c r="AA33" s="28">
        <v>995000</v>
      </c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/>
      <c r="F35" s="21">
        <v>650000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650000</v>
      </c>
    </row>
    <row r="36" spans="1:27" ht="13.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32730000</v>
      </c>
      <c r="F36" s="63">
        <f t="shared" si="6"/>
        <v>31730000</v>
      </c>
      <c r="G36" s="63">
        <f t="shared" si="6"/>
        <v>1139166</v>
      </c>
      <c r="H36" s="63">
        <f t="shared" si="6"/>
        <v>573363</v>
      </c>
      <c r="I36" s="63">
        <f t="shared" si="6"/>
        <v>636770</v>
      </c>
      <c r="J36" s="63">
        <f t="shared" si="6"/>
        <v>2349299</v>
      </c>
      <c r="K36" s="63">
        <f t="shared" si="6"/>
        <v>3219404</v>
      </c>
      <c r="L36" s="63">
        <f t="shared" si="6"/>
        <v>2118571</v>
      </c>
      <c r="M36" s="63">
        <f t="shared" si="6"/>
        <v>4516702</v>
      </c>
      <c r="N36" s="63">
        <f t="shared" si="6"/>
        <v>9854677</v>
      </c>
      <c r="O36" s="63">
        <f t="shared" si="6"/>
        <v>625240</v>
      </c>
      <c r="P36" s="63">
        <f t="shared" si="6"/>
        <v>3699453</v>
      </c>
      <c r="Q36" s="63">
        <f t="shared" si="6"/>
        <v>1776296</v>
      </c>
      <c r="R36" s="63">
        <f t="shared" si="6"/>
        <v>6100989</v>
      </c>
      <c r="S36" s="63">
        <f t="shared" si="6"/>
        <v>1387798</v>
      </c>
      <c r="T36" s="63">
        <f t="shared" si="6"/>
        <v>3790254</v>
      </c>
      <c r="U36" s="63">
        <f t="shared" si="6"/>
        <v>2520324</v>
      </c>
      <c r="V36" s="63">
        <f t="shared" si="6"/>
        <v>7698376</v>
      </c>
      <c r="W36" s="63">
        <f t="shared" si="6"/>
        <v>26003341</v>
      </c>
      <c r="X36" s="63">
        <f t="shared" si="6"/>
        <v>0</v>
      </c>
      <c r="Y36" s="63">
        <f t="shared" si="6"/>
        <v>26003341</v>
      </c>
      <c r="Z36" s="64">
        <f>+IF(X36&lt;&gt;0,+(Y36/X36)*100,0)</f>
        <v>0</v>
      </c>
      <c r="AA36" s="65">
        <f>SUM(AA32:AA35)</f>
        <v>31730000</v>
      </c>
    </row>
    <row r="37" spans="1:27" ht="13.5">
      <c r="A37" s="14" t="s">
        <v>90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92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9" t="s">
        <v>67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2764344</v>
      </c>
      <c r="D5" s="16">
        <f>SUM(D6:D8)</f>
        <v>0</v>
      </c>
      <c r="E5" s="17">
        <f t="shared" si="0"/>
        <v>801374</v>
      </c>
      <c r="F5" s="18">
        <f t="shared" si="0"/>
        <v>915682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801374</v>
      </c>
      <c r="Y5" s="18">
        <f t="shared" si="0"/>
        <v>-801374</v>
      </c>
      <c r="Z5" s="4">
        <f>+IF(X5&lt;&gt;0,+(Y5/X5)*100,0)</f>
        <v>-100</v>
      </c>
      <c r="AA5" s="16">
        <f>SUM(AA6:AA8)</f>
        <v>915682</v>
      </c>
    </row>
    <row r="6" spans="1:27" ht="13.5">
      <c r="A6" s="5" t="s">
        <v>32</v>
      </c>
      <c r="B6" s="3"/>
      <c r="C6" s="19">
        <v>78480</v>
      </c>
      <c r="D6" s="19"/>
      <c r="E6" s="20">
        <v>6750</v>
      </c>
      <c r="F6" s="21">
        <v>2678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6750</v>
      </c>
      <c r="Y6" s="21">
        <v>-6750</v>
      </c>
      <c r="Z6" s="6">
        <v>-100</v>
      </c>
      <c r="AA6" s="28">
        <v>2678</v>
      </c>
    </row>
    <row r="7" spans="1:27" ht="13.5">
      <c r="A7" s="5" t="s">
        <v>33</v>
      </c>
      <c r="B7" s="3"/>
      <c r="C7" s="22">
        <v>2364926</v>
      </c>
      <c r="D7" s="22"/>
      <c r="E7" s="23">
        <v>624524</v>
      </c>
      <c r="F7" s="24">
        <v>10663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624524</v>
      </c>
      <c r="Y7" s="24">
        <v>-624524</v>
      </c>
      <c r="Z7" s="7">
        <v>-100</v>
      </c>
      <c r="AA7" s="29">
        <v>10663</v>
      </c>
    </row>
    <row r="8" spans="1:27" ht="13.5">
      <c r="A8" s="5" t="s">
        <v>34</v>
      </c>
      <c r="B8" s="3"/>
      <c r="C8" s="19">
        <v>320938</v>
      </c>
      <c r="D8" s="19"/>
      <c r="E8" s="20">
        <v>170100</v>
      </c>
      <c r="F8" s="21">
        <v>902341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170100</v>
      </c>
      <c r="Y8" s="21">
        <v>-170100</v>
      </c>
      <c r="Z8" s="6">
        <v>-100</v>
      </c>
      <c r="AA8" s="28">
        <v>902341</v>
      </c>
    </row>
    <row r="9" spans="1:27" ht="13.5">
      <c r="A9" s="2" t="s">
        <v>35</v>
      </c>
      <c r="B9" s="3"/>
      <c r="C9" s="16">
        <f aca="true" t="shared" si="1" ref="C9:Y9">SUM(C10:C14)</f>
        <v>2799227</v>
      </c>
      <c r="D9" s="16">
        <f>SUM(D10:D14)</f>
        <v>0</v>
      </c>
      <c r="E9" s="17">
        <f t="shared" si="1"/>
        <v>5588485</v>
      </c>
      <c r="F9" s="18">
        <f t="shared" si="1"/>
        <v>3143813</v>
      </c>
      <c r="G9" s="18">
        <f t="shared" si="1"/>
        <v>63907</v>
      </c>
      <c r="H9" s="18">
        <f t="shared" si="1"/>
        <v>460533</v>
      </c>
      <c r="I9" s="18">
        <f t="shared" si="1"/>
        <v>0</v>
      </c>
      <c r="J9" s="18">
        <f t="shared" si="1"/>
        <v>524440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524440</v>
      </c>
      <c r="X9" s="18">
        <f t="shared" si="1"/>
        <v>5588485</v>
      </c>
      <c r="Y9" s="18">
        <f t="shared" si="1"/>
        <v>-5064045</v>
      </c>
      <c r="Z9" s="4">
        <f>+IF(X9&lt;&gt;0,+(Y9/X9)*100,0)</f>
        <v>-90.61570354040495</v>
      </c>
      <c r="AA9" s="30">
        <f>SUM(AA10:AA14)</f>
        <v>3143813</v>
      </c>
    </row>
    <row r="10" spans="1:27" ht="13.5">
      <c r="A10" s="5" t="s">
        <v>36</v>
      </c>
      <c r="B10" s="3"/>
      <c r="C10" s="19">
        <v>19350</v>
      </c>
      <c r="D10" s="19"/>
      <c r="E10" s="20">
        <v>1857087</v>
      </c>
      <c r="F10" s="21">
        <v>346436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1857087</v>
      </c>
      <c r="Y10" s="21">
        <v>-1857087</v>
      </c>
      <c r="Z10" s="6">
        <v>-100</v>
      </c>
      <c r="AA10" s="28">
        <v>346436</v>
      </c>
    </row>
    <row r="11" spans="1:27" ht="13.5">
      <c r="A11" s="5" t="s">
        <v>37</v>
      </c>
      <c r="B11" s="3"/>
      <c r="C11" s="19">
        <v>2779565</v>
      </c>
      <c r="D11" s="19"/>
      <c r="E11" s="20">
        <v>3564596</v>
      </c>
      <c r="F11" s="21">
        <v>2655596</v>
      </c>
      <c r="G11" s="21">
        <v>63907</v>
      </c>
      <c r="H11" s="21">
        <v>460533</v>
      </c>
      <c r="I11" s="21"/>
      <c r="J11" s="21">
        <v>524440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524440</v>
      </c>
      <c r="X11" s="21">
        <v>3564596</v>
      </c>
      <c r="Y11" s="21">
        <v>-3040156</v>
      </c>
      <c r="Z11" s="6">
        <v>-85.29</v>
      </c>
      <c r="AA11" s="28">
        <v>2655596</v>
      </c>
    </row>
    <row r="12" spans="1:27" ht="13.5">
      <c r="A12" s="5" t="s">
        <v>38</v>
      </c>
      <c r="B12" s="3"/>
      <c r="C12" s="19"/>
      <c r="D12" s="19"/>
      <c r="E12" s="20">
        <v>166802</v>
      </c>
      <c r="F12" s="21">
        <v>141781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166802</v>
      </c>
      <c r="Y12" s="21">
        <v>-166802</v>
      </c>
      <c r="Z12" s="6">
        <v>-100</v>
      </c>
      <c r="AA12" s="28">
        <v>141781</v>
      </c>
    </row>
    <row r="13" spans="1:27" ht="13.5">
      <c r="A13" s="5" t="s">
        <v>39</v>
      </c>
      <c r="B13" s="3"/>
      <c r="C13" s="19">
        <v>312</v>
      </c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6610025</v>
      </c>
      <c r="D15" s="16">
        <f>SUM(D16:D18)</f>
        <v>0</v>
      </c>
      <c r="E15" s="17">
        <f t="shared" si="2"/>
        <v>12630292</v>
      </c>
      <c r="F15" s="18">
        <f t="shared" si="2"/>
        <v>10335292</v>
      </c>
      <c r="G15" s="18">
        <f t="shared" si="2"/>
        <v>1275101</v>
      </c>
      <c r="H15" s="18">
        <f t="shared" si="2"/>
        <v>2885612</v>
      </c>
      <c r="I15" s="18">
        <f t="shared" si="2"/>
        <v>0</v>
      </c>
      <c r="J15" s="18">
        <f t="shared" si="2"/>
        <v>4160713</v>
      </c>
      <c r="K15" s="18">
        <f t="shared" si="2"/>
        <v>1730428</v>
      </c>
      <c r="L15" s="18">
        <f t="shared" si="2"/>
        <v>1410552</v>
      </c>
      <c r="M15" s="18">
        <f t="shared" si="2"/>
        <v>1211154</v>
      </c>
      <c r="N15" s="18">
        <f t="shared" si="2"/>
        <v>4352134</v>
      </c>
      <c r="O15" s="18">
        <f t="shared" si="2"/>
        <v>0</v>
      </c>
      <c r="P15" s="18">
        <f t="shared" si="2"/>
        <v>917998</v>
      </c>
      <c r="Q15" s="18">
        <f t="shared" si="2"/>
        <v>0</v>
      </c>
      <c r="R15" s="18">
        <f t="shared" si="2"/>
        <v>917998</v>
      </c>
      <c r="S15" s="18">
        <f t="shared" si="2"/>
        <v>1026069</v>
      </c>
      <c r="T15" s="18">
        <f t="shared" si="2"/>
        <v>0</v>
      </c>
      <c r="U15" s="18">
        <f t="shared" si="2"/>
        <v>0</v>
      </c>
      <c r="V15" s="18">
        <f t="shared" si="2"/>
        <v>1026069</v>
      </c>
      <c r="W15" s="18">
        <f t="shared" si="2"/>
        <v>10456914</v>
      </c>
      <c r="X15" s="18">
        <f t="shared" si="2"/>
        <v>12630292</v>
      </c>
      <c r="Y15" s="18">
        <f t="shared" si="2"/>
        <v>-2173378</v>
      </c>
      <c r="Z15" s="4">
        <f>+IF(X15&lt;&gt;0,+(Y15/X15)*100,0)</f>
        <v>-17.207662340664807</v>
      </c>
      <c r="AA15" s="30">
        <f>SUM(AA16:AA18)</f>
        <v>10335292</v>
      </c>
    </row>
    <row r="16" spans="1:27" ht="13.5">
      <c r="A16" s="5" t="s">
        <v>42</v>
      </c>
      <c r="B16" s="3"/>
      <c r="C16" s="19">
        <v>9000</v>
      </c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6601025</v>
      </c>
      <c r="D17" s="19"/>
      <c r="E17" s="20">
        <v>12630292</v>
      </c>
      <c r="F17" s="21">
        <v>10335292</v>
      </c>
      <c r="G17" s="21">
        <v>1275101</v>
      </c>
      <c r="H17" s="21">
        <v>2885612</v>
      </c>
      <c r="I17" s="21"/>
      <c r="J17" s="21">
        <v>4160713</v>
      </c>
      <c r="K17" s="21">
        <v>1730428</v>
      </c>
      <c r="L17" s="21">
        <v>1410552</v>
      </c>
      <c r="M17" s="21">
        <v>1211154</v>
      </c>
      <c r="N17" s="21">
        <v>4352134</v>
      </c>
      <c r="O17" s="21"/>
      <c r="P17" s="21">
        <v>917998</v>
      </c>
      <c r="Q17" s="21"/>
      <c r="R17" s="21">
        <v>917998</v>
      </c>
      <c r="S17" s="21">
        <v>1026069</v>
      </c>
      <c r="T17" s="21"/>
      <c r="U17" s="21"/>
      <c r="V17" s="21">
        <v>1026069</v>
      </c>
      <c r="W17" s="21">
        <v>10456914</v>
      </c>
      <c r="X17" s="21">
        <v>12630292</v>
      </c>
      <c r="Y17" s="21">
        <v>-2173378</v>
      </c>
      <c r="Z17" s="6">
        <v>-17.21</v>
      </c>
      <c r="AA17" s="28">
        <v>10335292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21939899</v>
      </c>
      <c r="D19" s="16">
        <f>SUM(D20:D23)</f>
        <v>0</v>
      </c>
      <c r="E19" s="17">
        <f t="shared" si="3"/>
        <v>53415562</v>
      </c>
      <c r="F19" s="18">
        <f t="shared" si="3"/>
        <v>48029108</v>
      </c>
      <c r="G19" s="18">
        <f t="shared" si="3"/>
        <v>2341709</v>
      </c>
      <c r="H19" s="18">
        <f t="shared" si="3"/>
        <v>2354592</v>
      </c>
      <c r="I19" s="18">
        <f t="shared" si="3"/>
        <v>0</v>
      </c>
      <c r="J19" s="18">
        <f t="shared" si="3"/>
        <v>4696301</v>
      </c>
      <c r="K19" s="18">
        <f t="shared" si="3"/>
        <v>3579789</v>
      </c>
      <c r="L19" s="18">
        <f t="shared" si="3"/>
        <v>5271144</v>
      </c>
      <c r="M19" s="18">
        <f t="shared" si="3"/>
        <v>5263794</v>
      </c>
      <c r="N19" s="18">
        <f t="shared" si="3"/>
        <v>14114727</v>
      </c>
      <c r="O19" s="18">
        <f t="shared" si="3"/>
        <v>584304</v>
      </c>
      <c r="P19" s="18">
        <f t="shared" si="3"/>
        <v>3500000</v>
      </c>
      <c r="Q19" s="18">
        <f t="shared" si="3"/>
        <v>3500000</v>
      </c>
      <c r="R19" s="18">
        <f t="shared" si="3"/>
        <v>7584304</v>
      </c>
      <c r="S19" s="18">
        <f t="shared" si="3"/>
        <v>4221181</v>
      </c>
      <c r="T19" s="18">
        <f t="shared" si="3"/>
        <v>0</v>
      </c>
      <c r="U19" s="18">
        <f t="shared" si="3"/>
        <v>0</v>
      </c>
      <c r="V19" s="18">
        <f t="shared" si="3"/>
        <v>4221181</v>
      </c>
      <c r="W19" s="18">
        <f t="shared" si="3"/>
        <v>30616513</v>
      </c>
      <c r="X19" s="18">
        <f t="shared" si="3"/>
        <v>53415562</v>
      </c>
      <c r="Y19" s="18">
        <f t="shared" si="3"/>
        <v>-22799049</v>
      </c>
      <c r="Z19" s="4">
        <f>+IF(X19&lt;&gt;0,+(Y19/X19)*100,0)</f>
        <v>-42.68240966930199</v>
      </c>
      <c r="AA19" s="30">
        <f>SUM(AA20:AA23)</f>
        <v>48029108</v>
      </c>
    </row>
    <row r="20" spans="1:27" ht="13.5">
      <c r="A20" s="5" t="s">
        <v>46</v>
      </c>
      <c r="B20" s="3"/>
      <c r="C20" s="19"/>
      <c r="D20" s="19"/>
      <c r="E20" s="20">
        <v>3665512</v>
      </c>
      <c r="F20" s="21">
        <v>3665512</v>
      </c>
      <c r="G20" s="21"/>
      <c r="H20" s="21"/>
      <c r="I20" s="21"/>
      <c r="J20" s="21"/>
      <c r="K20" s="21"/>
      <c r="L20" s="21"/>
      <c r="M20" s="21">
        <v>1789708</v>
      </c>
      <c r="N20" s="21">
        <v>1789708</v>
      </c>
      <c r="O20" s="21"/>
      <c r="P20" s="21"/>
      <c r="Q20" s="21"/>
      <c r="R20" s="21"/>
      <c r="S20" s="21">
        <v>1800000</v>
      </c>
      <c r="T20" s="21"/>
      <c r="U20" s="21"/>
      <c r="V20" s="21">
        <v>1800000</v>
      </c>
      <c r="W20" s="21">
        <v>3589708</v>
      </c>
      <c r="X20" s="21">
        <v>3665512</v>
      </c>
      <c r="Y20" s="21">
        <v>-75804</v>
      </c>
      <c r="Z20" s="6">
        <v>-2.07</v>
      </c>
      <c r="AA20" s="28">
        <v>3665512</v>
      </c>
    </row>
    <row r="21" spans="1:27" ht="13.5">
      <c r="A21" s="5" t="s">
        <v>47</v>
      </c>
      <c r="B21" s="3"/>
      <c r="C21" s="19">
        <v>16789007</v>
      </c>
      <c r="D21" s="19"/>
      <c r="E21" s="20">
        <v>48405000</v>
      </c>
      <c r="F21" s="21">
        <v>43882096</v>
      </c>
      <c r="G21" s="21">
        <v>2000000</v>
      </c>
      <c r="H21" s="21">
        <v>2354592</v>
      </c>
      <c r="I21" s="21"/>
      <c r="J21" s="21">
        <v>4354592</v>
      </c>
      <c r="K21" s="21">
        <v>3579789</v>
      </c>
      <c r="L21" s="21">
        <v>5271144</v>
      </c>
      <c r="M21" s="21">
        <v>3474086</v>
      </c>
      <c r="N21" s="21">
        <v>12325019</v>
      </c>
      <c r="O21" s="21">
        <v>584304</v>
      </c>
      <c r="P21" s="21">
        <v>3500000</v>
      </c>
      <c r="Q21" s="21">
        <v>3500000</v>
      </c>
      <c r="R21" s="21">
        <v>7584304</v>
      </c>
      <c r="S21" s="21">
        <v>2421181</v>
      </c>
      <c r="T21" s="21"/>
      <c r="U21" s="21"/>
      <c r="V21" s="21">
        <v>2421181</v>
      </c>
      <c r="W21" s="21">
        <v>26685096</v>
      </c>
      <c r="X21" s="21">
        <v>48405000</v>
      </c>
      <c r="Y21" s="21">
        <v>-21719904</v>
      </c>
      <c r="Z21" s="6">
        <v>-44.87</v>
      </c>
      <c r="AA21" s="28">
        <v>43882096</v>
      </c>
    </row>
    <row r="22" spans="1:27" ht="13.5">
      <c r="A22" s="5" t="s">
        <v>48</v>
      </c>
      <c r="B22" s="3"/>
      <c r="C22" s="22">
        <v>5148953</v>
      </c>
      <c r="D22" s="22"/>
      <c r="E22" s="23">
        <v>481500</v>
      </c>
      <c r="F22" s="24">
        <v>481500</v>
      </c>
      <c r="G22" s="24">
        <v>341709</v>
      </c>
      <c r="H22" s="24"/>
      <c r="I22" s="24"/>
      <c r="J22" s="24">
        <v>341709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341709</v>
      </c>
      <c r="X22" s="24">
        <v>481500</v>
      </c>
      <c r="Y22" s="24">
        <v>-139791</v>
      </c>
      <c r="Z22" s="7">
        <v>-29.03</v>
      </c>
      <c r="AA22" s="29">
        <v>481500</v>
      </c>
    </row>
    <row r="23" spans="1:27" ht="13.5">
      <c r="A23" s="5" t="s">
        <v>49</v>
      </c>
      <c r="B23" s="3"/>
      <c r="C23" s="19">
        <v>1939</v>
      </c>
      <c r="D23" s="19"/>
      <c r="E23" s="20">
        <v>863550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863550</v>
      </c>
      <c r="Y23" s="21">
        <v>-863550</v>
      </c>
      <c r="Z23" s="6">
        <v>-100</v>
      </c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34113495</v>
      </c>
      <c r="D25" s="50">
        <f>+D5+D9+D15+D19+D24</f>
        <v>0</v>
      </c>
      <c r="E25" s="51">
        <f t="shared" si="4"/>
        <v>72435713</v>
      </c>
      <c r="F25" s="52">
        <f t="shared" si="4"/>
        <v>62423895</v>
      </c>
      <c r="G25" s="52">
        <f t="shared" si="4"/>
        <v>3680717</v>
      </c>
      <c r="H25" s="52">
        <f t="shared" si="4"/>
        <v>5700737</v>
      </c>
      <c r="I25" s="52">
        <f t="shared" si="4"/>
        <v>0</v>
      </c>
      <c r="J25" s="52">
        <f t="shared" si="4"/>
        <v>9381454</v>
      </c>
      <c r="K25" s="52">
        <f t="shared" si="4"/>
        <v>5310217</v>
      </c>
      <c r="L25" s="52">
        <f t="shared" si="4"/>
        <v>6681696</v>
      </c>
      <c r="M25" s="52">
        <f t="shared" si="4"/>
        <v>6474948</v>
      </c>
      <c r="N25" s="52">
        <f t="shared" si="4"/>
        <v>18466861</v>
      </c>
      <c r="O25" s="52">
        <f t="shared" si="4"/>
        <v>584304</v>
      </c>
      <c r="P25" s="52">
        <f t="shared" si="4"/>
        <v>4417998</v>
      </c>
      <c r="Q25" s="52">
        <f t="shared" si="4"/>
        <v>3500000</v>
      </c>
      <c r="R25" s="52">
        <f t="shared" si="4"/>
        <v>8502302</v>
      </c>
      <c r="S25" s="52">
        <f t="shared" si="4"/>
        <v>5247250</v>
      </c>
      <c r="T25" s="52">
        <f t="shared" si="4"/>
        <v>0</v>
      </c>
      <c r="U25" s="52">
        <f t="shared" si="4"/>
        <v>0</v>
      </c>
      <c r="V25" s="52">
        <f t="shared" si="4"/>
        <v>5247250</v>
      </c>
      <c r="W25" s="52">
        <f t="shared" si="4"/>
        <v>41597867</v>
      </c>
      <c r="X25" s="52">
        <f t="shared" si="4"/>
        <v>72435713</v>
      </c>
      <c r="Y25" s="52">
        <f t="shared" si="4"/>
        <v>-30837846</v>
      </c>
      <c r="Z25" s="53">
        <f>+IF(X25&lt;&gt;0,+(Y25/X25)*100,0)</f>
        <v>-42.572709955930165</v>
      </c>
      <c r="AA25" s="54">
        <f>+AA5+AA9+AA15+AA19+AA24</f>
        <v>62423895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30558322</v>
      </c>
      <c r="D28" s="19"/>
      <c r="E28" s="20">
        <v>64318900</v>
      </c>
      <c r="F28" s="21">
        <v>59785996</v>
      </c>
      <c r="G28" s="21">
        <v>3680717</v>
      </c>
      <c r="H28" s="21">
        <v>5700737</v>
      </c>
      <c r="I28" s="21"/>
      <c r="J28" s="21">
        <v>9381454</v>
      </c>
      <c r="K28" s="21">
        <v>5310217</v>
      </c>
      <c r="L28" s="21">
        <v>6681696</v>
      </c>
      <c r="M28" s="21">
        <v>6474948</v>
      </c>
      <c r="N28" s="21">
        <v>18466861</v>
      </c>
      <c r="O28" s="21">
        <v>584304</v>
      </c>
      <c r="P28" s="21">
        <v>4417998</v>
      </c>
      <c r="Q28" s="21">
        <v>3500000</v>
      </c>
      <c r="R28" s="21">
        <v>8502302</v>
      </c>
      <c r="S28" s="21">
        <v>5247250</v>
      </c>
      <c r="T28" s="21"/>
      <c r="U28" s="21"/>
      <c r="V28" s="21">
        <v>5247250</v>
      </c>
      <c r="W28" s="21">
        <v>41597867</v>
      </c>
      <c r="X28" s="21"/>
      <c r="Y28" s="21">
        <v>41597867</v>
      </c>
      <c r="Z28" s="6"/>
      <c r="AA28" s="19">
        <v>59785996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30558322</v>
      </c>
      <c r="D32" s="25">
        <f>SUM(D28:D31)</f>
        <v>0</v>
      </c>
      <c r="E32" s="26">
        <f t="shared" si="5"/>
        <v>64318900</v>
      </c>
      <c r="F32" s="27">
        <f t="shared" si="5"/>
        <v>59785996</v>
      </c>
      <c r="G32" s="27">
        <f t="shared" si="5"/>
        <v>3680717</v>
      </c>
      <c r="H32" s="27">
        <f t="shared" si="5"/>
        <v>5700737</v>
      </c>
      <c r="I32" s="27">
        <f t="shared" si="5"/>
        <v>0</v>
      </c>
      <c r="J32" s="27">
        <f t="shared" si="5"/>
        <v>9381454</v>
      </c>
      <c r="K32" s="27">
        <f t="shared" si="5"/>
        <v>5310217</v>
      </c>
      <c r="L32" s="27">
        <f t="shared" si="5"/>
        <v>6681696</v>
      </c>
      <c r="M32" s="27">
        <f t="shared" si="5"/>
        <v>6474948</v>
      </c>
      <c r="N32" s="27">
        <f t="shared" si="5"/>
        <v>18466861</v>
      </c>
      <c r="O32" s="27">
        <f t="shared" si="5"/>
        <v>584304</v>
      </c>
      <c r="P32" s="27">
        <f t="shared" si="5"/>
        <v>4417998</v>
      </c>
      <c r="Q32" s="27">
        <f t="shared" si="5"/>
        <v>3500000</v>
      </c>
      <c r="R32" s="27">
        <f t="shared" si="5"/>
        <v>8502302</v>
      </c>
      <c r="S32" s="27">
        <f t="shared" si="5"/>
        <v>5247250</v>
      </c>
      <c r="T32" s="27">
        <f t="shared" si="5"/>
        <v>0</v>
      </c>
      <c r="U32" s="27">
        <f t="shared" si="5"/>
        <v>0</v>
      </c>
      <c r="V32" s="27">
        <f t="shared" si="5"/>
        <v>5247250</v>
      </c>
      <c r="W32" s="27">
        <f t="shared" si="5"/>
        <v>41597867</v>
      </c>
      <c r="X32" s="27">
        <f t="shared" si="5"/>
        <v>0</v>
      </c>
      <c r="Y32" s="27">
        <f t="shared" si="5"/>
        <v>41597867</v>
      </c>
      <c r="Z32" s="13">
        <f>+IF(X32&lt;&gt;0,+(Y32/X32)*100,0)</f>
        <v>0</v>
      </c>
      <c r="AA32" s="31">
        <f>SUM(AA28:AA31)</f>
        <v>59785996</v>
      </c>
    </row>
    <row r="33" spans="1:27" ht="13.5">
      <c r="A33" s="59" t="s">
        <v>59</v>
      </c>
      <c r="B33" s="3" t="s">
        <v>60</v>
      </c>
      <c r="C33" s="19">
        <v>3555173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>
        <v>8116813</v>
      </c>
      <c r="F35" s="21">
        <v>2637899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2637899</v>
      </c>
    </row>
    <row r="36" spans="1:27" ht="13.5">
      <c r="A36" s="60" t="s">
        <v>64</v>
      </c>
      <c r="B36" s="10"/>
      <c r="C36" s="61">
        <f aca="true" t="shared" si="6" ref="C36:Y36">SUM(C32:C35)</f>
        <v>34113495</v>
      </c>
      <c r="D36" s="61">
        <f>SUM(D32:D35)</f>
        <v>0</v>
      </c>
      <c r="E36" s="62">
        <f t="shared" si="6"/>
        <v>72435713</v>
      </c>
      <c r="F36" s="63">
        <f t="shared" si="6"/>
        <v>62423895</v>
      </c>
      <c r="G36" s="63">
        <f t="shared" si="6"/>
        <v>3680717</v>
      </c>
      <c r="H36" s="63">
        <f t="shared" si="6"/>
        <v>5700737</v>
      </c>
      <c r="I36" s="63">
        <f t="shared" si="6"/>
        <v>0</v>
      </c>
      <c r="J36" s="63">
        <f t="shared" si="6"/>
        <v>9381454</v>
      </c>
      <c r="K36" s="63">
        <f t="shared" si="6"/>
        <v>5310217</v>
      </c>
      <c r="L36" s="63">
        <f t="shared" si="6"/>
        <v>6681696</v>
      </c>
      <c r="M36" s="63">
        <f t="shared" si="6"/>
        <v>6474948</v>
      </c>
      <c r="N36" s="63">
        <f t="shared" si="6"/>
        <v>18466861</v>
      </c>
      <c r="O36" s="63">
        <f t="shared" si="6"/>
        <v>584304</v>
      </c>
      <c r="P36" s="63">
        <f t="shared" si="6"/>
        <v>4417998</v>
      </c>
      <c r="Q36" s="63">
        <f t="shared" si="6"/>
        <v>3500000</v>
      </c>
      <c r="R36" s="63">
        <f t="shared" si="6"/>
        <v>8502302</v>
      </c>
      <c r="S36" s="63">
        <f t="shared" si="6"/>
        <v>5247250</v>
      </c>
      <c r="T36" s="63">
        <f t="shared" si="6"/>
        <v>0</v>
      </c>
      <c r="U36" s="63">
        <f t="shared" si="6"/>
        <v>0</v>
      </c>
      <c r="V36" s="63">
        <f t="shared" si="6"/>
        <v>5247250</v>
      </c>
      <c r="W36" s="63">
        <f t="shared" si="6"/>
        <v>41597867</v>
      </c>
      <c r="X36" s="63">
        <f t="shared" si="6"/>
        <v>0</v>
      </c>
      <c r="Y36" s="63">
        <f t="shared" si="6"/>
        <v>41597867</v>
      </c>
      <c r="Z36" s="64">
        <f>+IF(X36&lt;&gt;0,+(Y36/X36)*100,0)</f>
        <v>0</v>
      </c>
      <c r="AA36" s="65">
        <f>SUM(AA32:AA35)</f>
        <v>62423895</v>
      </c>
    </row>
    <row r="37" spans="1:27" ht="13.5">
      <c r="A37" s="14" t="s">
        <v>90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92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9" t="s">
        <v>68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300000</v>
      </c>
      <c r="Y5" s="18">
        <f t="shared" si="0"/>
        <v>-300000</v>
      </c>
      <c r="Z5" s="4">
        <f>+IF(X5&lt;&gt;0,+(Y5/X5)*100,0)</f>
        <v>-100</v>
      </c>
      <c r="AA5" s="16">
        <f>SUM(AA6:AA8)</f>
        <v>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50000</v>
      </c>
      <c r="Y6" s="21">
        <v>-50000</v>
      </c>
      <c r="Z6" s="6">
        <v>-100</v>
      </c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200000</v>
      </c>
      <c r="Y7" s="24">
        <v>-200000</v>
      </c>
      <c r="Z7" s="7">
        <v>-100</v>
      </c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50000</v>
      </c>
      <c r="Y8" s="21">
        <v>-50000</v>
      </c>
      <c r="Z8" s="6">
        <v>-100</v>
      </c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2030900</v>
      </c>
      <c r="Y9" s="18">
        <f t="shared" si="1"/>
        <v>-2030900</v>
      </c>
      <c r="Z9" s="4">
        <f>+IF(X9&lt;&gt;0,+(Y9/X9)*100,0)</f>
        <v>-100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2010900</v>
      </c>
      <c r="Y11" s="21">
        <v>-2010900</v>
      </c>
      <c r="Z11" s="6">
        <v>-100</v>
      </c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20000</v>
      </c>
      <c r="Y13" s="21">
        <v>-20000</v>
      </c>
      <c r="Z13" s="6">
        <v>-100</v>
      </c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6838482</v>
      </c>
      <c r="Y15" s="18">
        <f t="shared" si="2"/>
        <v>-6838482</v>
      </c>
      <c r="Z15" s="4">
        <f>+IF(X15&lt;&gt;0,+(Y15/X15)*100,0)</f>
        <v>-100</v>
      </c>
      <c r="AA15" s="30">
        <f>SUM(AA16:AA18)</f>
        <v>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6838482</v>
      </c>
      <c r="Y17" s="21">
        <v>-6838482</v>
      </c>
      <c r="Z17" s="6">
        <v>-100</v>
      </c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11987318</v>
      </c>
      <c r="Y19" s="18">
        <f t="shared" si="3"/>
        <v>-11987318</v>
      </c>
      <c r="Z19" s="4">
        <f>+IF(X19&lt;&gt;0,+(Y19/X19)*100,0)</f>
        <v>-100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196000</v>
      </c>
      <c r="Y20" s="21">
        <v>-196000</v>
      </c>
      <c r="Z20" s="6">
        <v>-100</v>
      </c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11381442</v>
      </c>
      <c r="Y21" s="21">
        <v>-11381442</v>
      </c>
      <c r="Z21" s="6">
        <v>-100</v>
      </c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409876</v>
      </c>
      <c r="Y22" s="24">
        <v>-409876</v>
      </c>
      <c r="Z22" s="7">
        <v>-100</v>
      </c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110000</v>
      </c>
      <c r="Y24" s="18">
        <v>-110000</v>
      </c>
      <c r="Z24" s="4">
        <v>-100</v>
      </c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0</v>
      </c>
      <c r="F25" s="52">
        <f t="shared" si="4"/>
        <v>0</v>
      </c>
      <c r="G25" s="52">
        <f t="shared" si="4"/>
        <v>0</v>
      </c>
      <c r="H25" s="52">
        <f t="shared" si="4"/>
        <v>0</v>
      </c>
      <c r="I25" s="52">
        <f t="shared" si="4"/>
        <v>0</v>
      </c>
      <c r="J25" s="52">
        <f t="shared" si="4"/>
        <v>0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0</v>
      </c>
      <c r="X25" s="52">
        <f t="shared" si="4"/>
        <v>21266700</v>
      </c>
      <c r="Y25" s="52">
        <f t="shared" si="4"/>
        <v>-21266700</v>
      </c>
      <c r="Z25" s="53">
        <f>+IF(X25&lt;&gt;0,+(Y25/X25)*100,0)</f>
        <v>-100</v>
      </c>
      <c r="AA25" s="54">
        <f>+AA5+AA9+AA15+AA19+AA24</f>
        <v>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/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0</v>
      </c>
      <c r="F32" s="27">
        <f t="shared" si="5"/>
        <v>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0</v>
      </c>
      <c r="F36" s="63">
        <f t="shared" si="6"/>
        <v>0</v>
      </c>
      <c r="G36" s="63">
        <f t="shared" si="6"/>
        <v>0</v>
      </c>
      <c r="H36" s="63">
        <f t="shared" si="6"/>
        <v>0</v>
      </c>
      <c r="I36" s="63">
        <f t="shared" si="6"/>
        <v>0</v>
      </c>
      <c r="J36" s="63">
        <f t="shared" si="6"/>
        <v>0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0</v>
      </c>
      <c r="X36" s="63">
        <f t="shared" si="6"/>
        <v>0</v>
      </c>
      <c r="Y36" s="63">
        <f t="shared" si="6"/>
        <v>0</v>
      </c>
      <c r="Z36" s="64">
        <f>+IF(X36&lt;&gt;0,+(Y36/X36)*100,0)</f>
        <v>0</v>
      </c>
      <c r="AA36" s="65">
        <f>SUM(AA32:AA35)</f>
        <v>0</v>
      </c>
    </row>
    <row r="37" spans="1:27" ht="13.5">
      <c r="A37" s="14" t="s">
        <v>90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92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9" t="s">
        <v>69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407342</v>
      </c>
      <c r="D5" s="16">
        <f>SUM(D6:D8)</f>
        <v>0</v>
      </c>
      <c r="E5" s="17">
        <f t="shared" si="0"/>
        <v>1690000</v>
      </c>
      <c r="F5" s="18">
        <f t="shared" si="0"/>
        <v>1137377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453840</v>
      </c>
      <c r="N5" s="18">
        <f t="shared" si="0"/>
        <v>453840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453840</v>
      </c>
      <c r="X5" s="18">
        <f t="shared" si="0"/>
        <v>1690004</v>
      </c>
      <c r="Y5" s="18">
        <f t="shared" si="0"/>
        <v>-1236164</v>
      </c>
      <c r="Z5" s="4">
        <f>+IF(X5&lt;&gt;0,+(Y5/X5)*100,0)</f>
        <v>-73.14562569082676</v>
      </c>
      <c r="AA5" s="16">
        <f>SUM(AA6:AA8)</f>
        <v>1137377</v>
      </c>
    </row>
    <row r="6" spans="1:27" ht="13.5">
      <c r="A6" s="5" t="s">
        <v>32</v>
      </c>
      <c r="B6" s="3"/>
      <c r="C6" s="19">
        <v>34396</v>
      </c>
      <c r="D6" s="19"/>
      <c r="E6" s="20">
        <v>1095000</v>
      </c>
      <c r="F6" s="21">
        <v>542377</v>
      </c>
      <c r="G6" s="21"/>
      <c r="H6" s="21"/>
      <c r="I6" s="21"/>
      <c r="J6" s="21"/>
      <c r="K6" s="21"/>
      <c r="L6" s="21"/>
      <c r="M6" s="21">
        <v>453840</v>
      </c>
      <c r="N6" s="21">
        <v>453840</v>
      </c>
      <c r="O6" s="21"/>
      <c r="P6" s="21"/>
      <c r="Q6" s="21"/>
      <c r="R6" s="21"/>
      <c r="S6" s="21"/>
      <c r="T6" s="21"/>
      <c r="U6" s="21"/>
      <c r="V6" s="21"/>
      <c r="W6" s="21">
        <v>453840</v>
      </c>
      <c r="X6" s="21">
        <v>1095000</v>
      </c>
      <c r="Y6" s="21">
        <v>-641160</v>
      </c>
      <c r="Z6" s="6">
        <v>-58.55</v>
      </c>
      <c r="AA6" s="28">
        <v>542377</v>
      </c>
    </row>
    <row r="7" spans="1:27" ht="13.5">
      <c r="A7" s="5" t="s">
        <v>33</v>
      </c>
      <c r="B7" s="3"/>
      <c r="C7" s="22">
        <v>65352</v>
      </c>
      <c r="D7" s="22"/>
      <c r="E7" s="23">
        <v>570000</v>
      </c>
      <c r="F7" s="24">
        <v>570000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570004</v>
      </c>
      <c r="Y7" s="24">
        <v>-570004</v>
      </c>
      <c r="Z7" s="7">
        <v>-100</v>
      </c>
      <c r="AA7" s="29">
        <v>570000</v>
      </c>
    </row>
    <row r="8" spans="1:27" ht="13.5">
      <c r="A8" s="5" t="s">
        <v>34</v>
      </c>
      <c r="B8" s="3"/>
      <c r="C8" s="19">
        <v>307594</v>
      </c>
      <c r="D8" s="19"/>
      <c r="E8" s="20">
        <v>25000</v>
      </c>
      <c r="F8" s="21">
        <v>25000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25000</v>
      </c>
      <c r="Y8" s="21">
        <v>-25000</v>
      </c>
      <c r="Z8" s="6">
        <v>-100</v>
      </c>
      <c r="AA8" s="28">
        <v>25000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74727</v>
      </c>
      <c r="D15" s="16">
        <f>SUM(D16:D18)</f>
        <v>0</v>
      </c>
      <c r="E15" s="17">
        <f t="shared" si="2"/>
        <v>55000</v>
      </c>
      <c r="F15" s="18">
        <f t="shared" si="2"/>
        <v>55000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55000</v>
      </c>
      <c r="Y15" s="18">
        <f t="shared" si="2"/>
        <v>-55000</v>
      </c>
      <c r="Z15" s="4">
        <f>+IF(X15&lt;&gt;0,+(Y15/X15)*100,0)</f>
        <v>-100</v>
      </c>
      <c r="AA15" s="30">
        <f>SUM(AA16:AA18)</f>
        <v>55000</v>
      </c>
    </row>
    <row r="16" spans="1:27" ht="13.5">
      <c r="A16" s="5" t="s">
        <v>42</v>
      </c>
      <c r="B16" s="3"/>
      <c r="C16" s="19">
        <v>74727</v>
      </c>
      <c r="D16" s="19"/>
      <c r="E16" s="20">
        <v>55000</v>
      </c>
      <c r="F16" s="21">
        <v>55000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55000</v>
      </c>
      <c r="Y16" s="21">
        <v>-55000</v>
      </c>
      <c r="Z16" s="6">
        <v>-100</v>
      </c>
      <c r="AA16" s="28">
        <v>55000</v>
      </c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482069</v>
      </c>
      <c r="D25" s="50">
        <f>+D5+D9+D15+D19+D24</f>
        <v>0</v>
      </c>
      <c r="E25" s="51">
        <f t="shared" si="4"/>
        <v>1745000</v>
      </c>
      <c r="F25" s="52">
        <f t="shared" si="4"/>
        <v>1192377</v>
      </c>
      <c r="G25" s="52">
        <f t="shared" si="4"/>
        <v>0</v>
      </c>
      <c r="H25" s="52">
        <f t="shared" si="4"/>
        <v>0</v>
      </c>
      <c r="I25" s="52">
        <f t="shared" si="4"/>
        <v>0</v>
      </c>
      <c r="J25" s="52">
        <f t="shared" si="4"/>
        <v>0</v>
      </c>
      <c r="K25" s="52">
        <f t="shared" si="4"/>
        <v>0</v>
      </c>
      <c r="L25" s="52">
        <f t="shared" si="4"/>
        <v>0</v>
      </c>
      <c r="M25" s="52">
        <f t="shared" si="4"/>
        <v>453840</v>
      </c>
      <c r="N25" s="52">
        <f t="shared" si="4"/>
        <v>453840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453840</v>
      </c>
      <c r="X25" s="52">
        <f t="shared" si="4"/>
        <v>1745004</v>
      </c>
      <c r="Y25" s="52">
        <f t="shared" si="4"/>
        <v>-1291164</v>
      </c>
      <c r="Z25" s="53">
        <f>+IF(X25&lt;&gt;0,+(Y25/X25)*100,0)</f>
        <v>-73.99203669447176</v>
      </c>
      <c r="AA25" s="54">
        <f>+AA5+AA9+AA15+AA19+AA24</f>
        <v>1192377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482069</v>
      </c>
      <c r="D28" s="19"/>
      <c r="E28" s="20">
        <v>1745000</v>
      </c>
      <c r="F28" s="21">
        <v>1192377</v>
      </c>
      <c r="G28" s="21"/>
      <c r="H28" s="21"/>
      <c r="I28" s="21"/>
      <c r="J28" s="21"/>
      <c r="K28" s="21"/>
      <c r="L28" s="21"/>
      <c r="M28" s="21">
        <v>453840</v>
      </c>
      <c r="N28" s="21">
        <v>453840</v>
      </c>
      <c r="O28" s="21"/>
      <c r="P28" s="21"/>
      <c r="Q28" s="21"/>
      <c r="R28" s="21"/>
      <c r="S28" s="21"/>
      <c r="T28" s="21"/>
      <c r="U28" s="21"/>
      <c r="V28" s="21"/>
      <c r="W28" s="21">
        <v>453840</v>
      </c>
      <c r="X28" s="21"/>
      <c r="Y28" s="21">
        <v>453840</v>
      </c>
      <c r="Z28" s="6"/>
      <c r="AA28" s="19">
        <v>1192377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482069</v>
      </c>
      <c r="D32" s="25">
        <f>SUM(D28:D31)</f>
        <v>0</v>
      </c>
      <c r="E32" s="26">
        <f t="shared" si="5"/>
        <v>1745000</v>
      </c>
      <c r="F32" s="27">
        <f t="shared" si="5"/>
        <v>1192377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453840</v>
      </c>
      <c r="N32" s="27">
        <f t="shared" si="5"/>
        <v>453840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453840</v>
      </c>
      <c r="X32" s="27">
        <f t="shared" si="5"/>
        <v>0</v>
      </c>
      <c r="Y32" s="27">
        <f t="shared" si="5"/>
        <v>453840</v>
      </c>
      <c r="Z32" s="13">
        <f>+IF(X32&lt;&gt;0,+(Y32/X32)*100,0)</f>
        <v>0</v>
      </c>
      <c r="AA32" s="31">
        <f>SUM(AA28:AA31)</f>
        <v>1192377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0" t="s">
        <v>64</v>
      </c>
      <c r="B36" s="10"/>
      <c r="C36" s="61">
        <f aca="true" t="shared" si="6" ref="C36:Y36">SUM(C32:C35)</f>
        <v>482069</v>
      </c>
      <c r="D36" s="61">
        <f>SUM(D32:D35)</f>
        <v>0</v>
      </c>
      <c r="E36" s="62">
        <f t="shared" si="6"/>
        <v>1745000</v>
      </c>
      <c r="F36" s="63">
        <f t="shared" si="6"/>
        <v>1192377</v>
      </c>
      <c r="G36" s="63">
        <f t="shared" si="6"/>
        <v>0</v>
      </c>
      <c r="H36" s="63">
        <f t="shared" si="6"/>
        <v>0</v>
      </c>
      <c r="I36" s="63">
        <f t="shared" si="6"/>
        <v>0</v>
      </c>
      <c r="J36" s="63">
        <f t="shared" si="6"/>
        <v>0</v>
      </c>
      <c r="K36" s="63">
        <f t="shared" si="6"/>
        <v>0</v>
      </c>
      <c r="L36" s="63">
        <f t="shared" si="6"/>
        <v>0</v>
      </c>
      <c r="M36" s="63">
        <f t="shared" si="6"/>
        <v>453840</v>
      </c>
      <c r="N36" s="63">
        <f t="shared" si="6"/>
        <v>453840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453840</v>
      </c>
      <c r="X36" s="63">
        <f t="shared" si="6"/>
        <v>0</v>
      </c>
      <c r="Y36" s="63">
        <f t="shared" si="6"/>
        <v>453840</v>
      </c>
      <c r="Z36" s="64">
        <f>+IF(X36&lt;&gt;0,+(Y36/X36)*100,0)</f>
        <v>0</v>
      </c>
      <c r="AA36" s="65">
        <f>SUM(AA32:AA35)</f>
        <v>1192377</v>
      </c>
    </row>
    <row r="37" spans="1:27" ht="13.5">
      <c r="A37" s="14" t="s">
        <v>90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92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9" t="s">
        <v>70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4132905</v>
      </c>
      <c r="D5" s="16">
        <f>SUM(D6:D8)</f>
        <v>0</v>
      </c>
      <c r="E5" s="17">
        <f t="shared" si="0"/>
        <v>4636550</v>
      </c>
      <c r="F5" s="18">
        <f t="shared" si="0"/>
        <v>9936388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93705</v>
      </c>
      <c r="V5" s="18">
        <f t="shared" si="0"/>
        <v>93705</v>
      </c>
      <c r="W5" s="18">
        <f t="shared" si="0"/>
        <v>93705</v>
      </c>
      <c r="X5" s="18">
        <f t="shared" si="0"/>
        <v>4265550</v>
      </c>
      <c r="Y5" s="18">
        <f t="shared" si="0"/>
        <v>-4171845</v>
      </c>
      <c r="Z5" s="4">
        <f>+IF(X5&lt;&gt;0,+(Y5/X5)*100,0)</f>
        <v>-97.80321412244611</v>
      </c>
      <c r="AA5" s="16">
        <f>SUM(AA6:AA8)</f>
        <v>9936388</v>
      </c>
    </row>
    <row r="6" spans="1:27" ht="13.5">
      <c r="A6" s="5" t="s">
        <v>32</v>
      </c>
      <c r="B6" s="3"/>
      <c r="C6" s="19">
        <v>3775352</v>
      </c>
      <c r="D6" s="19"/>
      <c r="E6" s="20">
        <v>4636550</v>
      </c>
      <c r="F6" s="21">
        <v>6161388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>
        <v>93705</v>
      </c>
      <c r="V6" s="21">
        <v>93705</v>
      </c>
      <c r="W6" s="21">
        <v>93705</v>
      </c>
      <c r="X6" s="21">
        <v>4265550</v>
      </c>
      <c r="Y6" s="21">
        <v>-4171845</v>
      </c>
      <c r="Z6" s="6">
        <v>-97.8</v>
      </c>
      <c r="AA6" s="28">
        <v>6161388</v>
      </c>
    </row>
    <row r="7" spans="1:27" ht="13.5">
      <c r="A7" s="5" t="s">
        <v>33</v>
      </c>
      <c r="B7" s="3"/>
      <c r="C7" s="22"/>
      <c r="D7" s="22"/>
      <c r="E7" s="23"/>
      <c r="F7" s="24">
        <v>3775000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>
        <v>3775000</v>
      </c>
    </row>
    <row r="8" spans="1:27" ht="13.5">
      <c r="A8" s="5" t="s">
        <v>34</v>
      </c>
      <c r="B8" s="3"/>
      <c r="C8" s="19">
        <v>357553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22994679</v>
      </c>
      <c r="F9" s="18">
        <f t="shared" si="1"/>
        <v>19424594</v>
      </c>
      <c r="G9" s="18">
        <f t="shared" si="1"/>
        <v>566897</v>
      </c>
      <c r="H9" s="18">
        <f t="shared" si="1"/>
        <v>2070011</v>
      </c>
      <c r="I9" s="18">
        <f t="shared" si="1"/>
        <v>2236638</v>
      </c>
      <c r="J9" s="18">
        <f t="shared" si="1"/>
        <v>4873546</v>
      </c>
      <c r="K9" s="18">
        <f t="shared" si="1"/>
        <v>2079902</v>
      </c>
      <c r="L9" s="18">
        <f t="shared" si="1"/>
        <v>738732</v>
      </c>
      <c r="M9" s="18">
        <f t="shared" si="1"/>
        <v>596371</v>
      </c>
      <c r="N9" s="18">
        <f t="shared" si="1"/>
        <v>3415005</v>
      </c>
      <c r="O9" s="18">
        <f t="shared" si="1"/>
        <v>405922</v>
      </c>
      <c r="P9" s="18">
        <f t="shared" si="1"/>
        <v>1049354</v>
      </c>
      <c r="Q9" s="18">
        <f t="shared" si="1"/>
        <v>1359457</v>
      </c>
      <c r="R9" s="18">
        <f t="shared" si="1"/>
        <v>2814733</v>
      </c>
      <c r="S9" s="18">
        <f t="shared" si="1"/>
        <v>544020</v>
      </c>
      <c r="T9" s="18">
        <f t="shared" si="1"/>
        <v>0</v>
      </c>
      <c r="U9" s="18">
        <f t="shared" si="1"/>
        <v>1227420</v>
      </c>
      <c r="V9" s="18">
        <f t="shared" si="1"/>
        <v>1771440</v>
      </c>
      <c r="W9" s="18">
        <f t="shared" si="1"/>
        <v>12874724</v>
      </c>
      <c r="X9" s="18">
        <f t="shared" si="1"/>
        <v>18990479</v>
      </c>
      <c r="Y9" s="18">
        <f t="shared" si="1"/>
        <v>-6115755</v>
      </c>
      <c r="Z9" s="4">
        <f>+IF(X9&lt;&gt;0,+(Y9/X9)*100,0)</f>
        <v>-32.20432196575979</v>
      </c>
      <c r="AA9" s="30">
        <f>SUM(AA10:AA14)</f>
        <v>19424594</v>
      </c>
    </row>
    <row r="10" spans="1:27" ht="13.5">
      <c r="A10" s="5" t="s">
        <v>36</v>
      </c>
      <c r="B10" s="3"/>
      <c r="C10" s="19"/>
      <c r="D10" s="19"/>
      <c r="E10" s="20">
        <v>22139879</v>
      </c>
      <c r="F10" s="21">
        <v>19424594</v>
      </c>
      <c r="G10" s="21">
        <v>566897</v>
      </c>
      <c r="H10" s="21">
        <v>2070011</v>
      </c>
      <c r="I10" s="21">
        <v>2236638</v>
      </c>
      <c r="J10" s="21">
        <v>4873546</v>
      </c>
      <c r="K10" s="21">
        <v>2079902</v>
      </c>
      <c r="L10" s="21">
        <v>738732</v>
      </c>
      <c r="M10" s="21">
        <v>596371</v>
      </c>
      <c r="N10" s="21">
        <v>3415005</v>
      </c>
      <c r="O10" s="21">
        <v>405922</v>
      </c>
      <c r="P10" s="21">
        <v>498937</v>
      </c>
      <c r="Q10" s="21">
        <v>274388</v>
      </c>
      <c r="R10" s="21">
        <v>1179247</v>
      </c>
      <c r="S10" s="21">
        <v>544020</v>
      </c>
      <c r="T10" s="21"/>
      <c r="U10" s="21">
        <v>1227420</v>
      </c>
      <c r="V10" s="21">
        <v>1771440</v>
      </c>
      <c r="W10" s="21">
        <v>11239238</v>
      </c>
      <c r="X10" s="21">
        <v>1225800</v>
      </c>
      <c r="Y10" s="21">
        <v>10013438</v>
      </c>
      <c r="Z10" s="6">
        <v>816.89</v>
      </c>
      <c r="AA10" s="28">
        <v>19424594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>
        <v>550417</v>
      </c>
      <c r="Q11" s="21">
        <v>1085069</v>
      </c>
      <c r="R11" s="21">
        <v>1635486</v>
      </c>
      <c r="S11" s="21"/>
      <c r="T11" s="21"/>
      <c r="U11" s="21"/>
      <c r="V11" s="21"/>
      <c r="W11" s="21">
        <v>1635486</v>
      </c>
      <c r="X11" s="21">
        <v>13404000</v>
      </c>
      <c r="Y11" s="21">
        <v>-11768514</v>
      </c>
      <c r="Z11" s="6">
        <v>-87.8</v>
      </c>
      <c r="AA11" s="28"/>
    </row>
    <row r="12" spans="1:27" ht="13.5">
      <c r="A12" s="5" t="s">
        <v>38</v>
      </c>
      <c r="B12" s="3"/>
      <c r="C12" s="19"/>
      <c r="D12" s="19"/>
      <c r="E12" s="20">
        <v>854800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4360679</v>
      </c>
      <c r="Y13" s="21">
        <v>-4360679</v>
      </c>
      <c r="Z13" s="6">
        <v>-100</v>
      </c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95931</v>
      </c>
      <c r="H15" s="18">
        <f t="shared" si="2"/>
        <v>112419</v>
      </c>
      <c r="I15" s="18">
        <f t="shared" si="2"/>
        <v>118507</v>
      </c>
      <c r="J15" s="18">
        <f t="shared" si="2"/>
        <v>326857</v>
      </c>
      <c r="K15" s="18">
        <f t="shared" si="2"/>
        <v>132743</v>
      </c>
      <c r="L15" s="18">
        <f t="shared" si="2"/>
        <v>119721</v>
      </c>
      <c r="M15" s="18">
        <f t="shared" si="2"/>
        <v>54609</v>
      </c>
      <c r="N15" s="18">
        <f t="shared" si="2"/>
        <v>307073</v>
      </c>
      <c r="O15" s="18">
        <f t="shared" si="2"/>
        <v>118927</v>
      </c>
      <c r="P15" s="18">
        <f t="shared" si="2"/>
        <v>141064</v>
      </c>
      <c r="Q15" s="18">
        <f t="shared" si="2"/>
        <v>106540</v>
      </c>
      <c r="R15" s="18">
        <f t="shared" si="2"/>
        <v>366531</v>
      </c>
      <c r="S15" s="18">
        <f t="shared" si="2"/>
        <v>87843</v>
      </c>
      <c r="T15" s="18">
        <f t="shared" si="2"/>
        <v>112653</v>
      </c>
      <c r="U15" s="18">
        <f t="shared" si="2"/>
        <v>0</v>
      </c>
      <c r="V15" s="18">
        <f t="shared" si="2"/>
        <v>200496</v>
      </c>
      <c r="W15" s="18">
        <f t="shared" si="2"/>
        <v>1200957</v>
      </c>
      <c r="X15" s="18">
        <f t="shared" si="2"/>
        <v>0</v>
      </c>
      <c r="Y15" s="18">
        <f t="shared" si="2"/>
        <v>1200957</v>
      </c>
      <c r="Z15" s="4">
        <f>+IF(X15&lt;&gt;0,+(Y15/X15)*100,0)</f>
        <v>0</v>
      </c>
      <c r="AA15" s="30">
        <f>SUM(AA16:AA18)</f>
        <v>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/>
      <c r="F17" s="21"/>
      <c r="G17" s="21">
        <v>95931</v>
      </c>
      <c r="H17" s="21">
        <v>112419</v>
      </c>
      <c r="I17" s="21">
        <v>118507</v>
      </c>
      <c r="J17" s="21">
        <v>326857</v>
      </c>
      <c r="K17" s="21">
        <v>132743</v>
      </c>
      <c r="L17" s="21">
        <v>119721</v>
      </c>
      <c r="M17" s="21">
        <v>54609</v>
      </c>
      <c r="N17" s="21">
        <v>307073</v>
      </c>
      <c r="O17" s="21">
        <v>118927</v>
      </c>
      <c r="P17" s="21">
        <v>141064</v>
      </c>
      <c r="Q17" s="21">
        <v>106540</v>
      </c>
      <c r="R17" s="21">
        <v>366531</v>
      </c>
      <c r="S17" s="21">
        <v>87843</v>
      </c>
      <c r="T17" s="21">
        <v>112653</v>
      </c>
      <c r="U17" s="21"/>
      <c r="V17" s="21">
        <v>200496</v>
      </c>
      <c r="W17" s="21">
        <v>1200957</v>
      </c>
      <c r="X17" s="21"/>
      <c r="Y17" s="21">
        <v>1200957</v>
      </c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55445459</v>
      </c>
      <c r="F19" s="18">
        <f t="shared" si="3"/>
        <v>63442288</v>
      </c>
      <c r="G19" s="18">
        <f t="shared" si="3"/>
        <v>2518896</v>
      </c>
      <c r="H19" s="18">
        <f t="shared" si="3"/>
        <v>231870</v>
      </c>
      <c r="I19" s="18">
        <f t="shared" si="3"/>
        <v>305888</v>
      </c>
      <c r="J19" s="18">
        <f t="shared" si="3"/>
        <v>3056654</v>
      </c>
      <c r="K19" s="18">
        <f t="shared" si="3"/>
        <v>0</v>
      </c>
      <c r="L19" s="18">
        <f t="shared" si="3"/>
        <v>422880</v>
      </c>
      <c r="M19" s="18">
        <f t="shared" si="3"/>
        <v>362459</v>
      </c>
      <c r="N19" s="18">
        <f t="shared" si="3"/>
        <v>785339</v>
      </c>
      <c r="O19" s="18">
        <f t="shared" si="3"/>
        <v>5010089</v>
      </c>
      <c r="P19" s="18">
        <f t="shared" si="3"/>
        <v>3220130</v>
      </c>
      <c r="Q19" s="18">
        <f t="shared" si="3"/>
        <v>515059</v>
      </c>
      <c r="R19" s="18">
        <f t="shared" si="3"/>
        <v>8745278</v>
      </c>
      <c r="S19" s="18">
        <f t="shared" si="3"/>
        <v>6113499</v>
      </c>
      <c r="T19" s="18">
        <f t="shared" si="3"/>
        <v>0</v>
      </c>
      <c r="U19" s="18">
        <f t="shared" si="3"/>
        <v>3613775</v>
      </c>
      <c r="V19" s="18">
        <f t="shared" si="3"/>
        <v>9727274</v>
      </c>
      <c r="W19" s="18">
        <f t="shared" si="3"/>
        <v>22314545</v>
      </c>
      <c r="X19" s="18">
        <f t="shared" si="3"/>
        <v>62849401</v>
      </c>
      <c r="Y19" s="18">
        <f t="shared" si="3"/>
        <v>-40534856</v>
      </c>
      <c r="Z19" s="4">
        <f>+IF(X19&lt;&gt;0,+(Y19/X19)*100,0)</f>
        <v>-64.49521452081937</v>
      </c>
      <c r="AA19" s="30">
        <f>SUM(AA20:AA23)</f>
        <v>63442288</v>
      </c>
    </row>
    <row r="20" spans="1:27" ht="13.5">
      <c r="A20" s="5" t="s">
        <v>46</v>
      </c>
      <c r="B20" s="3"/>
      <c r="C20" s="19"/>
      <c r="D20" s="19"/>
      <c r="E20" s="20"/>
      <c r="F20" s="21">
        <v>1500000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>
        <v>1500000</v>
      </c>
    </row>
    <row r="21" spans="1:27" ht="13.5">
      <c r="A21" s="5" t="s">
        <v>47</v>
      </c>
      <c r="B21" s="3"/>
      <c r="C21" s="19"/>
      <c r="D21" s="19"/>
      <c r="E21" s="20">
        <v>55445459</v>
      </c>
      <c r="F21" s="21">
        <v>59436459</v>
      </c>
      <c r="G21" s="21">
        <v>2041009</v>
      </c>
      <c r="H21" s="21">
        <v>231870</v>
      </c>
      <c r="I21" s="21">
        <v>305888</v>
      </c>
      <c r="J21" s="21">
        <v>2578767</v>
      </c>
      <c r="K21" s="21"/>
      <c r="L21" s="21">
        <v>422880</v>
      </c>
      <c r="M21" s="21">
        <v>362459</v>
      </c>
      <c r="N21" s="21">
        <v>785339</v>
      </c>
      <c r="O21" s="21">
        <v>5010089</v>
      </c>
      <c r="P21" s="21">
        <v>3220130</v>
      </c>
      <c r="Q21" s="21">
        <v>515059</v>
      </c>
      <c r="R21" s="21">
        <v>8745278</v>
      </c>
      <c r="S21" s="21">
        <v>6113499</v>
      </c>
      <c r="T21" s="21"/>
      <c r="U21" s="21">
        <v>3613775</v>
      </c>
      <c r="V21" s="21">
        <v>9727274</v>
      </c>
      <c r="W21" s="21">
        <v>21836658</v>
      </c>
      <c r="X21" s="21">
        <v>55445459</v>
      </c>
      <c r="Y21" s="21">
        <v>-33608801</v>
      </c>
      <c r="Z21" s="6">
        <v>-60.62</v>
      </c>
      <c r="AA21" s="28">
        <v>59436459</v>
      </c>
    </row>
    <row r="22" spans="1:27" ht="13.5">
      <c r="A22" s="5" t="s">
        <v>48</v>
      </c>
      <c r="B22" s="3"/>
      <c r="C22" s="22"/>
      <c r="D22" s="22"/>
      <c r="E22" s="23"/>
      <c r="F22" s="24">
        <v>2505829</v>
      </c>
      <c r="G22" s="24">
        <v>477887</v>
      </c>
      <c r="H22" s="24"/>
      <c r="I22" s="24"/>
      <c r="J22" s="24">
        <v>477887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477887</v>
      </c>
      <c r="X22" s="24">
        <v>4444942</v>
      </c>
      <c r="Y22" s="24">
        <v>-3967055</v>
      </c>
      <c r="Z22" s="7">
        <v>-89.25</v>
      </c>
      <c r="AA22" s="29">
        <v>2505829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2959000</v>
      </c>
      <c r="Y23" s="21">
        <v>-2959000</v>
      </c>
      <c r="Z23" s="6">
        <v>-100</v>
      </c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4132905</v>
      </c>
      <c r="D25" s="50">
        <f>+D5+D9+D15+D19+D24</f>
        <v>0</v>
      </c>
      <c r="E25" s="51">
        <f t="shared" si="4"/>
        <v>83076688</v>
      </c>
      <c r="F25" s="52">
        <f t="shared" si="4"/>
        <v>92803270</v>
      </c>
      <c r="G25" s="52">
        <f t="shared" si="4"/>
        <v>3181724</v>
      </c>
      <c r="H25" s="52">
        <f t="shared" si="4"/>
        <v>2414300</v>
      </c>
      <c r="I25" s="52">
        <f t="shared" si="4"/>
        <v>2661033</v>
      </c>
      <c r="J25" s="52">
        <f t="shared" si="4"/>
        <v>8257057</v>
      </c>
      <c r="K25" s="52">
        <f t="shared" si="4"/>
        <v>2212645</v>
      </c>
      <c r="L25" s="52">
        <f t="shared" si="4"/>
        <v>1281333</v>
      </c>
      <c r="M25" s="52">
        <f t="shared" si="4"/>
        <v>1013439</v>
      </c>
      <c r="N25" s="52">
        <f t="shared" si="4"/>
        <v>4507417</v>
      </c>
      <c r="O25" s="52">
        <f t="shared" si="4"/>
        <v>5534938</v>
      </c>
      <c r="P25" s="52">
        <f t="shared" si="4"/>
        <v>4410548</v>
      </c>
      <c r="Q25" s="52">
        <f t="shared" si="4"/>
        <v>1981056</v>
      </c>
      <c r="R25" s="52">
        <f t="shared" si="4"/>
        <v>11926542</v>
      </c>
      <c r="S25" s="52">
        <f t="shared" si="4"/>
        <v>6745362</v>
      </c>
      <c r="T25" s="52">
        <f t="shared" si="4"/>
        <v>112653</v>
      </c>
      <c r="U25" s="52">
        <f t="shared" si="4"/>
        <v>4934900</v>
      </c>
      <c r="V25" s="52">
        <f t="shared" si="4"/>
        <v>11792915</v>
      </c>
      <c r="W25" s="52">
        <f t="shared" si="4"/>
        <v>36483931</v>
      </c>
      <c r="X25" s="52">
        <f t="shared" si="4"/>
        <v>86105430</v>
      </c>
      <c r="Y25" s="52">
        <f t="shared" si="4"/>
        <v>-49621499</v>
      </c>
      <c r="Z25" s="53">
        <f>+IF(X25&lt;&gt;0,+(Y25/X25)*100,0)</f>
        <v>-57.62876859217821</v>
      </c>
      <c r="AA25" s="54">
        <f>+AA5+AA9+AA15+AA19+AA24</f>
        <v>92803270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70286009</v>
      </c>
      <c r="F28" s="21">
        <v>74277053</v>
      </c>
      <c r="G28" s="21">
        <v>3181724</v>
      </c>
      <c r="H28" s="21">
        <v>2414300</v>
      </c>
      <c r="I28" s="21">
        <v>2661033</v>
      </c>
      <c r="J28" s="21">
        <v>8257057</v>
      </c>
      <c r="K28" s="21">
        <v>2212645</v>
      </c>
      <c r="L28" s="21">
        <v>1281333</v>
      </c>
      <c r="M28" s="21">
        <v>1013439</v>
      </c>
      <c r="N28" s="21">
        <v>4507417</v>
      </c>
      <c r="O28" s="21">
        <v>5534938</v>
      </c>
      <c r="P28" s="21">
        <v>4410548</v>
      </c>
      <c r="Q28" s="21">
        <v>1981056</v>
      </c>
      <c r="R28" s="21">
        <v>11926542</v>
      </c>
      <c r="S28" s="21">
        <v>6745362</v>
      </c>
      <c r="T28" s="21">
        <v>112653</v>
      </c>
      <c r="U28" s="21">
        <v>4934900</v>
      </c>
      <c r="V28" s="21">
        <v>11792915</v>
      </c>
      <c r="W28" s="21">
        <v>36483931</v>
      </c>
      <c r="X28" s="21"/>
      <c r="Y28" s="21">
        <v>36483931</v>
      </c>
      <c r="Z28" s="6"/>
      <c r="AA28" s="19">
        <v>74277053</v>
      </c>
    </row>
    <row r="29" spans="1:27" ht="13.5">
      <c r="A29" s="56" t="s">
        <v>55</v>
      </c>
      <c r="B29" s="3"/>
      <c r="C29" s="19"/>
      <c r="D29" s="19"/>
      <c r="E29" s="20"/>
      <c r="F29" s="21">
        <v>4005829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4005829</v>
      </c>
    </row>
    <row r="30" spans="1:27" ht="13.5">
      <c r="A30" s="56" t="s">
        <v>56</v>
      </c>
      <c r="B30" s="3"/>
      <c r="C30" s="22"/>
      <c r="D30" s="22"/>
      <c r="E30" s="23"/>
      <c r="F30" s="24">
        <v>1000000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>
        <v>1000000</v>
      </c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70286009</v>
      </c>
      <c r="F32" s="27">
        <f t="shared" si="5"/>
        <v>79282882</v>
      </c>
      <c r="G32" s="27">
        <f t="shared" si="5"/>
        <v>3181724</v>
      </c>
      <c r="H32" s="27">
        <f t="shared" si="5"/>
        <v>2414300</v>
      </c>
      <c r="I32" s="27">
        <f t="shared" si="5"/>
        <v>2661033</v>
      </c>
      <c r="J32" s="27">
        <f t="shared" si="5"/>
        <v>8257057</v>
      </c>
      <c r="K32" s="27">
        <f t="shared" si="5"/>
        <v>2212645</v>
      </c>
      <c r="L32" s="27">
        <f t="shared" si="5"/>
        <v>1281333</v>
      </c>
      <c r="M32" s="27">
        <f t="shared" si="5"/>
        <v>1013439</v>
      </c>
      <c r="N32" s="27">
        <f t="shared" si="5"/>
        <v>4507417</v>
      </c>
      <c r="O32" s="27">
        <f t="shared" si="5"/>
        <v>5534938</v>
      </c>
      <c r="P32" s="27">
        <f t="shared" si="5"/>
        <v>4410548</v>
      </c>
      <c r="Q32" s="27">
        <f t="shared" si="5"/>
        <v>1981056</v>
      </c>
      <c r="R32" s="27">
        <f t="shared" si="5"/>
        <v>11926542</v>
      </c>
      <c r="S32" s="27">
        <f t="shared" si="5"/>
        <v>6745362</v>
      </c>
      <c r="T32" s="27">
        <f t="shared" si="5"/>
        <v>112653</v>
      </c>
      <c r="U32" s="27">
        <f t="shared" si="5"/>
        <v>4934900</v>
      </c>
      <c r="V32" s="27">
        <f t="shared" si="5"/>
        <v>11792915</v>
      </c>
      <c r="W32" s="27">
        <f t="shared" si="5"/>
        <v>36483931</v>
      </c>
      <c r="X32" s="27">
        <f t="shared" si="5"/>
        <v>0</v>
      </c>
      <c r="Y32" s="27">
        <f t="shared" si="5"/>
        <v>36483931</v>
      </c>
      <c r="Z32" s="13">
        <f>+IF(X32&lt;&gt;0,+(Y32/X32)*100,0)</f>
        <v>0</v>
      </c>
      <c r="AA32" s="31">
        <f>SUM(AA28:AA31)</f>
        <v>79282882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4132905</v>
      </c>
      <c r="D35" s="19"/>
      <c r="E35" s="20">
        <v>12790679</v>
      </c>
      <c r="F35" s="21">
        <v>13520388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13520388</v>
      </c>
    </row>
    <row r="36" spans="1:27" ht="13.5">
      <c r="A36" s="60" t="s">
        <v>64</v>
      </c>
      <c r="B36" s="10"/>
      <c r="C36" s="61">
        <f aca="true" t="shared" si="6" ref="C36:Y36">SUM(C32:C35)</f>
        <v>4132905</v>
      </c>
      <c r="D36" s="61">
        <f>SUM(D32:D35)</f>
        <v>0</v>
      </c>
      <c r="E36" s="62">
        <f t="shared" si="6"/>
        <v>83076688</v>
      </c>
      <c r="F36" s="63">
        <f t="shared" si="6"/>
        <v>92803270</v>
      </c>
      <c r="G36" s="63">
        <f t="shared" si="6"/>
        <v>3181724</v>
      </c>
      <c r="H36" s="63">
        <f t="shared" si="6"/>
        <v>2414300</v>
      </c>
      <c r="I36" s="63">
        <f t="shared" si="6"/>
        <v>2661033</v>
      </c>
      <c r="J36" s="63">
        <f t="shared" si="6"/>
        <v>8257057</v>
      </c>
      <c r="K36" s="63">
        <f t="shared" si="6"/>
        <v>2212645</v>
      </c>
      <c r="L36" s="63">
        <f t="shared" si="6"/>
        <v>1281333</v>
      </c>
      <c r="M36" s="63">
        <f t="shared" si="6"/>
        <v>1013439</v>
      </c>
      <c r="N36" s="63">
        <f t="shared" si="6"/>
        <v>4507417</v>
      </c>
      <c r="O36" s="63">
        <f t="shared" si="6"/>
        <v>5534938</v>
      </c>
      <c r="P36" s="63">
        <f t="shared" si="6"/>
        <v>4410548</v>
      </c>
      <c r="Q36" s="63">
        <f t="shared" si="6"/>
        <v>1981056</v>
      </c>
      <c r="R36" s="63">
        <f t="shared" si="6"/>
        <v>11926542</v>
      </c>
      <c r="S36" s="63">
        <f t="shared" si="6"/>
        <v>6745362</v>
      </c>
      <c r="T36" s="63">
        <f t="shared" si="6"/>
        <v>112653</v>
      </c>
      <c r="U36" s="63">
        <f t="shared" si="6"/>
        <v>4934900</v>
      </c>
      <c r="V36" s="63">
        <f t="shared" si="6"/>
        <v>11792915</v>
      </c>
      <c r="W36" s="63">
        <f t="shared" si="6"/>
        <v>36483931</v>
      </c>
      <c r="X36" s="63">
        <f t="shared" si="6"/>
        <v>0</v>
      </c>
      <c r="Y36" s="63">
        <f t="shared" si="6"/>
        <v>36483931</v>
      </c>
      <c r="Z36" s="64">
        <f>+IF(X36&lt;&gt;0,+(Y36/X36)*100,0)</f>
        <v>0</v>
      </c>
      <c r="AA36" s="65">
        <f>SUM(AA32:AA35)</f>
        <v>92803270</v>
      </c>
    </row>
    <row r="37" spans="1:27" ht="13.5">
      <c r="A37" s="14" t="s">
        <v>90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92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94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875109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875109</v>
      </c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3319329</v>
      </c>
      <c r="F9" s="18">
        <f t="shared" si="1"/>
        <v>3319329</v>
      </c>
      <c r="G9" s="18">
        <f t="shared" si="1"/>
        <v>932855</v>
      </c>
      <c r="H9" s="18">
        <f t="shared" si="1"/>
        <v>0</v>
      </c>
      <c r="I9" s="18">
        <f t="shared" si="1"/>
        <v>640482</v>
      </c>
      <c r="J9" s="18">
        <f t="shared" si="1"/>
        <v>1573337</v>
      </c>
      <c r="K9" s="18">
        <f t="shared" si="1"/>
        <v>441122</v>
      </c>
      <c r="L9" s="18">
        <f t="shared" si="1"/>
        <v>0</v>
      </c>
      <c r="M9" s="18">
        <f t="shared" si="1"/>
        <v>216640</v>
      </c>
      <c r="N9" s="18">
        <f t="shared" si="1"/>
        <v>657762</v>
      </c>
      <c r="O9" s="18">
        <f t="shared" si="1"/>
        <v>0</v>
      </c>
      <c r="P9" s="18">
        <f t="shared" si="1"/>
        <v>0</v>
      </c>
      <c r="Q9" s="18">
        <f t="shared" si="1"/>
        <v>1522506</v>
      </c>
      <c r="R9" s="18">
        <f t="shared" si="1"/>
        <v>1522506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3753605</v>
      </c>
      <c r="X9" s="18">
        <f t="shared" si="1"/>
        <v>3319329</v>
      </c>
      <c r="Y9" s="18">
        <f t="shared" si="1"/>
        <v>434276</v>
      </c>
      <c r="Z9" s="4">
        <f>+IF(X9&lt;&gt;0,+(Y9/X9)*100,0)</f>
        <v>13.083246644125968</v>
      </c>
      <c r="AA9" s="30">
        <f>SUM(AA10:AA14)</f>
        <v>3319329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>
        <v>216640</v>
      </c>
      <c r="N10" s="21">
        <v>216640</v>
      </c>
      <c r="O10" s="21"/>
      <c r="P10" s="21"/>
      <c r="Q10" s="21">
        <v>1522506</v>
      </c>
      <c r="R10" s="21">
        <v>1522506</v>
      </c>
      <c r="S10" s="21"/>
      <c r="T10" s="21"/>
      <c r="U10" s="21"/>
      <c r="V10" s="21"/>
      <c r="W10" s="21">
        <v>1739146</v>
      </c>
      <c r="X10" s="21"/>
      <c r="Y10" s="21">
        <v>1739146</v>
      </c>
      <c r="Z10" s="6"/>
      <c r="AA10" s="28"/>
    </row>
    <row r="11" spans="1:27" ht="13.5">
      <c r="A11" s="5" t="s">
        <v>37</v>
      </c>
      <c r="B11" s="3"/>
      <c r="C11" s="19"/>
      <c r="D11" s="19"/>
      <c r="E11" s="20">
        <v>3319329</v>
      </c>
      <c r="F11" s="21">
        <v>3319329</v>
      </c>
      <c r="G11" s="21">
        <v>932855</v>
      </c>
      <c r="H11" s="21"/>
      <c r="I11" s="21">
        <v>640482</v>
      </c>
      <c r="J11" s="21">
        <v>1573337</v>
      </c>
      <c r="K11" s="21">
        <v>441122</v>
      </c>
      <c r="L11" s="21"/>
      <c r="M11" s="21"/>
      <c r="N11" s="21">
        <v>441122</v>
      </c>
      <c r="O11" s="21"/>
      <c r="P11" s="21"/>
      <c r="Q11" s="21"/>
      <c r="R11" s="21"/>
      <c r="S11" s="21"/>
      <c r="T11" s="21"/>
      <c r="U11" s="21"/>
      <c r="V11" s="21"/>
      <c r="W11" s="21">
        <v>2014459</v>
      </c>
      <c r="X11" s="21">
        <v>3319329</v>
      </c>
      <c r="Y11" s="21">
        <v>-1304870</v>
      </c>
      <c r="Z11" s="6">
        <v>-39.31</v>
      </c>
      <c r="AA11" s="28">
        <v>3319329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39821210</v>
      </c>
      <c r="D19" s="16">
        <f>SUM(D20:D23)</f>
        <v>0</v>
      </c>
      <c r="E19" s="17">
        <f t="shared" si="3"/>
        <v>25835771</v>
      </c>
      <c r="F19" s="18">
        <f t="shared" si="3"/>
        <v>25835771</v>
      </c>
      <c r="G19" s="18">
        <f t="shared" si="3"/>
        <v>2020373</v>
      </c>
      <c r="H19" s="18">
        <f t="shared" si="3"/>
        <v>0</v>
      </c>
      <c r="I19" s="18">
        <f t="shared" si="3"/>
        <v>195712</v>
      </c>
      <c r="J19" s="18">
        <f t="shared" si="3"/>
        <v>2216085</v>
      </c>
      <c r="K19" s="18">
        <f t="shared" si="3"/>
        <v>1041198</v>
      </c>
      <c r="L19" s="18">
        <f t="shared" si="3"/>
        <v>0</v>
      </c>
      <c r="M19" s="18">
        <f t="shared" si="3"/>
        <v>703647</v>
      </c>
      <c r="N19" s="18">
        <f t="shared" si="3"/>
        <v>1744845</v>
      </c>
      <c r="O19" s="18">
        <f t="shared" si="3"/>
        <v>535020</v>
      </c>
      <c r="P19" s="18">
        <f t="shared" si="3"/>
        <v>0</v>
      </c>
      <c r="Q19" s="18">
        <f t="shared" si="3"/>
        <v>619445</v>
      </c>
      <c r="R19" s="18">
        <f t="shared" si="3"/>
        <v>1154465</v>
      </c>
      <c r="S19" s="18">
        <f t="shared" si="3"/>
        <v>0</v>
      </c>
      <c r="T19" s="18">
        <f t="shared" si="3"/>
        <v>5404308</v>
      </c>
      <c r="U19" s="18">
        <f t="shared" si="3"/>
        <v>1870601</v>
      </c>
      <c r="V19" s="18">
        <f t="shared" si="3"/>
        <v>7274909</v>
      </c>
      <c r="W19" s="18">
        <f t="shared" si="3"/>
        <v>12390304</v>
      </c>
      <c r="X19" s="18">
        <f t="shared" si="3"/>
        <v>25835771</v>
      </c>
      <c r="Y19" s="18">
        <f t="shared" si="3"/>
        <v>-13445467</v>
      </c>
      <c r="Z19" s="4">
        <f>+IF(X19&lt;&gt;0,+(Y19/X19)*100,0)</f>
        <v>-52.042058276488056</v>
      </c>
      <c r="AA19" s="30">
        <f>SUM(AA20:AA23)</f>
        <v>25835771</v>
      </c>
    </row>
    <row r="20" spans="1:27" ht="13.5">
      <c r="A20" s="5" t="s">
        <v>46</v>
      </c>
      <c r="B20" s="3"/>
      <c r="C20" s="19"/>
      <c r="D20" s="19"/>
      <c r="E20" s="20">
        <v>6994334</v>
      </c>
      <c r="F20" s="21">
        <v>6994334</v>
      </c>
      <c r="G20" s="21"/>
      <c r="H20" s="21"/>
      <c r="I20" s="21">
        <v>195712</v>
      </c>
      <c r="J20" s="21">
        <v>195712</v>
      </c>
      <c r="K20" s="21">
        <v>268853</v>
      </c>
      <c r="L20" s="21"/>
      <c r="M20" s="21"/>
      <c r="N20" s="21">
        <v>268853</v>
      </c>
      <c r="O20" s="21">
        <v>178535</v>
      </c>
      <c r="P20" s="21"/>
      <c r="Q20" s="21">
        <v>619445</v>
      </c>
      <c r="R20" s="21">
        <v>797980</v>
      </c>
      <c r="S20" s="21"/>
      <c r="T20" s="21">
        <v>3624454</v>
      </c>
      <c r="U20" s="21">
        <v>710223</v>
      </c>
      <c r="V20" s="21">
        <v>4334677</v>
      </c>
      <c r="W20" s="21">
        <v>5597222</v>
      </c>
      <c r="X20" s="21">
        <v>6994334</v>
      </c>
      <c r="Y20" s="21">
        <v>-1397112</v>
      </c>
      <c r="Z20" s="6">
        <v>-19.97</v>
      </c>
      <c r="AA20" s="28">
        <v>6994334</v>
      </c>
    </row>
    <row r="21" spans="1:27" ht="13.5">
      <c r="A21" s="5" t="s">
        <v>47</v>
      </c>
      <c r="B21" s="3"/>
      <c r="C21" s="19">
        <v>33000000</v>
      </c>
      <c r="D21" s="19"/>
      <c r="E21" s="20">
        <v>10000000</v>
      </c>
      <c r="F21" s="21">
        <v>10000000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10000000</v>
      </c>
      <c r="Y21" s="21">
        <v>-10000000</v>
      </c>
      <c r="Z21" s="6">
        <v>-100</v>
      </c>
      <c r="AA21" s="28">
        <v>10000000</v>
      </c>
    </row>
    <row r="22" spans="1:27" ht="13.5">
      <c r="A22" s="5" t="s">
        <v>48</v>
      </c>
      <c r="B22" s="3"/>
      <c r="C22" s="22">
        <v>6821210</v>
      </c>
      <c r="D22" s="22"/>
      <c r="E22" s="23">
        <v>8841437</v>
      </c>
      <c r="F22" s="24">
        <v>8841437</v>
      </c>
      <c r="G22" s="24">
        <v>2020373</v>
      </c>
      <c r="H22" s="24"/>
      <c r="I22" s="24"/>
      <c r="J22" s="24">
        <v>2020373</v>
      </c>
      <c r="K22" s="24">
        <v>772345</v>
      </c>
      <c r="L22" s="24"/>
      <c r="M22" s="24">
        <v>703647</v>
      </c>
      <c r="N22" s="24">
        <v>1475992</v>
      </c>
      <c r="O22" s="24">
        <v>356485</v>
      </c>
      <c r="P22" s="24"/>
      <c r="Q22" s="24"/>
      <c r="R22" s="24">
        <v>356485</v>
      </c>
      <c r="S22" s="24"/>
      <c r="T22" s="24">
        <v>1779854</v>
      </c>
      <c r="U22" s="24">
        <v>1160378</v>
      </c>
      <c r="V22" s="24">
        <v>2940232</v>
      </c>
      <c r="W22" s="24">
        <v>6793082</v>
      </c>
      <c r="X22" s="24">
        <v>8841437</v>
      </c>
      <c r="Y22" s="24">
        <v>-2048355</v>
      </c>
      <c r="Z22" s="7">
        <v>-23.17</v>
      </c>
      <c r="AA22" s="29">
        <v>8841437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40696319</v>
      </c>
      <c r="D25" s="50">
        <f>+D5+D9+D15+D19+D24</f>
        <v>0</v>
      </c>
      <c r="E25" s="51">
        <f t="shared" si="4"/>
        <v>29155100</v>
      </c>
      <c r="F25" s="52">
        <f t="shared" si="4"/>
        <v>29155100</v>
      </c>
      <c r="G25" s="52">
        <f t="shared" si="4"/>
        <v>2953228</v>
      </c>
      <c r="H25" s="52">
        <f t="shared" si="4"/>
        <v>0</v>
      </c>
      <c r="I25" s="52">
        <f t="shared" si="4"/>
        <v>836194</v>
      </c>
      <c r="J25" s="52">
        <f t="shared" si="4"/>
        <v>3789422</v>
      </c>
      <c r="K25" s="52">
        <f t="shared" si="4"/>
        <v>1482320</v>
      </c>
      <c r="L25" s="52">
        <f t="shared" si="4"/>
        <v>0</v>
      </c>
      <c r="M25" s="52">
        <f t="shared" si="4"/>
        <v>920287</v>
      </c>
      <c r="N25" s="52">
        <f t="shared" si="4"/>
        <v>2402607</v>
      </c>
      <c r="O25" s="52">
        <f t="shared" si="4"/>
        <v>535020</v>
      </c>
      <c r="P25" s="52">
        <f t="shared" si="4"/>
        <v>0</v>
      </c>
      <c r="Q25" s="52">
        <f t="shared" si="4"/>
        <v>2141951</v>
      </c>
      <c r="R25" s="52">
        <f t="shared" si="4"/>
        <v>2676971</v>
      </c>
      <c r="S25" s="52">
        <f t="shared" si="4"/>
        <v>0</v>
      </c>
      <c r="T25" s="52">
        <f t="shared" si="4"/>
        <v>5404308</v>
      </c>
      <c r="U25" s="52">
        <f t="shared" si="4"/>
        <v>1870601</v>
      </c>
      <c r="V25" s="52">
        <f t="shared" si="4"/>
        <v>7274909</v>
      </c>
      <c r="W25" s="52">
        <f t="shared" si="4"/>
        <v>16143909</v>
      </c>
      <c r="X25" s="52">
        <f t="shared" si="4"/>
        <v>29155100</v>
      </c>
      <c r="Y25" s="52">
        <f t="shared" si="4"/>
        <v>-13011191</v>
      </c>
      <c r="Z25" s="53">
        <f>+IF(X25&lt;&gt;0,+(Y25/X25)*100,0)</f>
        <v>-44.62749570401062</v>
      </c>
      <c r="AA25" s="54">
        <f>+AA5+AA9+AA15+AA19+AA24</f>
        <v>29155100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40696319</v>
      </c>
      <c r="D28" s="19"/>
      <c r="E28" s="20">
        <v>29155100</v>
      </c>
      <c r="F28" s="21">
        <v>29155100</v>
      </c>
      <c r="G28" s="21">
        <v>2953228</v>
      </c>
      <c r="H28" s="21"/>
      <c r="I28" s="21">
        <v>836194</v>
      </c>
      <c r="J28" s="21">
        <v>3789422</v>
      </c>
      <c r="K28" s="21">
        <v>1482320</v>
      </c>
      <c r="L28" s="21"/>
      <c r="M28" s="21">
        <v>920287</v>
      </c>
      <c r="N28" s="21">
        <v>2402607</v>
      </c>
      <c r="O28" s="21">
        <v>535020</v>
      </c>
      <c r="P28" s="21"/>
      <c r="Q28" s="21">
        <v>2141951</v>
      </c>
      <c r="R28" s="21">
        <v>2676971</v>
      </c>
      <c r="S28" s="21"/>
      <c r="T28" s="21">
        <v>5404308</v>
      </c>
      <c r="U28" s="21">
        <v>1870601</v>
      </c>
      <c r="V28" s="21">
        <v>7274909</v>
      </c>
      <c r="W28" s="21">
        <v>16143909</v>
      </c>
      <c r="X28" s="21"/>
      <c r="Y28" s="21">
        <v>16143909</v>
      </c>
      <c r="Z28" s="6"/>
      <c r="AA28" s="19">
        <v>29155100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40696319</v>
      </c>
      <c r="D32" s="25">
        <f>SUM(D28:D31)</f>
        <v>0</v>
      </c>
      <c r="E32" s="26">
        <f t="shared" si="5"/>
        <v>29155100</v>
      </c>
      <c r="F32" s="27">
        <f t="shared" si="5"/>
        <v>29155100</v>
      </c>
      <c r="G32" s="27">
        <f t="shared" si="5"/>
        <v>2953228</v>
      </c>
      <c r="H32" s="27">
        <f t="shared" si="5"/>
        <v>0</v>
      </c>
      <c r="I32" s="27">
        <f t="shared" si="5"/>
        <v>836194</v>
      </c>
      <c r="J32" s="27">
        <f t="shared" si="5"/>
        <v>3789422</v>
      </c>
      <c r="K32" s="27">
        <f t="shared" si="5"/>
        <v>1482320</v>
      </c>
      <c r="L32" s="27">
        <f t="shared" si="5"/>
        <v>0</v>
      </c>
      <c r="M32" s="27">
        <f t="shared" si="5"/>
        <v>920287</v>
      </c>
      <c r="N32" s="27">
        <f t="shared" si="5"/>
        <v>2402607</v>
      </c>
      <c r="O32" s="27">
        <f t="shared" si="5"/>
        <v>535020</v>
      </c>
      <c r="P32" s="27">
        <f t="shared" si="5"/>
        <v>0</v>
      </c>
      <c r="Q32" s="27">
        <f t="shared" si="5"/>
        <v>2141951</v>
      </c>
      <c r="R32" s="27">
        <f t="shared" si="5"/>
        <v>2676971</v>
      </c>
      <c r="S32" s="27">
        <f t="shared" si="5"/>
        <v>0</v>
      </c>
      <c r="T32" s="27">
        <f t="shared" si="5"/>
        <v>5404308</v>
      </c>
      <c r="U32" s="27">
        <f t="shared" si="5"/>
        <v>1870601</v>
      </c>
      <c r="V32" s="27">
        <f t="shared" si="5"/>
        <v>7274909</v>
      </c>
      <c r="W32" s="27">
        <f t="shared" si="5"/>
        <v>16143909</v>
      </c>
      <c r="X32" s="27">
        <f t="shared" si="5"/>
        <v>0</v>
      </c>
      <c r="Y32" s="27">
        <f t="shared" si="5"/>
        <v>16143909</v>
      </c>
      <c r="Z32" s="13">
        <f>+IF(X32&lt;&gt;0,+(Y32/X32)*100,0)</f>
        <v>0</v>
      </c>
      <c r="AA32" s="31">
        <f>SUM(AA28:AA31)</f>
        <v>29155100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0" t="s">
        <v>64</v>
      </c>
      <c r="B36" s="10"/>
      <c r="C36" s="61">
        <f aca="true" t="shared" si="6" ref="C36:Y36">SUM(C32:C35)</f>
        <v>40696319</v>
      </c>
      <c r="D36" s="61">
        <f>SUM(D32:D35)</f>
        <v>0</v>
      </c>
      <c r="E36" s="62">
        <f t="shared" si="6"/>
        <v>29155100</v>
      </c>
      <c r="F36" s="63">
        <f t="shared" si="6"/>
        <v>29155100</v>
      </c>
      <c r="G36" s="63">
        <f t="shared" si="6"/>
        <v>2953228</v>
      </c>
      <c r="H36" s="63">
        <f t="shared" si="6"/>
        <v>0</v>
      </c>
      <c r="I36" s="63">
        <f t="shared" si="6"/>
        <v>836194</v>
      </c>
      <c r="J36" s="63">
        <f t="shared" si="6"/>
        <v>3789422</v>
      </c>
      <c r="K36" s="63">
        <f t="shared" si="6"/>
        <v>1482320</v>
      </c>
      <c r="L36" s="63">
        <f t="shared" si="6"/>
        <v>0</v>
      </c>
      <c r="M36" s="63">
        <f t="shared" si="6"/>
        <v>920287</v>
      </c>
      <c r="N36" s="63">
        <f t="shared" si="6"/>
        <v>2402607</v>
      </c>
      <c r="O36" s="63">
        <f t="shared" si="6"/>
        <v>535020</v>
      </c>
      <c r="P36" s="63">
        <f t="shared" si="6"/>
        <v>0</v>
      </c>
      <c r="Q36" s="63">
        <f t="shared" si="6"/>
        <v>2141951</v>
      </c>
      <c r="R36" s="63">
        <f t="shared" si="6"/>
        <v>2676971</v>
      </c>
      <c r="S36" s="63">
        <f t="shared" si="6"/>
        <v>0</v>
      </c>
      <c r="T36" s="63">
        <f t="shared" si="6"/>
        <v>5404308</v>
      </c>
      <c r="U36" s="63">
        <f t="shared" si="6"/>
        <v>1870601</v>
      </c>
      <c r="V36" s="63">
        <f t="shared" si="6"/>
        <v>7274909</v>
      </c>
      <c r="W36" s="63">
        <f t="shared" si="6"/>
        <v>16143909</v>
      </c>
      <c r="X36" s="63">
        <f t="shared" si="6"/>
        <v>0</v>
      </c>
      <c r="Y36" s="63">
        <f t="shared" si="6"/>
        <v>16143909</v>
      </c>
      <c r="Z36" s="64">
        <f>+IF(X36&lt;&gt;0,+(Y36/X36)*100,0)</f>
        <v>0</v>
      </c>
      <c r="AA36" s="65">
        <f>SUM(AA32:AA35)</f>
        <v>29155100</v>
      </c>
    </row>
    <row r="37" spans="1:27" ht="13.5">
      <c r="A37" s="14" t="s">
        <v>90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92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Lawrence Gqesha</cp:lastModifiedBy>
  <dcterms:created xsi:type="dcterms:W3CDTF">2015-08-03T07:50:59Z</dcterms:created>
  <dcterms:modified xsi:type="dcterms:W3CDTF">2015-08-03T08:16:27Z</dcterms:modified>
  <cp:category/>
  <cp:version/>
  <cp:contentType/>
  <cp:contentStatus/>
</cp:coreProperties>
</file>