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2" sheetId="9" r:id="rId9"/>
    <sheet name="GT483" sheetId="10" r:id="rId10"/>
    <sheet name="GT484" sheetId="11" r:id="rId11"/>
    <sheet name="DC48" sheetId="12" r:id="rId12"/>
    <sheet name="Summary" sheetId="13" r:id="rId13"/>
  </sheets>
  <definedNames>
    <definedName name="_xlnm.Print_Area" localSheetId="6">'DC42'!$A$1:$AA$45</definedName>
    <definedName name="_xlnm.Print_Area" localSheetId="11">'DC48'!$A$1:$AA$45</definedName>
    <definedName name="_xlnm.Print_Area" localSheetId="0">'EKU'!$A$1:$AA$45</definedName>
    <definedName name="_xlnm.Print_Area" localSheetId="3">'GT421'!$A$1:$AA$45</definedName>
    <definedName name="_xlnm.Print_Area" localSheetId="4">'GT422'!$A$1:$AA$45</definedName>
    <definedName name="_xlnm.Print_Area" localSheetId="5">'GT423'!$A$1:$AA$45</definedName>
    <definedName name="_xlnm.Print_Area" localSheetId="7">'GT481'!$A$1:$AA$45</definedName>
    <definedName name="_xlnm.Print_Area" localSheetId="8">'GT482'!$A$1:$AA$45</definedName>
    <definedName name="_xlnm.Print_Area" localSheetId="9">'GT483'!$A$1:$AA$45</definedName>
    <definedName name="_xlnm.Print_Area" localSheetId="10">'GT484'!$A$1:$AA$45</definedName>
    <definedName name="_xlnm.Print_Area" localSheetId="1">'JHB'!$A$1:$AA$45</definedName>
    <definedName name="_xlnm.Print_Area" localSheetId="12">'Summary'!$A$1:$AA$45</definedName>
    <definedName name="_xlnm.Print_Area" localSheetId="2">'TSH'!$A$1:$AA$45</definedName>
  </definedNames>
  <calcPr calcMode="manual" fullCalcOnLoad="1"/>
</workbook>
</file>

<file path=xl/sharedStrings.xml><?xml version="1.0" encoding="utf-8"?>
<sst xmlns="http://schemas.openxmlformats.org/spreadsheetml/2006/main" count="923" uniqueCount="83">
  <si>
    <t>Gauteng: Ekurhuleni Metro(EKU) - Table C5 Quarterly Budget Statement - Capital Expenditure by Standard Classification and Funding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</si>
  <si>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</si>
  <si>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</si>
  <si>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</si>
  <si>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</si>
  <si>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</si>
  <si>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</si>
  <si>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</si>
  <si>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</si>
  <si>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</si>
  <si>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</si>
  <si>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</si>
  <si>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</si>
  <si>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</si>
  <si>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</si>
  <si>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</si>
  <si>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</si>
  <si>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</si>
  <si>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</si>
  <si>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</si>
  <si>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</si>
  <si>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</si>
  <si>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</si>
  <si>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</si>
  <si>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</si>
  <si>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</si>
  <si>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</si>
  <si>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</si>
  <si>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</si>
  <si>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</si>
  <si>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</si>
  <si>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</si>
  <si>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</si>
  <si>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</si>
  <si>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</si>
  <si>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</si>
  <si>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</si>
  <si>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</si>
  <si>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</si>
  <si>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</si>
  <si>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</si>
  <si>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</si>
  <si>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</si>
  <si>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</si>
  <si>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</si>
  <si>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</si>
  <si>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</si>
  <si>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</si>
  <si>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</si>
  <si>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</si>
  <si>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</si>
  <si>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</si>
  <si>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</si>
  <si>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</si>
  <si>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</si>
  <si>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</si>
  <si>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</si>
  <si>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</si>
  <si>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</si>
  <si>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</si>
  <si>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</si>
  <si>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</si>
  <si>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</si>
  <si>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</si>
  <si>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</si>
  <si>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City Of Johannesburg(JHB) - Table C5 Quarterly Budget Statement - Capital Expenditure by Standard Classification and Funding for 4th Quarter ended 30 June 2015 (Figures Finalised as at 2015/07/31)</t>
  </si>
  <si>
    <t>Gauteng: City Of Tshwane(TSH) - Table C5 Quarterly Budget Statement - Capital Expenditure by Standard Classification and Funding for 4th Quarter ended 30 June 2015 (Figures Finalised as at 2015/07/31)</t>
  </si>
  <si>
    <t>Gauteng: Emfuleni(GT421) - Table C5 Quarterly Budget Statement - Capital Expenditure by Standard Classification and Funding for 4th Quarter ended 30 June 2015 (Figures Finalised as at 2015/07/31)</t>
  </si>
  <si>
    <t>Gauteng: Midvaal(GT422) - Table C5 Quarterly Budget Statement - Capital Expenditure by Standard Classification and Funding for 4th Quarter ended 30 June 2015 (Figures Finalised as at 2015/07/31)</t>
  </si>
  <si>
    <t>Gauteng: Lesedi(GT423) - Table C5 Quarterly Budget Statement - Capital Expenditure by Standard Classification and Funding for 4th Quarter ended 30 June 2015 (Figures Finalised as at 2015/07/31)</t>
  </si>
  <si>
    <t>Gauteng: Sedibeng(DC42) - Table C5 Quarterly Budget Statement - Capital Expenditure by Standard Classification and Funding for 4th Quarter ended 30 June 2015 (Figures Finalised as at 2015/07/31)</t>
  </si>
  <si>
    <t>Gauteng: Mogale City(GT481) - Table C5 Quarterly Budget Statement - Capital Expenditure by Standard Classification and Funding for 4th Quarter ended 30 June 2015 (Figures Finalised as at 2015/07/31)</t>
  </si>
  <si>
    <t>Gauteng: Randfontein(GT482) - Table C5 Quarterly Budget Statement - Capital Expenditure by Standard Classification and Funding for 4th Quarter ended 30 June 2015 (Figures Finalised as at 2015/07/31)</t>
  </si>
  <si>
    <t>Gauteng: Westonaria(GT483) - Table C5 Quarterly Budget Statement - Capital Expenditure by Standard Classification and Funding for 4th Quarter ended 30 June 2015 (Figures Finalised as at 2015/07/31)</t>
  </si>
  <si>
    <t>Gauteng: Merafong City(GT484) - Table C5 Quarterly Budget Statement - Capital Expenditure by Standard Classification and Funding for 4th Quarter ended 30 June 2015 (Figures Finalised as at 2015/07/31)</t>
  </si>
  <si>
    <t>Gauteng: West Rand(DC48) - Table C5 Quarterly Budget Statement - Capital Expenditure by Standard Classification and Funding for 4th Quarter ended 30 June 2015 (Figures Finalised as at 2015/07/31)</t>
  </si>
  <si>
    <t>Summary - Table C5 Quarterly Budget Statement - Capital Expenditure by Standard Classification and Funding for 4th Quarter ended 30 June 2015 (Figures Finalised as at 2015/07/31)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</si>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</sst>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319023572</v>
      </c>
      <c r="D5" s="16">
        <f>SUM(D6:D8)</f>
        <v>0</v>
      </c>
      <c r="E5" s="17">
        <f t="shared" si="0"/>
        <v>475026000</v>
      </c>
      <c r="F5" s="18">
        <f t="shared" si="0"/>
        <v>515444472</v>
      </c>
      <c r="G5" s="18">
        <f t="shared" si="0"/>
        <v>263200</v>
      </c>
      <c r="H5" s="18">
        <f t="shared" si="0"/>
        <v>3977553</v>
      </c>
      <c r="I5" s="18">
        <f t="shared" si="0"/>
        <v>10356739</v>
      </c>
      <c r="J5" s="18">
        <f t="shared" si="0"/>
        <v>14597492</v>
      </c>
      <c r="K5" s="18">
        <f t="shared" si="0"/>
        <v>10847003</v>
      </c>
      <c r="L5" s="18">
        <f t="shared" si="0"/>
        <v>10890179</v>
      </c>
      <c r="M5" s="18">
        <f t="shared" si="0"/>
        <v>33418701</v>
      </c>
      <c r="N5" s="18">
        <f t="shared" si="0"/>
        <v>55155883</v>
      </c>
      <c r="O5" s="18">
        <f t="shared" si="0"/>
        <v>6403319</v>
      </c>
      <c r="P5" s="18">
        <f t="shared" si="0"/>
        <v>23704174</v>
      </c>
      <c r="Q5" s="18">
        <f t="shared" si="0"/>
        <v>32591426</v>
      </c>
      <c r="R5" s="18">
        <f t="shared" si="0"/>
        <v>62698919</v>
      </c>
      <c r="S5" s="18">
        <f t="shared" si="0"/>
        <v>25808307</v>
      </c>
      <c r="T5" s="18">
        <f t="shared" si="0"/>
        <v>16085383</v>
      </c>
      <c r="U5" s="18">
        <f t="shared" si="0"/>
        <v>180174092</v>
      </c>
      <c r="V5" s="18">
        <f t="shared" si="0"/>
        <v>222067782</v>
      </c>
      <c r="W5" s="18">
        <f t="shared" si="0"/>
        <v>354520076</v>
      </c>
      <c r="X5" s="18">
        <f t="shared" si="0"/>
        <v>475026002</v>
      </c>
      <c r="Y5" s="18">
        <f t="shared" si="0"/>
        <v>-120505926</v>
      </c>
      <c r="Z5" s="4">
        <f>+IF(X5&lt;&gt;0,+(Y5/X5)*100,0)</f>
        <v>-25.368279945231293</v>
      </c>
      <c r="AA5" s="16">
        <f>SUM(AA6:AA8)</f>
        <v>515444472</v>
      </c>
    </row>
    <row r="6" spans="1:27" ht="13.5">
      <c r="A6" s="5" t="s">
        <v>32</v>
      </c>
      <c r="B6" s="3"/>
      <c r="C6" s="19">
        <v>60950234</v>
      </c>
      <c r="D6" s="19"/>
      <c r="E6" s="20">
        <v>27143000</v>
      </c>
      <c r="F6" s="21">
        <v>11143000</v>
      </c>
      <c r="G6" s="21">
        <v>10000</v>
      </c>
      <c r="H6" s="21">
        <v>125250</v>
      </c>
      <c r="I6" s="21">
        <v>83365</v>
      </c>
      <c r="J6" s="21">
        <v>218615</v>
      </c>
      <c r="K6" s="21">
        <v>212932</v>
      </c>
      <c r="L6" s="21">
        <v>696270</v>
      </c>
      <c r="M6" s="21">
        <v>3467179</v>
      </c>
      <c r="N6" s="21">
        <v>4376381</v>
      </c>
      <c r="O6" s="21">
        <v>-2995450</v>
      </c>
      <c r="P6" s="21">
        <v>662589</v>
      </c>
      <c r="Q6" s="21">
        <v>845270</v>
      </c>
      <c r="R6" s="21">
        <v>-1487591</v>
      </c>
      <c r="S6" s="21">
        <v>232117</v>
      </c>
      <c r="T6" s="21">
        <v>420829</v>
      </c>
      <c r="U6" s="21">
        <v>4829732</v>
      </c>
      <c r="V6" s="21">
        <v>5482678</v>
      </c>
      <c r="W6" s="21">
        <v>8590083</v>
      </c>
      <c r="X6" s="21">
        <v>27143002</v>
      </c>
      <c r="Y6" s="21">
        <v>-18552919</v>
      </c>
      <c r="Z6" s="6">
        <v>-68.35</v>
      </c>
      <c r="AA6" s="28">
        <v>11143000</v>
      </c>
    </row>
    <row r="7" spans="1:27" ht="13.5">
      <c r="A7" s="5" t="s">
        <v>33</v>
      </c>
      <c r="B7" s="3"/>
      <c r="C7" s="22">
        <v>124847345</v>
      </c>
      <c r="D7" s="22"/>
      <c r="E7" s="23">
        <v>265162400</v>
      </c>
      <c r="F7" s="24">
        <v>278080872</v>
      </c>
      <c r="G7" s="24"/>
      <c r="H7" s="24">
        <v>1939501</v>
      </c>
      <c r="I7" s="24">
        <v>9194282</v>
      </c>
      <c r="J7" s="24">
        <v>11133783</v>
      </c>
      <c r="K7" s="24">
        <v>10306522</v>
      </c>
      <c r="L7" s="24">
        <v>7991944</v>
      </c>
      <c r="M7" s="24">
        <v>18568458</v>
      </c>
      <c r="N7" s="24">
        <v>36866924</v>
      </c>
      <c r="O7" s="24">
        <v>-1033957</v>
      </c>
      <c r="P7" s="24">
        <v>14352540</v>
      </c>
      <c r="Q7" s="24">
        <v>27002845</v>
      </c>
      <c r="R7" s="24">
        <v>40321428</v>
      </c>
      <c r="S7" s="24">
        <v>21749306</v>
      </c>
      <c r="T7" s="24">
        <v>10214626</v>
      </c>
      <c r="U7" s="24">
        <v>27143438</v>
      </c>
      <c r="V7" s="24">
        <v>59107370</v>
      </c>
      <c r="W7" s="24">
        <v>147429505</v>
      </c>
      <c r="X7" s="24">
        <v>265162400</v>
      </c>
      <c r="Y7" s="24">
        <v>-117732895</v>
      </c>
      <c r="Z7" s="7">
        <v>-44.4</v>
      </c>
      <c r="AA7" s="29">
        <v>278080872</v>
      </c>
    </row>
    <row r="8" spans="1:27" ht="13.5">
      <c r="A8" s="5" t="s">
        <v>34</v>
      </c>
      <c r="B8" s="3"/>
      <c r="C8" s="19">
        <v>133225993</v>
      </c>
      <c r="D8" s="19"/>
      <c r="E8" s="20">
        <v>182720600</v>
      </c>
      <c r="F8" s="21">
        <v>226220600</v>
      </c>
      <c r="G8" s="21">
        <v>253200</v>
      </c>
      <c r="H8" s="21">
        <v>1912802</v>
      </c>
      <c r="I8" s="21">
        <v>1079092</v>
      </c>
      <c r="J8" s="21">
        <v>3245094</v>
      </c>
      <c r="K8" s="21">
        <v>327549</v>
      </c>
      <c r="L8" s="21">
        <v>2201965</v>
      </c>
      <c r="M8" s="21">
        <v>11383064</v>
      </c>
      <c r="N8" s="21">
        <v>13912578</v>
      </c>
      <c r="O8" s="21">
        <v>10432726</v>
      </c>
      <c r="P8" s="21">
        <v>8689045</v>
      </c>
      <c r="Q8" s="21">
        <v>4743311</v>
      </c>
      <c r="R8" s="21">
        <v>23865082</v>
      </c>
      <c r="S8" s="21">
        <v>3826884</v>
      </c>
      <c r="T8" s="21">
        <v>5449928</v>
      </c>
      <c r="U8" s="21">
        <v>148200922</v>
      </c>
      <c r="V8" s="21">
        <v>157477734</v>
      </c>
      <c r="W8" s="21">
        <v>198500488</v>
      </c>
      <c r="X8" s="21">
        <v>182720600</v>
      </c>
      <c r="Y8" s="21">
        <v>15779888</v>
      </c>
      <c r="Z8" s="6">
        <v>8.64</v>
      </c>
      <c r="AA8" s="28">
        <v>226220600</v>
      </c>
    </row>
    <row r="9" spans="1:27" ht="13.5">
      <c r="A9" s="2" t="s">
        <v>35</v>
      </c>
      <c r="B9" s="3"/>
      <c r="C9" s="16">
        <f aca="true" t="shared" si="1" ref="C9:Y9">SUM(C10:C14)</f>
        <v>497464050</v>
      </c>
      <c r="D9" s="16">
        <f>SUM(D10:D14)</f>
        <v>0</v>
      </c>
      <c r="E9" s="17">
        <f t="shared" si="1"/>
        <v>859617355</v>
      </c>
      <c r="F9" s="18">
        <f t="shared" si="1"/>
        <v>880957164</v>
      </c>
      <c r="G9" s="18">
        <f t="shared" si="1"/>
        <v>1326692</v>
      </c>
      <c r="H9" s="18">
        <f t="shared" si="1"/>
        <v>12999472</v>
      </c>
      <c r="I9" s="18">
        <f t="shared" si="1"/>
        <v>109000770</v>
      </c>
      <c r="J9" s="18">
        <f t="shared" si="1"/>
        <v>123326934</v>
      </c>
      <c r="K9" s="18">
        <f t="shared" si="1"/>
        <v>31258325</v>
      </c>
      <c r="L9" s="18">
        <f t="shared" si="1"/>
        <v>42158285</v>
      </c>
      <c r="M9" s="18">
        <f t="shared" si="1"/>
        <v>40531004</v>
      </c>
      <c r="N9" s="18">
        <f t="shared" si="1"/>
        <v>113947614</v>
      </c>
      <c r="O9" s="18">
        <f t="shared" si="1"/>
        <v>26181542</v>
      </c>
      <c r="P9" s="18">
        <f t="shared" si="1"/>
        <v>30433790</v>
      </c>
      <c r="Q9" s="18">
        <f t="shared" si="1"/>
        <v>125541330</v>
      </c>
      <c r="R9" s="18">
        <f t="shared" si="1"/>
        <v>182156662</v>
      </c>
      <c r="S9" s="18">
        <f t="shared" si="1"/>
        <v>35729774</v>
      </c>
      <c r="T9" s="18">
        <f t="shared" si="1"/>
        <v>42632248</v>
      </c>
      <c r="U9" s="18">
        <f t="shared" si="1"/>
        <v>89392012</v>
      </c>
      <c r="V9" s="18">
        <f t="shared" si="1"/>
        <v>167754034</v>
      </c>
      <c r="W9" s="18">
        <f t="shared" si="1"/>
        <v>587185244</v>
      </c>
      <c r="X9" s="18">
        <f t="shared" si="1"/>
        <v>859617359</v>
      </c>
      <c r="Y9" s="18">
        <f t="shared" si="1"/>
        <v>-272432115</v>
      </c>
      <c r="Z9" s="4">
        <f>+IF(X9&lt;&gt;0,+(Y9/X9)*100,0)</f>
        <v>-31.692253785675355</v>
      </c>
      <c r="AA9" s="30">
        <f>SUM(AA10:AA14)</f>
        <v>880957164</v>
      </c>
    </row>
    <row r="10" spans="1:27" ht="13.5">
      <c r="A10" s="5" t="s">
        <v>36</v>
      </c>
      <c r="B10" s="3"/>
      <c r="C10" s="19">
        <v>100033470</v>
      </c>
      <c r="D10" s="19"/>
      <c r="E10" s="20">
        <v>151475000</v>
      </c>
      <c r="F10" s="21">
        <v>160993214</v>
      </c>
      <c r="G10" s="21"/>
      <c r="H10" s="21">
        <v>1589768</v>
      </c>
      <c r="I10" s="21">
        <v>9080869</v>
      </c>
      <c r="J10" s="21">
        <v>10670637</v>
      </c>
      <c r="K10" s="21">
        <v>5241144</v>
      </c>
      <c r="L10" s="21">
        <v>9143966</v>
      </c>
      <c r="M10" s="21">
        <v>7337018</v>
      </c>
      <c r="N10" s="21">
        <v>21722128</v>
      </c>
      <c r="O10" s="21">
        <v>8415976</v>
      </c>
      <c r="P10" s="21">
        <v>10816494</v>
      </c>
      <c r="Q10" s="21">
        <v>12982933</v>
      </c>
      <c r="R10" s="21">
        <v>32215403</v>
      </c>
      <c r="S10" s="21">
        <v>8552013</v>
      </c>
      <c r="T10" s="21">
        <v>11377598</v>
      </c>
      <c r="U10" s="21">
        <v>17736869</v>
      </c>
      <c r="V10" s="21">
        <v>37666480</v>
      </c>
      <c r="W10" s="21">
        <v>102274648</v>
      </c>
      <c r="X10" s="21">
        <v>151475000</v>
      </c>
      <c r="Y10" s="21">
        <v>-49200352</v>
      </c>
      <c r="Z10" s="6">
        <v>-32.48</v>
      </c>
      <c r="AA10" s="28">
        <v>160993214</v>
      </c>
    </row>
    <row r="11" spans="1:27" ht="13.5">
      <c r="A11" s="5" t="s">
        <v>37</v>
      </c>
      <c r="B11" s="3"/>
      <c r="C11" s="19">
        <v>122117238</v>
      </c>
      <c r="D11" s="19"/>
      <c r="E11" s="20">
        <v>46600000</v>
      </c>
      <c r="F11" s="21">
        <v>44549184</v>
      </c>
      <c r="G11" s="21">
        <v>920289</v>
      </c>
      <c r="H11" s="21">
        <v>3699732</v>
      </c>
      <c r="I11" s="21">
        <v>2718941</v>
      </c>
      <c r="J11" s="21">
        <v>7338962</v>
      </c>
      <c r="K11" s="21">
        <v>2031363</v>
      </c>
      <c r="L11" s="21">
        <v>2589722</v>
      </c>
      <c r="M11" s="21">
        <v>2665486</v>
      </c>
      <c r="N11" s="21">
        <v>7286571</v>
      </c>
      <c r="O11" s="21">
        <v>2493631</v>
      </c>
      <c r="P11" s="21">
        <v>665456</v>
      </c>
      <c r="Q11" s="21">
        <v>5942295</v>
      </c>
      <c r="R11" s="21">
        <v>9101382</v>
      </c>
      <c r="S11" s="21">
        <v>6932105</v>
      </c>
      <c r="T11" s="21">
        <v>4201977</v>
      </c>
      <c r="U11" s="21">
        <v>4520656</v>
      </c>
      <c r="V11" s="21">
        <v>15654738</v>
      </c>
      <c r="W11" s="21">
        <v>39381653</v>
      </c>
      <c r="X11" s="21">
        <v>46600001</v>
      </c>
      <c r="Y11" s="21">
        <v>-7218348</v>
      </c>
      <c r="Z11" s="6">
        <v>-15.49</v>
      </c>
      <c r="AA11" s="28">
        <v>44549184</v>
      </c>
    </row>
    <row r="12" spans="1:27" ht="13.5">
      <c r="A12" s="5" t="s">
        <v>38</v>
      </c>
      <c r="B12" s="3"/>
      <c r="C12" s="19">
        <v>128177261</v>
      </c>
      <c r="D12" s="19"/>
      <c r="E12" s="20">
        <v>234949920</v>
      </c>
      <c r="F12" s="21">
        <v>250065986</v>
      </c>
      <c r="G12" s="21">
        <v>26639</v>
      </c>
      <c r="H12" s="21">
        <v>74691</v>
      </c>
      <c r="I12" s="21">
        <v>20731036</v>
      </c>
      <c r="J12" s="21">
        <v>20832366</v>
      </c>
      <c r="K12" s="21">
        <v>14988528</v>
      </c>
      <c r="L12" s="21">
        <v>22008770</v>
      </c>
      <c r="M12" s="21">
        <v>14845485</v>
      </c>
      <c r="N12" s="21">
        <v>51842783</v>
      </c>
      <c r="O12" s="21">
        <v>6561158</v>
      </c>
      <c r="P12" s="21">
        <v>8189575</v>
      </c>
      <c r="Q12" s="21">
        <v>62914549</v>
      </c>
      <c r="R12" s="21">
        <v>77665282</v>
      </c>
      <c r="S12" s="21">
        <v>3140526</v>
      </c>
      <c r="T12" s="21">
        <v>16431846</v>
      </c>
      <c r="U12" s="21">
        <v>45336992</v>
      </c>
      <c r="V12" s="21">
        <v>64909364</v>
      </c>
      <c r="W12" s="21">
        <v>215249795</v>
      </c>
      <c r="X12" s="21">
        <v>234949922</v>
      </c>
      <c r="Y12" s="21">
        <v>-19700127</v>
      </c>
      <c r="Z12" s="6">
        <v>-8.38</v>
      </c>
      <c r="AA12" s="28">
        <v>250065986</v>
      </c>
    </row>
    <row r="13" spans="1:27" ht="13.5">
      <c r="A13" s="5" t="s">
        <v>39</v>
      </c>
      <c r="B13" s="3"/>
      <c r="C13" s="19">
        <v>53584126</v>
      </c>
      <c r="D13" s="19"/>
      <c r="E13" s="20">
        <v>329992435</v>
      </c>
      <c r="F13" s="21">
        <v>328748780</v>
      </c>
      <c r="G13" s="21"/>
      <c r="H13" s="21">
        <v>1212417</v>
      </c>
      <c r="I13" s="21">
        <v>72225676</v>
      </c>
      <c r="J13" s="21">
        <v>73438093</v>
      </c>
      <c r="K13" s="21">
        <v>4175619</v>
      </c>
      <c r="L13" s="21">
        <v>3316515</v>
      </c>
      <c r="M13" s="21">
        <v>8124047</v>
      </c>
      <c r="N13" s="21">
        <v>15616181</v>
      </c>
      <c r="O13" s="21">
        <v>1687385</v>
      </c>
      <c r="P13" s="21">
        <v>4974130</v>
      </c>
      <c r="Q13" s="21">
        <v>38927188</v>
      </c>
      <c r="R13" s="21">
        <v>45588703</v>
      </c>
      <c r="S13" s="21">
        <v>7837514</v>
      </c>
      <c r="T13" s="21">
        <v>7031984</v>
      </c>
      <c r="U13" s="21">
        <v>5758161</v>
      </c>
      <c r="V13" s="21">
        <v>20627659</v>
      </c>
      <c r="W13" s="21">
        <v>155270636</v>
      </c>
      <c r="X13" s="21">
        <v>329992437</v>
      </c>
      <c r="Y13" s="21">
        <v>-174721801</v>
      </c>
      <c r="Z13" s="6">
        <v>-52.95</v>
      </c>
      <c r="AA13" s="28">
        <v>328748780</v>
      </c>
    </row>
    <row r="14" spans="1:27" ht="13.5">
      <c r="A14" s="5" t="s">
        <v>40</v>
      </c>
      <c r="B14" s="3"/>
      <c r="C14" s="22">
        <v>93551955</v>
      </c>
      <c r="D14" s="22"/>
      <c r="E14" s="23">
        <v>96600000</v>
      </c>
      <c r="F14" s="24">
        <v>96600000</v>
      </c>
      <c r="G14" s="24">
        <v>379764</v>
      </c>
      <c r="H14" s="24">
        <v>6422864</v>
      </c>
      <c r="I14" s="24">
        <v>4244248</v>
      </c>
      <c r="J14" s="24">
        <v>11046876</v>
      </c>
      <c r="K14" s="24">
        <v>4821671</v>
      </c>
      <c r="L14" s="24">
        <v>5099312</v>
      </c>
      <c r="M14" s="24">
        <v>7558968</v>
      </c>
      <c r="N14" s="24">
        <v>17479951</v>
      </c>
      <c r="O14" s="24">
        <v>7023392</v>
      </c>
      <c r="P14" s="24">
        <v>5788135</v>
      </c>
      <c r="Q14" s="24">
        <v>4774365</v>
      </c>
      <c r="R14" s="24">
        <v>17585892</v>
      </c>
      <c r="S14" s="24">
        <v>9267616</v>
      </c>
      <c r="T14" s="24">
        <v>3588843</v>
      </c>
      <c r="U14" s="24">
        <v>16039334</v>
      </c>
      <c r="V14" s="24">
        <v>28895793</v>
      </c>
      <c r="W14" s="24">
        <v>75008512</v>
      </c>
      <c r="X14" s="24">
        <v>96599999</v>
      </c>
      <c r="Y14" s="24">
        <v>-21591487</v>
      </c>
      <c r="Z14" s="7">
        <v>-22.35</v>
      </c>
      <c r="AA14" s="29">
        <v>96600000</v>
      </c>
    </row>
    <row r="15" spans="1:27" ht="13.5">
      <c r="A15" s="2" t="s">
        <v>41</v>
      </c>
      <c r="B15" s="8"/>
      <c r="C15" s="16">
        <f aca="true" t="shared" si="2" ref="C15:Y15">SUM(C16:C18)</f>
        <v>908302202</v>
      </c>
      <c r="D15" s="16">
        <f>SUM(D16:D18)</f>
        <v>0</v>
      </c>
      <c r="E15" s="17">
        <f t="shared" si="2"/>
        <v>1274388244</v>
      </c>
      <c r="F15" s="18">
        <f t="shared" si="2"/>
        <v>1280726221</v>
      </c>
      <c r="G15" s="18">
        <f t="shared" si="2"/>
        <v>1243539</v>
      </c>
      <c r="H15" s="18">
        <f t="shared" si="2"/>
        <v>15137548</v>
      </c>
      <c r="I15" s="18">
        <f t="shared" si="2"/>
        <v>45172733</v>
      </c>
      <c r="J15" s="18">
        <f t="shared" si="2"/>
        <v>61553820</v>
      </c>
      <c r="K15" s="18">
        <f t="shared" si="2"/>
        <v>38208858</v>
      </c>
      <c r="L15" s="18">
        <f t="shared" si="2"/>
        <v>27207691</v>
      </c>
      <c r="M15" s="18">
        <f t="shared" si="2"/>
        <v>85305492</v>
      </c>
      <c r="N15" s="18">
        <f t="shared" si="2"/>
        <v>150722041</v>
      </c>
      <c r="O15" s="18">
        <f t="shared" si="2"/>
        <v>9994519</v>
      </c>
      <c r="P15" s="18">
        <f t="shared" si="2"/>
        <v>70931934</v>
      </c>
      <c r="Q15" s="18">
        <f t="shared" si="2"/>
        <v>66710513</v>
      </c>
      <c r="R15" s="18">
        <f t="shared" si="2"/>
        <v>147636966</v>
      </c>
      <c r="S15" s="18">
        <f t="shared" si="2"/>
        <v>90679158</v>
      </c>
      <c r="T15" s="18">
        <f t="shared" si="2"/>
        <v>84527444</v>
      </c>
      <c r="U15" s="18">
        <f t="shared" si="2"/>
        <v>282479447</v>
      </c>
      <c r="V15" s="18">
        <f t="shared" si="2"/>
        <v>457686049</v>
      </c>
      <c r="W15" s="18">
        <f t="shared" si="2"/>
        <v>817598876</v>
      </c>
      <c r="X15" s="18">
        <f t="shared" si="2"/>
        <v>1274388241</v>
      </c>
      <c r="Y15" s="18">
        <f t="shared" si="2"/>
        <v>-456789365</v>
      </c>
      <c r="Z15" s="4">
        <f>+IF(X15&lt;&gt;0,+(Y15/X15)*100,0)</f>
        <v>-35.84381511881825</v>
      </c>
      <c r="AA15" s="30">
        <f>SUM(AA16:AA18)</f>
        <v>1280726221</v>
      </c>
    </row>
    <row r="16" spans="1:27" ht="13.5">
      <c r="A16" s="5" t="s">
        <v>42</v>
      </c>
      <c r="B16" s="3"/>
      <c r="C16" s="19">
        <v>41247807</v>
      </c>
      <c r="D16" s="19"/>
      <c r="E16" s="20">
        <v>47700000</v>
      </c>
      <c r="F16" s="21">
        <v>45900000</v>
      </c>
      <c r="G16" s="21">
        <v>149100</v>
      </c>
      <c r="H16" s="21">
        <v>118270</v>
      </c>
      <c r="I16" s="21">
        <v>199508</v>
      </c>
      <c r="J16" s="21">
        <v>466878</v>
      </c>
      <c r="K16" s="21">
        <v>362904</v>
      </c>
      <c r="L16" s="21">
        <v>183190</v>
      </c>
      <c r="M16" s="21">
        <v>6969083</v>
      </c>
      <c r="N16" s="21">
        <v>7515177</v>
      </c>
      <c r="O16" s="21">
        <v>251724</v>
      </c>
      <c r="P16" s="21">
        <v>1454379</v>
      </c>
      <c r="Q16" s="21">
        <v>954613</v>
      </c>
      <c r="R16" s="21">
        <v>2660716</v>
      </c>
      <c r="S16" s="21">
        <v>3466027</v>
      </c>
      <c r="T16" s="21">
        <v>5674582</v>
      </c>
      <c r="U16" s="21">
        <v>13798947</v>
      </c>
      <c r="V16" s="21">
        <v>22939556</v>
      </c>
      <c r="W16" s="21">
        <v>33582327</v>
      </c>
      <c r="X16" s="21">
        <v>47700000</v>
      </c>
      <c r="Y16" s="21">
        <v>-14117673</v>
      </c>
      <c r="Z16" s="6">
        <v>-29.6</v>
      </c>
      <c r="AA16" s="28">
        <v>45900000</v>
      </c>
    </row>
    <row r="17" spans="1:27" ht="13.5">
      <c r="A17" s="5" t="s">
        <v>43</v>
      </c>
      <c r="B17" s="3"/>
      <c r="C17" s="19">
        <v>855626979</v>
      </c>
      <c r="D17" s="19"/>
      <c r="E17" s="20">
        <v>1215193244</v>
      </c>
      <c r="F17" s="21">
        <v>1225331221</v>
      </c>
      <c r="G17" s="21">
        <v>1094439</v>
      </c>
      <c r="H17" s="21">
        <v>15013978</v>
      </c>
      <c r="I17" s="21">
        <v>44930907</v>
      </c>
      <c r="J17" s="21">
        <v>61039324</v>
      </c>
      <c r="K17" s="21">
        <v>35084073</v>
      </c>
      <c r="L17" s="21">
        <v>26519971</v>
      </c>
      <c r="M17" s="21">
        <v>76989650</v>
      </c>
      <c r="N17" s="21">
        <v>138593694</v>
      </c>
      <c r="O17" s="21">
        <v>9501536</v>
      </c>
      <c r="P17" s="21">
        <v>69190659</v>
      </c>
      <c r="Q17" s="21">
        <v>64793658</v>
      </c>
      <c r="R17" s="21">
        <v>143485853</v>
      </c>
      <c r="S17" s="21">
        <v>86611680</v>
      </c>
      <c r="T17" s="21">
        <v>78650784</v>
      </c>
      <c r="U17" s="21">
        <v>267426625</v>
      </c>
      <c r="V17" s="21">
        <v>432689089</v>
      </c>
      <c r="W17" s="21">
        <v>775807960</v>
      </c>
      <c r="X17" s="21">
        <v>1215193243</v>
      </c>
      <c r="Y17" s="21">
        <v>-439385283</v>
      </c>
      <c r="Z17" s="6">
        <v>-36.16</v>
      </c>
      <c r="AA17" s="28">
        <v>1225331221</v>
      </c>
    </row>
    <row r="18" spans="1:27" ht="13.5">
      <c r="A18" s="5" t="s">
        <v>44</v>
      </c>
      <c r="B18" s="3"/>
      <c r="C18" s="19">
        <v>11427416</v>
      </c>
      <c r="D18" s="19"/>
      <c r="E18" s="20">
        <v>11495000</v>
      </c>
      <c r="F18" s="21">
        <v>9495000</v>
      </c>
      <c r="G18" s="21"/>
      <c r="H18" s="21">
        <v>5300</v>
      </c>
      <c r="I18" s="21">
        <v>42318</v>
      </c>
      <c r="J18" s="21">
        <v>47618</v>
      </c>
      <c r="K18" s="21">
        <v>2761881</v>
      </c>
      <c r="L18" s="21">
        <v>504530</v>
      </c>
      <c r="M18" s="21">
        <v>1346759</v>
      </c>
      <c r="N18" s="21">
        <v>4613170</v>
      </c>
      <c r="O18" s="21">
        <v>241259</v>
      </c>
      <c r="P18" s="21">
        <v>286896</v>
      </c>
      <c r="Q18" s="21">
        <v>962242</v>
      </c>
      <c r="R18" s="21">
        <v>1490397</v>
      </c>
      <c r="S18" s="21">
        <v>601451</v>
      </c>
      <c r="T18" s="21">
        <v>202078</v>
      </c>
      <c r="U18" s="21">
        <v>1253875</v>
      </c>
      <c r="V18" s="21">
        <v>2057404</v>
      </c>
      <c r="W18" s="21">
        <v>8208589</v>
      </c>
      <c r="X18" s="21">
        <v>11494998</v>
      </c>
      <c r="Y18" s="21">
        <v>-3286409</v>
      </c>
      <c r="Z18" s="6">
        <v>-28.59</v>
      </c>
      <c r="AA18" s="28">
        <v>9495000</v>
      </c>
    </row>
    <row r="19" spans="1:27" ht="13.5">
      <c r="A19" s="2" t="s">
        <v>45</v>
      </c>
      <c r="B19" s="8"/>
      <c r="C19" s="16">
        <f aca="true" t="shared" si="3" ref="C19:Y19">SUM(C20:C23)</f>
        <v>868388296</v>
      </c>
      <c r="D19" s="16">
        <f>SUM(D20:D23)</f>
        <v>0</v>
      </c>
      <c r="E19" s="17">
        <f t="shared" si="3"/>
        <v>1165584255</v>
      </c>
      <c r="F19" s="18">
        <f t="shared" si="3"/>
        <v>1118071765</v>
      </c>
      <c r="G19" s="18">
        <f t="shared" si="3"/>
        <v>18365520</v>
      </c>
      <c r="H19" s="18">
        <f t="shared" si="3"/>
        <v>30955930</v>
      </c>
      <c r="I19" s="18">
        <f t="shared" si="3"/>
        <v>33536861</v>
      </c>
      <c r="J19" s="18">
        <f t="shared" si="3"/>
        <v>82858311</v>
      </c>
      <c r="K19" s="18">
        <f t="shared" si="3"/>
        <v>51674496</v>
      </c>
      <c r="L19" s="18">
        <f t="shared" si="3"/>
        <v>42532523</v>
      </c>
      <c r="M19" s="18">
        <f t="shared" si="3"/>
        <v>89781320</v>
      </c>
      <c r="N19" s="18">
        <f t="shared" si="3"/>
        <v>183988339</v>
      </c>
      <c r="O19" s="18">
        <f t="shared" si="3"/>
        <v>32494427</v>
      </c>
      <c r="P19" s="18">
        <f t="shared" si="3"/>
        <v>50092179</v>
      </c>
      <c r="Q19" s="18">
        <f t="shared" si="3"/>
        <v>107584925</v>
      </c>
      <c r="R19" s="18">
        <f t="shared" si="3"/>
        <v>190171531</v>
      </c>
      <c r="S19" s="18">
        <f t="shared" si="3"/>
        <v>85046206</v>
      </c>
      <c r="T19" s="18">
        <f t="shared" si="3"/>
        <v>128861507</v>
      </c>
      <c r="U19" s="18">
        <f t="shared" si="3"/>
        <v>276215852</v>
      </c>
      <c r="V19" s="18">
        <f t="shared" si="3"/>
        <v>490123565</v>
      </c>
      <c r="W19" s="18">
        <f t="shared" si="3"/>
        <v>947141746</v>
      </c>
      <c r="X19" s="18">
        <f t="shared" si="3"/>
        <v>1165584255</v>
      </c>
      <c r="Y19" s="18">
        <f t="shared" si="3"/>
        <v>-218442509</v>
      </c>
      <c r="Z19" s="4">
        <f>+IF(X19&lt;&gt;0,+(Y19/X19)*100,0)</f>
        <v>-18.741031209279676</v>
      </c>
      <c r="AA19" s="30">
        <f>SUM(AA20:AA23)</f>
        <v>1118071765</v>
      </c>
    </row>
    <row r="20" spans="1:27" ht="13.5">
      <c r="A20" s="5" t="s">
        <v>46</v>
      </c>
      <c r="B20" s="3"/>
      <c r="C20" s="19">
        <v>375222125</v>
      </c>
      <c r="D20" s="19"/>
      <c r="E20" s="20">
        <v>578150000</v>
      </c>
      <c r="F20" s="21">
        <v>544650000</v>
      </c>
      <c r="G20" s="21">
        <v>7224996</v>
      </c>
      <c r="H20" s="21">
        <v>19056989</v>
      </c>
      <c r="I20" s="21">
        <v>10828126</v>
      </c>
      <c r="J20" s="21">
        <v>37110111</v>
      </c>
      <c r="K20" s="21">
        <v>18684807</v>
      </c>
      <c r="L20" s="21">
        <v>26321292</v>
      </c>
      <c r="M20" s="21">
        <v>42466081</v>
      </c>
      <c r="N20" s="21">
        <v>87472180</v>
      </c>
      <c r="O20" s="21">
        <v>18044007</v>
      </c>
      <c r="P20" s="21">
        <v>25830363</v>
      </c>
      <c r="Q20" s="21">
        <v>74865188</v>
      </c>
      <c r="R20" s="21">
        <v>118739558</v>
      </c>
      <c r="S20" s="21">
        <v>42058864</v>
      </c>
      <c r="T20" s="21">
        <v>68847227</v>
      </c>
      <c r="U20" s="21">
        <v>128706326</v>
      </c>
      <c r="V20" s="21">
        <v>239612417</v>
      </c>
      <c r="W20" s="21">
        <v>482934266</v>
      </c>
      <c r="X20" s="21">
        <v>578150001</v>
      </c>
      <c r="Y20" s="21">
        <v>-95215735</v>
      </c>
      <c r="Z20" s="6">
        <v>-16.47</v>
      </c>
      <c r="AA20" s="28">
        <v>544650000</v>
      </c>
    </row>
    <row r="21" spans="1:27" ht="13.5">
      <c r="A21" s="5" t="s">
        <v>47</v>
      </c>
      <c r="B21" s="3"/>
      <c r="C21" s="19">
        <v>269434110</v>
      </c>
      <c r="D21" s="19"/>
      <c r="E21" s="20">
        <v>333300000</v>
      </c>
      <c r="F21" s="21">
        <v>358447692</v>
      </c>
      <c r="G21" s="21">
        <v>7509403</v>
      </c>
      <c r="H21" s="21">
        <v>10554879</v>
      </c>
      <c r="I21" s="21">
        <v>18534311</v>
      </c>
      <c r="J21" s="21">
        <v>36598593</v>
      </c>
      <c r="K21" s="21">
        <v>23500943</v>
      </c>
      <c r="L21" s="21">
        <v>12422586</v>
      </c>
      <c r="M21" s="21">
        <v>29385613</v>
      </c>
      <c r="N21" s="21">
        <v>65309142</v>
      </c>
      <c r="O21" s="21">
        <v>13484988</v>
      </c>
      <c r="P21" s="21">
        <v>17009216</v>
      </c>
      <c r="Q21" s="21">
        <v>23878209</v>
      </c>
      <c r="R21" s="21">
        <v>54372413</v>
      </c>
      <c r="S21" s="21">
        <v>31361255</v>
      </c>
      <c r="T21" s="21">
        <v>39157367</v>
      </c>
      <c r="U21" s="21">
        <v>92732524</v>
      </c>
      <c r="V21" s="21">
        <v>163251146</v>
      </c>
      <c r="W21" s="21">
        <v>319531294</v>
      </c>
      <c r="X21" s="21">
        <v>333300000</v>
      </c>
      <c r="Y21" s="21">
        <v>-13768706</v>
      </c>
      <c r="Z21" s="6">
        <v>-4.13</v>
      </c>
      <c r="AA21" s="28">
        <v>358447692</v>
      </c>
    </row>
    <row r="22" spans="1:27" ht="13.5">
      <c r="A22" s="5" t="s">
        <v>48</v>
      </c>
      <c r="B22" s="3"/>
      <c r="C22" s="22">
        <v>116400002</v>
      </c>
      <c r="D22" s="22"/>
      <c r="E22" s="23">
        <v>127217455</v>
      </c>
      <c r="F22" s="24">
        <v>113678765</v>
      </c>
      <c r="G22" s="24">
        <v>3631121</v>
      </c>
      <c r="H22" s="24">
        <v>1294447</v>
      </c>
      <c r="I22" s="24">
        <v>3933154</v>
      </c>
      <c r="J22" s="24">
        <v>8858722</v>
      </c>
      <c r="K22" s="24">
        <v>5815060</v>
      </c>
      <c r="L22" s="24">
        <v>2532228</v>
      </c>
      <c r="M22" s="24">
        <v>11431172</v>
      </c>
      <c r="N22" s="24">
        <v>19778460</v>
      </c>
      <c r="O22" s="24">
        <v>215753</v>
      </c>
      <c r="P22" s="24">
        <v>3526718</v>
      </c>
      <c r="Q22" s="24">
        <v>3125280</v>
      </c>
      <c r="R22" s="24">
        <v>6867751</v>
      </c>
      <c r="S22" s="24">
        <v>9916430</v>
      </c>
      <c r="T22" s="24">
        <v>8790593</v>
      </c>
      <c r="U22" s="24">
        <v>21185581</v>
      </c>
      <c r="V22" s="24">
        <v>39892604</v>
      </c>
      <c r="W22" s="24">
        <v>75397537</v>
      </c>
      <c r="X22" s="24">
        <v>127217454</v>
      </c>
      <c r="Y22" s="24">
        <v>-51819917</v>
      </c>
      <c r="Z22" s="7">
        <v>-40.73</v>
      </c>
      <c r="AA22" s="29">
        <v>113678765</v>
      </c>
    </row>
    <row r="23" spans="1:27" ht="13.5">
      <c r="A23" s="5" t="s">
        <v>49</v>
      </c>
      <c r="B23" s="3"/>
      <c r="C23" s="19">
        <v>107332059</v>
      </c>
      <c r="D23" s="19"/>
      <c r="E23" s="20">
        <v>126916800</v>
      </c>
      <c r="F23" s="21">
        <v>101295308</v>
      </c>
      <c r="G23" s="21"/>
      <c r="H23" s="21">
        <v>49615</v>
      </c>
      <c r="I23" s="21">
        <v>241270</v>
      </c>
      <c r="J23" s="21">
        <v>290885</v>
      </c>
      <c r="K23" s="21">
        <v>3673686</v>
      </c>
      <c r="L23" s="21">
        <v>1256417</v>
      </c>
      <c r="M23" s="21">
        <v>6498454</v>
      </c>
      <c r="N23" s="21">
        <v>11428557</v>
      </c>
      <c r="O23" s="21">
        <v>749679</v>
      </c>
      <c r="P23" s="21">
        <v>3725882</v>
      </c>
      <c r="Q23" s="21">
        <v>5716248</v>
      </c>
      <c r="R23" s="21">
        <v>10191809</v>
      </c>
      <c r="S23" s="21">
        <v>1709657</v>
      </c>
      <c r="T23" s="21">
        <v>12066320</v>
      </c>
      <c r="U23" s="21">
        <v>33591421</v>
      </c>
      <c r="V23" s="21">
        <v>47367398</v>
      </c>
      <c r="W23" s="21">
        <v>69278649</v>
      </c>
      <c r="X23" s="21">
        <v>126916800</v>
      </c>
      <c r="Y23" s="21">
        <v>-57638151</v>
      </c>
      <c r="Z23" s="6">
        <v>-45.41</v>
      </c>
      <c r="AA23" s="28">
        <v>101295308</v>
      </c>
    </row>
    <row r="24" spans="1:27" ht="13.5">
      <c r="A24" s="2" t="s">
        <v>50</v>
      </c>
      <c r="B24" s="8"/>
      <c r="C24" s="16">
        <v>19122957</v>
      </c>
      <c r="D24" s="16"/>
      <c r="E24" s="17">
        <v>15750000</v>
      </c>
      <c r="F24" s="18">
        <v>15750000</v>
      </c>
      <c r="G24" s="18"/>
      <c r="H24" s="18">
        <v>182125</v>
      </c>
      <c r="I24" s="18">
        <v>328970</v>
      </c>
      <c r="J24" s="18">
        <v>511095</v>
      </c>
      <c r="K24" s="18">
        <v>356287</v>
      </c>
      <c r="L24" s="18">
        <v>177817</v>
      </c>
      <c r="M24" s="18">
        <v>1047288</v>
      </c>
      <c r="N24" s="18">
        <v>1581392</v>
      </c>
      <c r="O24" s="18">
        <v>876140</v>
      </c>
      <c r="P24" s="18">
        <v>462122</v>
      </c>
      <c r="Q24" s="18">
        <v>3324597</v>
      </c>
      <c r="R24" s="18">
        <v>4662859</v>
      </c>
      <c r="S24" s="18">
        <v>1501971</v>
      </c>
      <c r="T24" s="18">
        <v>2658797</v>
      </c>
      <c r="U24" s="18">
        <v>3715192</v>
      </c>
      <c r="V24" s="18">
        <v>7875960</v>
      </c>
      <c r="W24" s="18">
        <v>14631306</v>
      </c>
      <c r="X24" s="18">
        <v>15750001</v>
      </c>
      <c r="Y24" s="18">
        <v>-1118695</v>
      </c>
      <c r="Z24" s="4">
        <v>-7.1</v>
      </c>
      <c r="AA24" s="30">
        <v>15750000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2612301077</v>
      </c>
      <c r="D25" s="51">
        <f>+D5+D9+D15+D19+D24</f>
        <v>0</v>
      </c>
      <c r="E25" s="52">
        <f t="shared" si="4"/>
        <v>3790365854</v>
      </c>
      <c r="F25" s="53">
        <f t="shared" si="4"/>
        <v>3810949622</v>
      </c>
      <c r="G25" s="53">
        <f t="shared" si="4"/>
        <v>21198951</v>
      </c>
      <c r="H25" s="53">
        <f t="shared" si="4"/>
        <v>63252628</v>
      </c>
      <c r="I25" s="53">
        <f t="shared" si="4"/>
        <v>198396073</v>
      </c>
      <c r="J25" s="53">
        <f t="shared" si="4"/>
        <v>282847652</v>
      </c>
      <c r="K25" s="53">
        <f t="shared" si="4"/>
        <v>132344969</v>
      </c>
      <c r="L25" s="53">
        <f t="shared" si="4"/>
        <v>122966495</v>
      </c>
      <c r="M25" s="53">
        <f t="shared" si="4"/>
        <v>250083805</v>
      </c>
      <c r="N25" s="53">
        <f t="shared" si="4"/>
        <v>505395269</v>
      </c>
      <c r="O25" s="53">
        <f t="shared" si="4"/>
        <v>75949947</v>
      </c>
      <c r="P25" s="53">
        <f t="shared" si="4"/>
        <v>175624199</v>
      </c>
      <c r="Q25" s="53">
        <f t="shared" si="4"/>
        <v>335752791</v>
      </c>
      <c r="R25" s="53">
        <f t="shared" si="4"/>
        <v>587326937</v>
      </c>
      <c r="S25" s="53">
        <f t="shared" si="4"/>
        <v>238765416</v>
      </c>
      <c r="T25" s="53">
        <f t="shared" si="4"/>
        <v>274765379</v>
      </c>
      <c r="U25" s="53">
        <f t="shared" si="4"/>
        <v>831976595</v>
      </c>
      <c r="V25" s="53">
        <f t="shared" si="4"/>
        <v>1345507390</v>
      </c>
      <c r="W25" s="53">
        <f t="shared" si="4"/>
        <v>2721077248</v>
      </c>
      <c r="X25" s="53">
        <f t="shared" si="4"/>
        <v>3790365858</v>
      </c>
      <c r="Y25" s="53">
        <f t="shared" si="4"/>
        <v>-1069288610</v>
      </c>
      <c r="Z25" s="54">
        <f>+IF(X25&lt;&gt;0,+(Y25/X25)*100,0)</f>
        <v>-28.21069654115695</v>
      </c>
      <c r="AA25" s="55">
        <f>+AA5+AA9+AA15+AA19+AA24</f>
        <v>3810949622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1495286714</v>
      </c>
      <c r="D28" s="19"/>
      <c r="E28" s="20">
        <v>1920981134</v>
      </c>
      <c r="F28" s="21">
        <v>2033436882</v>
      </c>
      <c r="G28" s="21">
        <v>6446357</v>
      </c>
      <c r="H28" s="21">
        <v>39041566</v>
      </c>
      <c r="I28" s="21">
        <v>66625564</v>
      </c>
      <c r="J28" s="21">
        <v>112113487</v>
      </c>
      <c r="K28" s="21">
        <v>73555384</v>
      </c>
      <c r="L28" s="21">
        <v>65228742</v>
      </c>
      <c r="M28" s="21">
        <v>138370182</v>
      </c>
      <c r="N28" s="21">
        <v>277154308</v>
      </c>
      <c r="O28" s="21">
        <v>165111701</v>
      </c>
      <c r="P28" s="21">
        <v>95606241</v>
      </c>
      <c r="Q28" s="21">
        <v>179099429</v>
      </c>
      <c r="R28" s="21">
        <v>439817371</v>
      </c>
      <c r="S28" s="21">
        <v>144699197</v>
      </c>
      <c r="T28" s="21">
        <v>139880395</v>
      </c>
      <c r="U28" s="21">
        <v>361703087</v>
      </c>
      <c r="V28" s="21">
        <v>646282679</v>
      </c>
      <c r="W28" s="21">
        <v>1475367845</v>
      </c>
      <c r="X28" s="21"/>
      <c r="Y28" s="21">
        <v>1475367845</v>
      </c>
      <c r="Z28" s="6"/>
      <c r="AA28" s="19">
        <v>2033436882</v>
      </c>
    </row>
    <row r="29" spans="1:27" ht="13.5">
      <c r="A29" s="57" t="s">
        <v>55</v>
      </c>
      <c r="B29" s="3"/>
      <c r="C29" s="19">
        <v>19155620</v>
      </c>
      <c r="D29" s="19"/>
      <c r="E29" s="20">
        <v>76700000</v>
      </c>
      <c r="F29" s="21">
        <v>5826345</v>
      </c>
      <c r="G29" s="21"/>
      <c r="H29" s="21">
        <v>28920</v>
      </c>
      <c r="I29" s="21">
        <v>69246392</v>
      </c>
      <c r="J29" s="21">
        <v>69275312</v>
      </c>
      <c r="K29" s="21">
        <v>234191</v>
      </c>
      <c r="L29" s="21">
        <v>717911</v>
      </c>
      <c r="M29" s="21">
        <v>1099890</v>
      </c>
      <c r="N29" s="21">
        <v>2051992</v>
      </c>
      <c r="O29" s="21">
        <v>-69086677</v>
      </c>
      <c r="P29" s="21">
        <v>-59502</v>
      </c>
      <c r="Q29" s="21"/>
      <c r="R29" s="21">
        <v>-69146179</v>
      </c>
      <c r="S29" s="21">
        <v>54764</v>
      </c>
      <c r="T29" s="21">
        <v>1299027</v>
      </c>
      <c r="U29" s="21"/>
      <c r="V29" s="21">
        <v>1353791</v>
      </c>
      <c r="W29" s="21">
        <v>3534916</v>
      </c>
      <c r="X29" s="21"/>
      <c r="Y29" s="21">
        <v>3534916</v>
      </c>
      <c r="Z29" s="6"/>
      <c r="AA29" s="28">
        <v>5826345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26259375</v>
      </c>
      <c r="D31" s="19"/>
      <c r="E31" s="20">
        <v>5500000</v>
      </c>
      <c r="F31" s="21">
        <v>4500000</v>
      </c>
      <c r="G31" s="21"/>
      <c r="H31" s="21"/>
      <c r="I31" s="21">
        <v>1316547</v>
      </c>
      <c r="J31" s="21">
        <v>1316547</v>
      </c>
      <c r="K31" s="21"/>
      <c r="L31" s="21">
        <v>96678</v>
      </c>
      <c r="M31" s="21"/>
      <c r="N31" s="21">
        <v>96678</v>
      </c>
      <c r="O31" s="21">
        <v>183450</v>
      </c>
      <c r="P31" s="21"/>
      <c r="Q31" s="21"/>
      <c r="R31" s="21">
        <v>183450</v>
      </c>
      <c r="S31" s="21"/>
      <c r="T31" s="21">
        <v>11751</v>
      </c>
      <c r="U31" s="21"/>
      <c r="V31" s="21">
        <v>11751</v>
      </c>
      <c r="W31" s="21">
        <v>1608426</v>
      </c>
      <c r="X31" s="21"/>
      <c r="Y31" s="21">
        <v>1608426</v>
      </c>
      <c r="Z31" s="6"/>
      <c r="AA31" s="28">
        <v>4500000</v>
      </c>
    </row>
    <row r="32" spans="1:27" ht="13.5">
      <c r="A32" s="59" t="s">
        <v>58</v>
      </c>
      <c r="B32" s="3"/>
      <c r="C32" s="25">
        <f aca="true" t="shared" si="5" ref="C32:Y32">SUM(C28:C31)</f>
        <v>1540701709</v>
      </c>
      <c r="D32" s="25">
        <f>SUM(D28:D31)</f>
        <v>0</v>
      </c>
      <c r="E32" s="26">
        <f t="shared" si="5"/>
        <v>2003181134</v>
      </c>
      <c r="F32" s="27">
        <f t="shared" si="5"/>
        <v>2043763227</v>
      </c>
      <c r="G32" s="27">
        <f t="shared" si="5"/>
        <v>6446357</v>
      </c>
      <c r="H32" s="27">
        <f t="shared" si="5"/>
        <v>39070486</v>
      </c>
      <c r="I32" s="27">
        <f t="shared" si="5"/>
        <v>137188503</v>
      </c>
      <c r="J32" s="27">
        <f t="shared" si="5"/>
        <v>182705346</v>
      </c>
      <c r="K32" s="27">
        <f t="shared" si="5"/>
        <v>73789575</v>
      </c>
      <c r="L32" s="27">
        <f t="shared" si="5"/>
        <v>66043331</v>
      </c>
      <c r="M32" s="27">
        <f t="shared" si="5"/>
        <v>139470072</v>
      </c>
      <c r="N32" s="27">
        <f t="shared" si="5"/>
        <v>279302978</v>
      </c>
      <c r="O32" s="27">
        <f t="shared" si="5"/>
        <v>96208474</v>
      </c>
      <c r="P32" s="27">
        <f t="shared" si="5"/>
        <v>95546739</v>
      </c>
      <c r="Q32" s="27">
        <f t="shared" si="5"/>
        <v>179099429</v>
      </c>
      <c r="R32" s="27">
        <f t="shared" si="5"/>
        <v>370854642</v>
      </c>
      <c r="S32" s="27">
        <f t="shared" si="5"/>
        <v>144753961</v>
      </c>
      <c r="T32" s="27">
        <f t="shared" si="5"/>
        <v>141191173</v>
      </c>
      <c r="U32" s="27">
        <f t="shared" si="5"/>
        <v>361703087</v>
      </c>
      <c r="V32" s="27">
        <f t="shared" si="5"/>
        <v>647648221</v>
      </c>
      <c r="W32" s="27">
        <f t="shared" si="5"/>
        <v>1480511187</v>
      </c>
      <c r="X32" s="27">
        <f t="shared" si="5"/>
        <v>0</v>
      </c>
      <c r="Y32" s="27">
        <f t="shared" si="5"/>
        <v>1480511187</v>
      </c>
      <c r="Z32" s="13">
        <f>+IF(X32&lt;&gt;0,+(Y32/X32)*100,0)</f>
        <v>0</v>
      </c>
      <c r="AA32" s="31">
        <f>SUM(AA28:AA31)</f>
        <v>2043763227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838117655</v>
      </c>
      <c r="D34" s="19"/>
      <c r="E34" s="20">
        <v>1234110000</v>
      </c>
      <c r="F34" s="21">
        <v>1246032307</v>
      </c>
      <c r="G34" s="21">
        <v>7706246</v>
      </c>
      <c r="H34" s="21">
        <v>5654090</v>
      </c>
      <c r="I34" s="21">
        <v>27926788</v>
      </c>
      <c r="J34" s="21">
        <v>41287124</v>
      </c>
      <c r="K34" s="21">
        <v>31845815</v>
      </c>
      <c r="L34" s="21">
        <v>20724129</v>
      </c>
      <c r="M34" s="21">
        <v>77748235</v>
      </c>
      <c r="N34" s="21">
        <v>130318179</v>
      </c>
      <c r="O34" s="21">
        <v>15150517</v>
      </c>
      <c r="P34" s="21">
        <v>52788958</v>
      </c>
      <c r="Q34" s="21">
        <v>69645631</v>
      </c>
      <c r="R34" s="21">
        <v>137585106</v>
      </c>
      <c r="S34" s="21">
        <v>64485676</v>
      </c>
      <c r="T34" s="21">
        <v>73730117</v>
      </c>
      <c r="U34" s="21">
        <v>344355634</v>
      </c>
      <c r="V34" s="21">
        <v>482571427</v>
      </c>
      <c r="W34" s="21">
        <v>791761836</v>
      </c>
      <c r="X34" s="21"/>
      <c r="Y34" s="21">
        <v>791761836</v>
      </c>
      <c r="Z34" s="6"/>
      <c r="AA34" s="28">
        <v>1246032307</v>
      </c>
    </row>
    <row r="35" spans="1:27" ht="13.5">
      <c r="A35" s="60" t="s">
        <v>63</v>
      </c>
      <c r="B35" s="3"/>
      <c r="C35" s="19">
        <v>233481713</v>
      </c>
      <c r="D35" s="19"/>
      <c r="E35" s="20">
        <v>553074720</v>
      </c>
      <c r="F35" s="21">
        <v>521154088</v>
      </c>
      <c r="G35" s="21">
        <v>7046348</v>
      </c>
      <c r="H35" s="21">
        <v>18528051</v>
      </c>
      <c r="I35" s="21">
        <v>33280784</v>
      </c>
      <c r="J35" s="21">
        <v>58855183</v>
      </c>
      <c r="K35" s="21">
        <v>26709575</v>
      </c>
      <c r="L35" s="21">
        <v>36199038</v>
      </c>
      <c r="M35" s="21">
        <v>32865499</v>
      </c>
      <c r="N35" s="21">
        <v>95774112</v>
      </c>
      <c r="O35" s="21">
        <v>-35409045</v>
      </c>
      <c r="P35" s="21">
        <v>27288502</v>
      </c>
      <c r="Q35" s="21">
        <v>87007735</v>
      </c>
      <c r="R35" s="21">
        <v>78887192</v>
      </c>
      <c r="S35" s="21">
        <v>29525779</v>
      </c>
      <c r="T35" s="21">
        <v>59844093</v>
      </c>
      <c r="U35" s="21">
        <v>125917877</v>
      </c>
      <c r="V35" s="21">
        <v>215287749</v>
      </c>
      <c r="W35" s="21">
        <v>448804236</v>
      </c>
      <c r="X35" s="21"/>
      <c r="Y35" s="21">
        <v>448804236</v>
      </c>
      <c r="Z35" s="6"/>
      <c r="AA35" s="28">
        <v>521154088</v>
      </c>
    </row>
    <row r="36" spans="1:27" ht="13.5">
      <c r="A36" s="61" t="s">
        <v>64</v>
      </c>
      <c r="B36" s="10"/>
      <c r="C36" s="62">
        <f aca="true" t="shared" si="6" ref="C36:Y36">SUM(C32:C35)</f>
        <v>2612301077</v>
      </c>
      <c r="D36" s="62">
        <f>SUM(D32:D35)</f>
        <v>0</v>
      </c>
      <c r="E36" s="63">
        <f t="shared" si="6"/>
        <v>3790365854</v>
      </c>
      <c r="F36" s="64">
        <f t="shared" si="6"/>
        <v>3810949622</v>
      </c>
      <c r="G36" s="64">
        <f t="shared" si="6"/>
        <v>21198951</v>
      </c>
      <c r="H36" s="64">
        <f t="shared" si="6"/>
        <v>63252627</v>
      </c>
      <c r="I36" s="64">
        <f t="shared" si="6"/>
        <v>198396075</v>
      </c>
      <c r="J36" s="64">
        <f t="shared" si="6"/>
        <v>282847653</v>
      </c>
      <c r="K36" s="64">
        <f t="shared" si="6"/>
        <v>132344965</v>
      </c>
      <c r="L36" s="64">
        <f t="shared" si="6"/>
        <v>122966498</v>
      </c>
      <c r="M36" s="64">
        <f t="shared" si="6"/>
        <v>250083806</v>
      </c>
      <c r="N36" s="64">
        <f t="shared" si="6"/>
        <v>505395269</v>
      </c>
      <c r="O36" s="64">
        <f t="shared" si="6"/>
        <v>75949946</v>
      </c>
      <c r="P36" s="64">
        <f t="shared" si="6"/>
        <v>175624199</v>
      </c>
      <c r="Q36" s="64">
        <f t="shared" si="6"/>
        <v>335752795</v>
      </c>
      <c r="R36" s="64">
        <f t="shared" si="6"/>
        <v>587326940</v>
      </c>
      <c r="S36" s="64">
        <f t="shared" si="6"/>
        <v>238765416</v>
      </c>
      <c r="T36" s="64">
        <f t="shared" si="6"/>
        <v>274765383</v>
      </c>
      <c r="U36" s="64">
        <f t="shared" si="6"/>
        <v>831976598</v>
      </c>
      <c r="V36" s="64">
        <f t="shared" si="6"/>
        <v>1345507397</v>
      </c>
      <c r="W36" s="64">
        <f t="shared" si="6"/>
        <v>2721077259</v>
      </c>
      <c r="X36" s="64">
        <f t="shared" si="6"/>
        <v>0</v>
      </c>
      <c r="Y36" s="64">
        <f t="shared" si="6"/>
        <v>2721077259</v>
      </c>
      <c r="Z36" s="65">
        <f>+IF(X36&lt;&gt;0,+(Y36/X36)*100,0)</f>
        <v>0</v>
      </c>
      <c r="AA36" s="66">
        <f>SUM(AA32:AA35)</f>
        <v>3810949622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40488609</v>
      </c>
      <c r="D5" s="16">
        <f>SUM(D6:D8)</f>
        <v>0</v>
      </c>
      <c r="E5" s="17">
        <f t="shared" si="0"/>
        <v>1511000</v>
      </c>
      <c r="F5" s="18">
        <f t="shared" si="0"/>
        <v>1511000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249205</v>
      </c>
      <c r="N5" s="18">
        <f t="shared" si="0"/>
        <v>249205</v>
      </c>
      <c r="O5" s="18">
        <f t="shared" si="0"/>
        <v>0</v>
      </c>
      <c r="P5" s="18">
        <f t="shared" si="0"/>
        <v>0</v>
      </c>
      <c r="Q5" s="18">
        <f t="shared" si="0"/>
        <v>18000</v>
      </c>
      <c r="R5" s="18">
        <f t="shared" si="0"/>
        <v>18000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267205</v>
      </c>
      <c r="X5" s="18">
        <f t="shared" si="0"/>
        <v>1510000</v>
      </c>
      <c r="Y5" s="18">
        <f t="shared" si="0"/>
        <v>-1242795</v>
      </c>
      <c r="Z5" s="4">
        <f>+IF(X5&lt;&gt;0,+(Y5/X5)*100,0)</f>
        <v>-82.3043046357616</v>
      </c>
      <c r="AA5" s="16">
        <f>SUM(AA6:AA8)</f>
        <v>1511000</v>
      </c>
    </row>
    <row r="6" spans="1:27" ht="13.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>
        <v>18000</v>
      </c>
      <c r="N6" s="21">
        <v>18000</v>
      </c>
      <c r="O6" s="21"/>
      <c r="P6" s="21"/>
      <c r="Q6" s="21">
        <v>18000</v>
      </c>
      <c r="R6" s="21">
        <v>18000</v>
      </c>
      <c r="S6" s="21"/>
      <c r="T6" s="21"/>
      <c r="U6" s="21"/>
      <c r="V6" s="21"/>
      <c r="W6" s="21">
        <v>36000</v>
      </c>
      <c r="X6" s="21">
        <v>30000</v>
      </c>
      <c r="Y6" s="21">
        <v>6000</v>
      </c>
      <c r="Z6" s="6">
        <v>20</v>
      </c>
      <c r="AA6" s="28">
        <v>30000</v>
      </c>
    </row>
    <row r="7" spans="1:27" ht="13.5">
      <c r="A7" s="5" t="s">
        <v>33</v>
      </c>
      <c r="B7" s="3"/>
      <c r="C7" s="22">
        <v>31729971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8758638</v>
      </c>
      <c r="D8" s="19"/>
      <c r="E8" s="20">
        <v>1481000</v>
      </c>
      <c r="F8" s="21">
        <v>1481000</v>
      </c>
      <c r="G8" s="21"/>
      <c r="H8" s="21"/>
      <c r="I8" s="21"/>
      <c r="J8" s="21"/>
      <c r="K8" s="21"/>
      <c r="L8" s="21"/>
      <c r="M8" s="21">
        <v>231205</v>
      </c>
      <c r="N8" s="21">
        <v>231205</v>
      </c>
      <c r="O8" s="21"/>
      <c r="P8" s="21"/>
      <c r="Q8" s="21"/>
      <c r="R8" s="21"/>
      <c r="S8" s="21"/>
      <c r="T8" s="21"/>
      <c r="U8" s="21"/>
      <c r="V8" s="21"/>
      <c r="W8" s="21">
        <v>231205</v>
      </c>
      <c r="X8" s="21">
        <v>1480000</v>
      </c>
      <c r="Y8" s="21">
        <v>-1248795</v>
      </c>
      <c r="Z8" s="6">
        <v>-84.38</v>
      </c>
      <c r="AA8" s="28">
        <v>1481000</v>
      </c>
    </row>
    <row r="9" spans="1:27" ht="13.5">
      <c r="A9" s="2" t="s">
        <v>35</v>
      </c>
      <c r="B9" s="3"/>
      <c r="C9" s="16">
        <f aca="true" t="shared" si="1" ref="C9:Y9">SUM(C10:C14)</f>
        <v>2640002</v>
      </c>
      <c r="D9" s="16">
        <f>SUM(D10:D14)</f>
        <v>0</v>
      </c>
      <c r="E9" s="17">
        <f t="shared" si="1"/>
        <v>21462000</v>
      </c>
      <c r="F9" s="18">
        <f t="shared" si="1"/>
        <v>21462000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3315000</v>
      </c>
      <c r="N9" s="18">
        <f t="shared" si="1"/>
        <v>3315000</v>
      </c>
      <c r="O9" s="18">
        <f t="shared" si="1"/>
        <v>0</v>
      </c>
      <c r="P9" s="18">
        <f t="shared" si="1"/>
        <v>0</v>
      </c>
      <c r="Q9" s="18">
        <f t="shared" si="1"/>
        <v>3340000</v>
      </c>
      <c r="R9" s="18">
        <f t="shared" si="1"/>
        <v>3340000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6655000</v>
      </c>
      <c r="X9" s="18">
        <f t="shared" si="1"/>
        <v>21462470</v>
      </c>
      <c r="Y9" s="18">
        <f t="shared" si="1"/>
        <v>-14807470</v>
      </c>
      <c r="Z9" s="4">
        <f>+IF(X9&lt;&gt;0,+(Y9/X9)*100,0)</f>
        <v>-68.9923853125945</v>
      </c>
      <c r="AA9" s="30">
        <f>SUM(AA10:AA14)</f>
        <v>21462000</v>
      </c>
    </row>
    <row r="10" spans="1:27" ht="13.5">
      <c r="A10" s="5" t="s">
        <v>36</v>
      </c>
      <c r="B10" s="3"/>
      <c r="C10" s="19">
        <v>2640002</v>
      </c>
      <c r="D10" s="19"/>
      <c r="E10" s="20">
        <v>6080000</v>
      </c>
      <c r="F10" s="21">
        <v>6080000</v>
      </c>
      <c r="G10" s="21"/>
      <c r="H10" s="21"/>
      <c r="I10" s="21"/>
      <c r="J10" s="21"/>
      <c r="K10" s="21"/>
      <c r="L10" s="21"/>
      <c r="M10" s="21">
        <v>549000</v>
      </c>
      <c r="N10" s="21">
        <v>549000</v>
      </c>
      <c r="O10" s="21"/>
      <c r="P10" s="21"/>
      <c r="Q10" s="21">
        <v>1264000</v>
      </c>
      <c r="R10" s="21">
        <v>1264000</v>
      </c>
      <c r="S10" s="21"/>
      <c r="T10" s="21"/>
      <c r="U10" s="21"/>
      <c r="V10" s="21"/>
      <c r="W10" s="21">
        <v>1813000</v>
      </c>
      <c r="X10" s="21">
        <v>6080000</v>
      </c>
      <c r="Y10" s="21">
        <v>-4267000</v>
      </c>
      <c r="Z10" s="6">
        <v>-70.18</v>
      </c>
      <c r="AA10" s="28">
        <v>6080000</v>
      </c>
    </row>
    <row r="11" spans="1:27" ht="13.5">
      <c r="A11" s="5" t="s">
        <v>37</v>
      </c>
      <c r="B11" s="3"/>
      <c r="C11" s="19"/>
      <c r="D11" s="19"/>
      <c r="E11" s="20">
        <v>15382000</v>
      </c>
      <c r="F11" s="21">
        <v>15382000</v>
      </c>
      <c r="G11" s="21"/>
      <c r="H11" s="21"/>
      <c r="I11" s="21"/>
      <c r="J11" s="21"/>
      <c r="K11" s="21"/>
      <c r="L11" s="21"/>
      <c r="M11" s="21">
        <v>2440000</v>
      </c>
      <c r="N11" s="21">
        <v>2440000</v>
      </c>
      <c r="O11" s="21"/>
      <c r="P11" s="21"/>
      <c r="Q11" s="21">
        <v>2076000</v>
      </c>
      <c r="R11" s="21">
        <v>2076000</v>
      </c>
      <c r="S11" s="21"/>
      <c r="T11" s="21"/>
      <c r="U11" s="21"/>
      <c r="V11" s="21"/>
      <c r="W11" s="21">
        <v>4516000</v>
      </c>
      <c r="X11" s="21">
        <v>15382470</v>
      </c>
      <c r="Y11" s="21">
        <v>-10866470</v>
      </c>
      <c r="Z11" s="6">
        <v>-70.64</v>
      </c>
      <c r="AA11" s="28">
        <v>15382000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>
        <v>326000</v>
      </c>
      <c r="N12" s="21">
        <v>326000</v>
      </c>
      <c r="O12" s="21"/>
      <c r="P12" s="21"/>
      <c r="Q12" s="21"/>
      <c r="R12" s="21"/>
      <c r="S12" s="21"/>
      <c r="T12" s="21"/>
      <c r="U12" s="21"/>
      <c r="V12" s="21"/>
      <c r="W12" s="21">
        <v>326000</v>
      </c>
      <c r="X12" s="21"/>
      <c r="Y12" s="21">
        <v>326000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37309763</v>
      </c>
      <c r="D15" s="16">
        <f>SUM(D16:D18)</f>
        <v>0</v>
      </c>
      <c r="E15" s="17">
        <f t="shared" si="2"/>
        <v>10100000</v>
      </c>
      <c r="F15" s="18">
        <f t="shared" si="2"/>
        <v>10100000</v>
      </c>
      <c r="G15" s="18">
        <f t="shared" si="2"/>
        <v>0</v>
      </c>
      <c r="H15" s="18">
        <f t="shared" si="2"/>
        <v>0</v>
      </c>
      <c r="I15" s="18">
        <f t="shared" si="2"/>
        <v>3572759</v>
      </c>
      <c r="J15" s="18">
        <f t="shared" si="2"/>
        <v>3572759</v>
      </c>
      <c r="K15" s="18">
        <f t="shared" si="2"/>
        <v>6819749</v>
      </c>
      <c r="L15" s="18">
        <f t="shared" si="2"/>
        <v>0</v>
      </c>
      <c r="M15" s="18">
        <f t="shared" si="2"/>
        <v>-75000</v>
      </c>
      <c r="N15" s="18">
        <f t="shared" si="2"/>
        <v>6744749</v>
      </c>
      <c r="O15" s="18">
        <f t="shared" si="2"/>
        <v>696</v>
      </c>
      <c r="P15" s="18">
        <f t="shared" si="2"/>
        <v>673</v>
      </c>
      <c r="Q15" s="18">
        <f t="shared" si="2"/>
        <v>7207000</v>
      </c>
      <c r="R15" s="18">
        <f t="shared" si="2"/>
        <v>7208369</v>
      </c>
      <c r="S15" s="18">
        <f t="shared" si="2"/>
        <v>5071752</v>
      </c>
      <c r="T15" s="18">
        <f t="shared" si="2"/>
        <v>7265522</v>
      </c>
      <c r="U15" s="18">
        <f t="shared" si="2"/>
        <v>17732710</v>
      </c>
      <c r="V15" s="18">
        <f t="shared" si="2"/>
        <v>30069984</v>
      </c>
      <c r="W15" s="18">
        <f t="shared" si="2"/>
        <v>47595861</v>
      </c>
      <c r="X15" s="18">
        <f t="shared" si="2"/>
        <v>10100469</v>
      </c>
      <c r="Y15" s="18">
        <f t="shared" si="2"/>
        <v>37495392</v>
      </c>
      <c r="Z15" s="4">
        <f>+IF(X15&lt;&gt;0,+(Y15/X15)*100,0)</f>
        <v>371.2242669127543</v>
      </c>
      <c r="AA15" s="30">
        <f>SUM(AA16:AA18)</f>
        <v>10100000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2843730</v>
      </c>
      <c r="D17" s="19"/>
      <c r="E17" s="20"/>
      <c r="F17" s="21"/>
      <c r="G17" s="21"/>
      <c r="H17" s="21"/>
      <c r="I17" s="21">
        <v>3572759</v>
      </c>
      <c r="J17" s="21">
        <v>3572759</v>
      </c>
      <c r="K17" s="21">
        <v>6819749</v>
      </c>
      <c r="L17" s="21"/>
      <c r="M17" s="21">
        <v>-75000</v>
      </c>
      <c r="N17" s="21">
        <v>6744749</v>
      </c>
      <c r="O17" s="21">
        <v>696</v>
      </c>
      <c r="P17" s="21">
        <v>673</v>
      </c>
      <c r="Q17" s="21">
        <v>7207000</v>
      </c>
      <c r="R17" s="21">
        <v>7208369</v>
      </c>
      <c r="S17" s="21">
        <v>5071752</v>
      </c>
      <c r="T17" s="21">
        <v>7265522</v>
      </c>
      <c r="U17" s="21">
        <v>17732710</v>
      </c>
      <c r="V17" s="21">
        <v>30069984</v>
      </c>
      <c r="W17" s="21">
        <v>47595861</v>
      </c>
      <c r="X17" s="21"/>
      <c r="Y17" s="21">
        <v>47595861</v>
      </c>
      <c r="Z17" s="6"/>
      <c r="AA17" s="28"/>
    </row>
    <row r="18" spans="1:27" ht="13.5">
      <c r="A18" s="5" t="s">
        <v>44</v>
      </c>
      <c r="B18" s="3"/>
      <c r="C18" s="19">
        <v>34466033</v>
      </c>
      <c r="D18" s="19"/>
      <c r="E18" s="20">
        <v>10100000</v>
      </c>
      <c r="F18" s="21">
        <v>10100000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10100469</v>
      </c>
      <c r="Y18" s="21">
        <v>-10100469</v>
      </c>
      <c r="Z18" s="6">
        <v>-100</v>
      </c>
      <c r="AA18" s="28">
        <v>10100000</v>
      </c>
    </row>
    <row r="19" spans="1:27" ht="13.5">
      <c r="A19" s="2" t="s">
        <v>45</v>
      </c>
      <c r="B19" s="8"/>
      <c r="C19" s="16">
        <f aca="true" t="shared" si="3" ref="C19:Y19">SUM(C20:C23)</f>
        <v>19617726</v>
      </c>
      <c r="D19" s="16">
        <f>SUM(D20:D23)</f>
        <v>0</v>
      </c>
      <c r="E19" s="17">
        <f t="shared" si="3"/>
        <v>51136000</v>
      </c>
      <c r="F19" s="18">
        <f t="shared" si="3"/>
        <v>51136000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13993794</v>
      </c>
      <c r="N19" s="18">
        <f t="shared" si="3"/>
        <v>13993794</v>
      </c>
      <c r="O19" s="18">
        <f t="shared" si="3"/>
        <v>172</v>
      </c>
      <c r="P19" s="18">
        <f t="shared" si="3"/>
        <v>0</v>
      </c>
      <c r="Q19" s="18">
        <f t="shared" si="3"/>
        <v>18784000</v>
      </c>
      <c r="R19" s="18">
        <f t="shared" si="3"/>
        <v>18784172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32777966</v>
      </c>
      <c r="X19" s="18">
        <f t="shared" si="3"/>
        <v>51135886</v>
      </c>
      <c r="Y19" s="18">
        <f t="shared" si="3"/>
        <v>-18357920</v>
      </c>
      <c r="Z19" s="4">
        <f>+IF(X19&lt;&gt;0,+(Y19/X19)*100,0)</f>
        <v>-35.90026776890108</v>
      </c>
      <c r="AA19" s="30">
        <f>SUM(AA20:AA23)</f>
        <v>51136000</v>
      </c>
    </row>
    <row r="20" spans="1:27" ht="13.5">
      <c r="A20" s="5" t="s">
        <v>46</v>
      </c>
      <c r="B20" s="3"/>
      <c r="C20" s="19">
        <v>3194457</v>
      </c>
      <c r="D20" s="19"/>
      <c r="E20" s="20">
        <v>29259000</v>
      </c>
      <c r="F20" s="21">
        <v>29259000</v>
      </c>
      <c r="G20" s="21"/>
      <c r="H20" s="21"/>
      <c r="I20" s="21"/>
      <c r="J20" s="21"/>
      <c r="K20" s="21"/>
      <c r="L20" s="21"/>
      <c r="M20" s="21">
        <v>7414794</v>
      </c>
      <c r="N20" s="21">
        <v>7414794</v>
      </c>
      <c r="O20" s="21">
        <v>172</v>
      </c>
      <c r="P20" s="21"/>
      <c r="Q20" s="21">
        <v>7883200</v>
      </c>
      <c r="R20" s="21">
        <v>7883372</v>
      </c>
      <c r="S20" s="21"/>
      <c r="T20" s="21"/>
      <c r="U20" s="21"/>
      <c r="V20" s="21"/>
      <c r="W20" s="21">
        <v>15298166</v>
      </c>
      <c r="X20" s="21">
        <v>29259345</v>
      </c>
      <c r="Y20" s="21">
        <v>-13961179</v>
      </c>
      <c r="Z20" s="6">
        <v>-47.72</v>
      </c>
      <c r="AA20" s="28">
        <v>29259000</v>
      </c>
    </row>
    <row r="21" spans="1:27" ht="13.5">
      <c r="A21" s="5" t="s">
        <v>47</v>
      </c>
      <c r="B21" s="3"/>
      <c r="C21" s="19">
        <v>8083382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v>38000</v>
      </c>
      <c r="R21" s="21">
        <v>38000</v>
      </c>
      <c r="S21" s="21"/>
      <c r="T21" s="21"/>
      <c r="U21" s="21"/>
      <c r="V21" s="21"/>
      <c r="W21" s="21">
        <v>38000</v>
      </c>
      <c r="X21" s="21"/>
      <c r="Y21" s="21">
        <v>38000</v>
      </c>
      <c r="Z21" s="6"/>
      <c r="AA21" s="28"/>
    </row>
    <row r="22" spans="1:27" ht="13.5">
      <c r="A22" s="5" t="s">
        <v>48</v>
      </c>
      <c r="B22" s="3"/>
      <c r="C22" s="22">
        <v>8339887</v>
      </c>
      <c r="D22" s="22"/>
      <c r="E22" s="23">
        <v>21877000</v>
      </c>
      <c r="F22" s="24">
        <v>21877000</v>
      </c>
      <c r="G22" s="24"/>
      <c r="H22" s="24"/>
      <c r="I22" s="24"/>
      <c r="J22" s="24"/>
      <c r="K22" s="24"/>
      <c r="L22" s="24"/>
      <c r="M22" s="24">
        <v>6579000</v>
      </c>
      <c r="N22" s="24">
        <v>6579000</v>
      </c>
      <c r="O22" s="24"/>
      <c r="P22" s="24"/>
      <c r="Q22" s="24">
        <v>7479800</v>
      </c>
      <c r="R22" s="24">
        <v>7479800</v>
      </c>
      <c r="S22" s="24"/>
      <c r="T22" s="24"/>
      <c r="U22" s="24"/>
      <c r="V22" s="24"/>
      <c r="W22" s="24">
        <v>14058800</v>
      </c>
      <c r="X22" s="24">
        <v>21876541</v>
      </c>
      <c r="Y22" s="24">
        <v>-7817741</v>
      </c>
      <c r="Z22" s="7">
        <v>-35.74</v>
      </c>
      <c r="AA22" s="29">
        <v>21877000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v>3383000</v>
      </c>
      <c r="R23" s="21">
        <v>3383000</v>
      </c>
      <c r="S23" s="21"/>
      <c r="T23" s="21"/>
      <c r="U23" s="21"/>
      <c r="V23" s="21"/>
      <c r="W23" s="21">
        <v>3383000</v>
      </c>
      <c r="X23" s="21"/>
      <c r="Y23" s="21">
        <v>3383000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100056100</v>
      </c>
      <c r="D25" s="51">
        <f>+D5+D9+D15+D19+D24</f>
        <v>0</v>
      </c>
      <c r="E25" s="52">
        <f t="shared" si="4"/>
        <v>84209000</v>
      </c>
      <c r="F25" s="53">
        <f t="shared" si="4"/>
        <v>84209000</v>
      </c>
      <c r="G25" s="53">
        <f t="shared" si="4"/>
        <v>0</v>
      </c>
      <c r="H25" s="53">
        <f t="shared" si="4"/>
        <v>0</v>
      </c>
      <c r="I25" s="53">
        <f t="shared" si="4"/>
        <v>3572759</v>
      </c>
      <c r="J25" s="53">
        <f t="shared" si="4"/>
        <v>3572759</v>
      </c>
      <c r="K25" s="53">
        <f t="shared" si="4"/>
        <v>6819749</v>
      </c>
      <c r="L25" s="53">
        <f t="shared" si="4"/>
        <v>0</v>
      </c>
      <c r="M25" s="53">
        <f t="shared" si="4"/>
        <v>17482999</v>
      </c>
      <c r="N25" s="53">
        <f t="shared" si="4"/>
        <v>24302748</v>
      </c>
      <c r="O25" s="53">
        <f t="shared" si="4"/>
        <v>868</v>
      </c>
      <c r="P25" s="53">
        <f t="shared" si="4"/>
        <v>673</v>
      </c>
      <c r="Q25" s="53">
        <f t="shared" si="4"/>
        <v>29349000</v>
      </c>
      <c r="R25" s="53">
        <f t="shared" si="4"/>
        <v>29350541</v>
      </c>
      <c r="S25" s="53">
        <f t="shared" si="4"/>
        <v>5071752</v>
      </c>
      <c r="T25" s="53">
        <f t="shared" si="4"/>
        <v>7265522</v>
      </c>
      <c r="U25" s="53">
        <f t="shared" si="4"/>
        <v>17732710</v>
      </c>
      <c r="V25" s="53">
        <f t="shared" si="4"/>
        <v>30069984</v>
      </c>
      <c r="W25" s="53">
        <f t="shared" si="4"/>
        <v>87296032</v>
      </c>
      <c r="X25" s="53">
        <f t="shared" si="4"/>
        <v>84208825</v>
      </c>
      <c r="Y25" s="53">
        <f t="shared" si="4"/>
        <v>3087207</v>
      </c>
      <c r="Z25" s="54">
        <f>+IF(X25&lt;&gt;0,+(Y25/X25)*100,0)</f>
        <v>3.666132379830736</v>
      </c>
      <c r="AA25" s="55">
        <f>+AA5+AA9+AA15+AA19+AA24</f>
        <v>84209000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100056100</v>
      </c>
      <c r="D28" s="19"/>
      <c r="E28" s="20">
        <v>62113000</v>
      </c>
      <c r="F28" s="21">
        <v>62113000</v>
      </c>
      <c r="G28" s="21"/>
      <c r="H28" s="21"/>
      <c r="I28" s="21">
        <v>3572759</v>
      </c>
      <c r="J28" s="21">
        <v>3572759</v>
      </c>
      <c r="K28" s="21">
        <v>6819749</v>
      </c>
      <c r="L28" s="21"/>
      <c r="M28" s="21"/>
      <c r="N28" s="21">
        <v>6819749</v>
      </c>
      <c r="O28" s="21"/>
      <c r="P28" s="21">
        <v>673</v>
      </c>
      <c r="Q28" s="21">
        <v>22293000</v>
      </c>
      <c r="R28" s="21">
        <v>22293673</v>
      </c>
      <c r="S28" s="21">
        <v>5071752</v>
      </c>
      <c r="T28" s="21">
        <v>7265522</v>
      </c>
      <c r="U28" s="21">
        <v>17732710</v>
      </c>
      <c r="V28" s="21">
        <v>30069984</v>
      </c>
      <c r="W28" s="21">
        <v>62756165</v>
      </c>
      <c r="X28" s="21"/>
      <c r="Y28" s="21">
        <v>62756165</v>
      </c>
      <c r="Z28" s="6"/>
      <c r="AA28" s="19">
        <v>62113000</v>
      </c>
    </row>
    <row r="29" spans="1:27" ht="13.5">
      <c r="A29" s="57" t="s">
        <v>55</v>
      </c>
      <c r="B29" s="3"/>
      <c r="C29" s="19"/>
      <c r="D29" s="19"/>
      <c r="E29" s="20">
        <v>580000</v>
      </c>
      <c r="F29" s="21">
        <v>580000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580000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7000000</v>
      </c>
      <c r="F31" s="21">
        <v>7000000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>
        <v>7000000</v>
      </c>
      <c r="R31" s="21">
        <v>7000000</v>
      </c>
      <c r="S31" s="21"/>
      <c r="T31" s="21"/>
      <c r="U31" s="21"/>
      <c r="V31" s="21"/>
      <c r="W31" s="21">
        <v>7000000</v>
      </c>
      <c r="X31" s="21"/>
      <c r="Y31" s="21">
        <v>7000000</v>
      </c>
      <c r="Z31" s="6"/>
      <c r="AA31" s="28">
        <v>7000000</v>
      </c>
    </row>
    <row r="32" spans="1:27" ht="13.5">
      <c r="A32" s="59" t="s">
        <v>58</v>
      </c>
      <c r="B32" s="3"/>
      <c r="C32" s="25">
        <f aca="true" t="shared" si="5" ref="C32:Y32">SUM(C28:C31)</f>
        <v>100056100</v>
      </c>
      <c r="D32" s="25">
        <f>SUM(D28:D31)</f>
        <v>0</v>
      </c>
      <c r="E32" s="26">
        <f t="shared" si="5"/>
        <v>69693000</v>
      </c>
      <c r="F32" s="27">
        <f t="shared" si="5"/>
        <v>69693000</v>
      </c>
      <c r="G32" s="27">
        <f t="shared" si="5"/>
        <v>0</v>
      </c>
      <c r="H32" s="27">
        <f t="shared" si="5"/>
        <v>0</v>
      </c>
      <c r="I32" s="27">
        <f t="shared" si="5"/>
        <v>3572759</v>
      </c>
      <c r="J32" s="27">
        <f t="shared" si="5"/>
        <v>3572759</v>
      </c>
      <c r="K32" s="27">
        <f t="shared" si="5"/>
        <v>6819749</v>
      </c>
      <c r="L32" s="27">
        <f t="shared" si="5"/>
        <v>0</v>
      </c>
      <c r="M32" s="27">
        <f t="shared" si="5"/>
        <v>0</v>
      </c>
      <c r="N32" s="27">
        <f t="shared" si="5"/>
        <v>6819749</v>
      </c>
      <c r="O32" s="27">
        <f t="shared" si="5"/>
        <v>0</v>
      </c>
      <c r="P32" s="27">
        <f t="shared" si="5"/>
        <v>673</v>
      </c>
      <c r="Q32" s="27">
        <f t="shared" si="5"/>
        <v>29293000</v>
      </c>
      <c r="R32" s="27">
        <f t="shared" si="5"/>
        <v>29293673</v>
      </c>
      <c r="S32" s="27">
        <f t="shared" si="5"/>
        <v>5071752</v>
      </c>
      <c r="T32" s="27">
        <f t="shared" si="5"/>
        <v>7265522</v>
      </c>
      <c r="U32" s="27">
        <f t="shared" si="5"/>
        <v>17732710</v>
      </c>
      <c r="V32" s="27">
        <f t="shared" si="5"/>
        <v>30069984</v>
      </c>
      <c r="W32" s="27">
        <f t="shared" si="5"/>
        <v>69756165</v>
      </c>
      <c r="X32" s="27">
        <f t="shared" si="5"/>
        <v>0</v>
      </c>
      <c r="Y32" s="27">
        <f t="shared" si="5"/>
        <v>69756165</v>
      </c>
      <c r="Z32" s="13">
        <f>+IF(X32&lt;&gt;0,+(Y32/X32)*100,0)</f>
        <v>0</v>
      </c>
      <c r="AA32" s="31">
        <f>SUM(AA28:AA31)</f>
        <v>69693000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>
        <v>17482999</v>
      </c>
      <c r="N33" s="21">
        <v>17482999</v>
      </c>
      <c r="O33" s="21">
        <v>868</v>
      </c>
      <c r="P33" s="21"/>
      <c r="Q33" s="21">
        <v>56000</v>
      </c>
      <c r="R33" s="21">
        <v>56868</v>
      </c>
      <c r="S33" s="21"/>
      <c r="T33" s="21"/>
      <c r="U33" s="21"/>
      <c r="V33" s="21"/>
      <c r="W33" s="21">
        <v>17539867</v>
      </c>
      <c r="X33" s="21"/>
      <c r="Y33" s="21">
        <v>17539867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14516000</v>
      </c>
      <c r="F35" s="21">
        <v>14516000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14516000</v>
      </c>
    </row>
    <row r="36" spans="1:27" ht="13.5">
      <c r="A36" s="61" t="s">
        <v>64</v>
      </c>
      <c r="B36" s="10"/>
      <c r="C36" s="62">
        <f aca="true" t="shared" si="6" ref="C36:Y36">SUM(C32:C35)</f>
        <v>100056100</v>
      </c>
      <c r="D36" s="62">
        <f>SUM(D32:D35)</f>
        <v>0</v>
      </c>
      <c r="E36" s="63">
        <f t="shared" si="6"/>
        <v>84209000</v>
      </c>
      <c r="F36" s="64">
        <f t="shared" si="6"/>
        <v>84209000</v>
      </c>
      <c r="G36" s="64">
        <f t="shared" si="6"/>
        <v>0</v>
      </c>
      <c r="H36" s="64">
        <f t="shared" si="6"/>
        <v>0</v>
      </c>
      <c r="I36" s="64">
        <f t="shared" si="6"/>
        <v>3572759</v>
      </c>
      <c r="J36" s="64">
        <f t="shared" si="6"/>
        <v>3572759</v>
      </c>
      <c r="K36" s="64">
        <f t="shared" si="6"/>
        <v>6819749</v>
      </c>
      <c r="L36" s="64">
        <f t="shared" si="6"/>
        <v>0</v>
      </c>
      <c r="M36" s="64">
        <f t="shared" si="6"/>
        <v>17482999</v>
      </c>
      <c r="N36" s="64">
        <f t="shared" si="6"/>
        <v>24302748</v>
      </c>
      <c r="O36" s="64">
        <f t="shared" si="6"/>
        <v>868</v>
      </c>
      <c r="P36" s="64">
        <f t="shared" si="6"/>
        <v>673</v>
      </c>
      <c r="Q36" s="64">
        <f t="shared" si="6"/>
        <v>29349000</v>
      </c>
      <c r="R36" s="64">
        <f t="shared" si="6"/>
        <v>29350541</v>
      </c>
      <c r="S36" s="64">
        <f t="shared" si="6"/>
        <v>5071752</v>
      </c>
      <c r="T36" s="64">
        <f t="shared" si="6"/>
        <v>7265522</v>
      </c>
      <c r="U36" s="64">
        <f t="shared" si="6"/>
        <v>17732710</v>
      </c>
      <c r="V36" s="64">
        <f t="shared" si="6"/>
        <v>30069984</v>
      </c>
      <c r="W36" s="64">
        <f t="shared" si="6"/>
        <v>87296032</v>
      </c>
      <c r="X36" s="64">
        <f t="shared" si="6"/>
        <v>0</v>
      </c>
      <c r="Y36" s="64">
        <f t="shared" si="6"/>
        <v>87296032</v>
      </c>
      <c r="Z36" s="65">
        <f>+IF(X36&lt;&gt;0,+(Y36/X36)*100,0)</f>
        <v>0</v>
      </c>
      <c r="AA36" s="66">
        <f>SUM(AA32:AA35)</f>
        <v>84209000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3222294</v>
      </c>
      <c r="D5" s="16">
        <f>SUM(D6:D8)</f>
        <v>0</v>
      </c>
      <c r="E5" s="17">
        <f t="shared" si="0"/>
        <v>5000000</v>
      </c>
      <c r="F5" s="18">
        <f t="shared" si="0"/>
        <v>3075000</v>
      </c>
      <c r="G5" s="18">
        <f t="shared" si="0"/>
        <v>0</v>
      </c>
      <c r="H5" s="18">
        <f t="shared" si="0"/>
        <v>81162</v>
      </c>
      <c r="I5" s="18">
        <f t="shared" si="0"/>
        <v>54183</v>
      </c>
      <c r="J5" s="18">
        <f t="shared" si="0"/>
        <v>135345</v>
      </c>
      <c r="K5" s="18">
        <f t="shared" si="0"/>
        <v>348900</v>
      </c>
      <c r="L5" s="18">
        <f t="shared" si="0"/>
        <v>20522</v>
      </c>
      <c r="M5" s="18">
        <f t="shared" si="0"/>
        <v>0</v>
      </c>
      <c r="N5" s="18">
        <f t="shared" si="0"/>
        <v>369422</v>
      </c>
      <c r="O5" s="18">
        <f t="shared" si="0"/>
        <v>0</v>
      </c>
      <c r="P5" s="18">
        <f t="shared" si="0"/>
        <v>0</v>
      </c>
      <c r="Q5" s="18">
        <f t="shared" si="0"/>
        <v>43585</v>
      </c>
      <c r="R5" s="18">
        <f t="shared" si="0"/>
        <v>43585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548352</v>
      </c>
      <c r="X5" s="18">
        <f t="shared" si="0"/>
        <v>5000004</v>
      </c>
      <c r="Y5" s="18">
        <f t="shared" si="0"/>
        <v>-4451652</v>
      </c>
      <c r="Z5" s="4">
        <f>+IF(X5&lt;&gt;0,+(Y5/X5)*100,0)</f>
        <v>-89.03296877362497</v>
      </c>
      <c r="AA5" s="16">
        <f>SUM(AA6:AA8)</f>
        <v>3075000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>
        <v>348900</v>
      </c>
      <c r="L6" s="21">
        <v>11158</v>
      </c>
      <c r="M6" s="21"/>
      <c r="N6" s="21">
        <v>360058</v>
      </c>
      <c r="O6" s="21"/>
      <c r="P6" s="21"/>
      <c r="Q6" s="21">
        <v>20465</v>
      </c>
      <c r="R6" s="21">
        <v>20465</v>
      </c>
      <c r="S6" s="21"/>
      <c r="T6" s="21"/>
      <c r="U6" s="21"/>
      <c r="V6" s="21"/>
      <c r="W6" s="21">
        <v>380523</v>
      </c>
      <c r="X6" s="21"/>
      <c r="Y6" s="21">
        <v>380523</v>
      </c>
      <c r="Z6" s="6"/>
      <c r="AA6" s="28"/>
    </row>
    <row r="7" spans="1:27" ht="13.5">
      <c r="A7" s="5" t="s">
        <v>33</v>
      </c>
      <c r="B7" s="3"/>
      <c r="C7" s="22">
        <v>1674236</v>
      </c>
      <c r="D7" s="22"/>
      <c r="E7" s="23">
        <v>5000000</v>
      </c>
      <c r="F7" s="24">
        <v>2500000</v>
      </c>
      <c r="G7" s="24"/>
      <c r="H7" s="24">
        <v>81162</v>
      </c>
      <c r="I7" s="24">
        <v>54183</v>
      </c>
      <c r="J7" s="24">
        <v>135345</v>
      </c>
      <c r="K7" s="24"/>
      <c r="L7" s="24">
        <v>9364</v>
      </c>
      <c r="M7" s="24"/>
      <c r="N7" s="24">
        <v>9364</v>
      </c>
      <c r="O7" s="24"/>
      <c r="P7" s="24"/>
      <c r="Q7" s="24">
        <v>23120</v>
      </c>
      <c r="R7" s="24">
        <v>23120</v>
      </c>
      <c r="S7" s="24"/>
      <c r="T7" s="24"/>
      <c r="U7" s="24"/>
      <c r="V7" s="24"/>
      <c r="W7" s="24">
        <v>167829</v>
      </c>
      <c r="X7" s="24">
        <v>5000004</v>
      </c>
      <c r="Y7" s="24">
        <v>-4832175</v>
      </c>
      <c r="Z7" s="7">
        <v>-96.64</v>
      </c>
      <c r="AA7" s="29">
        <v>2500000</v>
      </c>
    </row>
    <row r="8" spans="1:27" ht="13.5">
      <c r="A8" s="5" t="s">
        <v>34</v>
      </c>
      <c r="B8" s="3"/>
      <c r="C8" s="19">
        <v>1548058</v>
      </c>
      <c r="D8" s="19"/>
      <c r="E8" s="20"/>
      <c r="F8" s="21">
        <v>575000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575000</v>
      </c>
    </row>
    <row r="9" spans="1:27" ht="13.5">
      <c r="A9" s="2" t="s">
        <v>35</v>
      </c>
      <c r="B9" s="3"/>
      <c r="C9" s="16">
        <f aca="true" t="shared" si="1" ref="C9:Y9">SUM(C10:C14)</f>
        <v>21390425</v>
      </c>
      <c r="D9" s="16">
        <f>SUM(D10:D14)</f>
        <v>0</v>
      </c>
      <c r="E9" s="17">
        <f t="shared" si="1"/>
        <v>4500000</v>
      </c>
      <c r="F9" s="18">
        <f t="shared" si="1"/>
        <v>6208033</v>
      </c>
      <c r="G9" s="18">
        <f t="shared" si="1"/>
        <v>0</v>
      </c>
      <c r="H9" s="18">
        <f t="shared" si="1"/>
        <v>8805663</v>
      </c>
      <c r="I9" s="18">
        <f t="shared" si="1"/>
        <v>3041799</v>
      </c>
      <c r="J9" s="18">
        <f t="shared" si="1"/>
        <v>11847462</v>
      </c>
      <c r="K9" s="18">
        <f t="shared" si="1"/>
        <v>6383633</v>
      </c>
      <c r="L9" s="18">
        <f t="shared" si="1"/>
        <v>8392827</v>
      </c>
      <c r="M9" s="18">
        <f t="shared" si="1"/>
        <v>9035832</v>
      </c>
      <c r="N9" s="18">
        <f t="shared" si="1"/>
        <v>23812292</v>
      </c>
      <c r="O9" s="18">
        <f t="shared" si="1"/>
        <v>0</v>
      </c>
      <c r="P9" s="18">
        <f t="shared" si="1"/>
        <v>5745419</v>
      </c>
      <c r="Q9" s="18">
        <f t="shared" si="1"/>
        <v>9025485</v>
      </c>
      <c r="R9" s="18">
        <f t="shared" si="1"/>
        <v>14770904</v>
      </c>
      <c r="S9" s="18">
        <f t="shared" si="1"/>
        <v>4260452</v>
      </c>
      <c r="T9" s="18">
        <f t="shared" si="1"/>
        <v>0</v>
      </c>
      <c r="U9" s="18">
        <f t="shared" si="1"/>
        <v>7308893</v>
      </c>
      <c r="V9" s="18">
        <f t="shared" si="1"/>
        <v>11569345</v>
      </c>
      <c r="W9" s="18">
        <f t="shared" si="1"/>
        <v>62000003</v>
      </c>
      <c r="X9" s="18">
        <f t="shared" si="1"/>
        <v>4500000</v>
      </c>
      <c r="Y9" s="18">
        <f t="shared" si="1"/>
        <v>57500003</v>
      </c>
      <c r="Z9" s="4">
        <f>+IF(X9&lt;&gt;0,+(Y9/X9)*100,0)</f>
        <v>1277.7778444444446</v>
      </c>
      <c r="AA9" s="30">
        <f>SUM(AA10:AA14)</f>
        <v>6208033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>
        <v>56480</v>
      </c>
      <c r="I10" s="21">
        <v>1579</v>
      </c>
      <c r="J10" s="21">
        <v>58059</v>
      </c>
      <c r="K10" s="21">
        <v>16500</v>
      </c>
      <c r="L10" s="21"/>
      <c r="M10" s="21"/>
      <c r="N10" s="21">
        <v>16500</v>
      </c>
      <c r="O10" s="21"/>
      <c r="P10" s="21"/>
      <c r="Q10" s="21"/>
      <c r="R10" s="21"/>
      <c r="S10" s="21"/>
      <c r="T10" s="21"/>
      <c r="U10" s="21">
        <v>1162141</v>
      </c>
      <c r="V10" s="21">
        <v>1162141</v>
      </c>
      <c r="W10" s="21">
        <v>1236700</v>
      </c>
      <c r="X10" s="21"/>
      <c r="Y10" s="21">
        <v>1236700</v>
      </c>
      <c r="Z10" s="6"/>
      <c r="AA10" s="28"/>
    </row>
    <row r="11" spans="1:27" ht="13.5">
      <c r="A11" s="5" t="s">
        <v>37</v>
      </c>
      <c r="B11" s="3"/>
      <c r="C11" s="19">
        <v>21390425</v>
      </c>
      <c r="D11" s="19"/>
      <c r="E11" s="20">
        <v>4500000</v>
      </c>
      <c r="F11" s="21">
        <v>2363003</v>
      </c>
      <c r="G11" s="21"/>
      <c r="H11" s="21"/>
      <c r="I11" s="21"/>
      <c r="J11" s="21"/>
      <c r="K11" s="21">
        <v>414989</v>
      </c>
      <c r="L11" s="21"/>
      <c r="M11" s="21">
        <v>22000</v>
      </c>
      <c r="N11" s="21">
        <v>436989</v>
      </c>
      <c r="O11" s="21"/>
      <c r="P11" s="21">
        <v>232183</v>
      </c>
      <c r="Q11" s="21">
        <v>185400</v>
      </c>
      <c r="R11" s="21">
        <v>417583</v>
      </c>
      <c r="S11" s="21"/>
      <c r="T11" s="21"/>
      <c r="U11" s="21"/>
      <c r="V11" s="21"/>
      <c r="W11" s="21">
        <v>854572</v>
      </c>
      <c r="X11" s="21">
        <v>4500000</v>
      </c>
      <c r="Y11" s="21">
        <v>-3645428</v>
      </c>
      <c r="Z11" s="6">
        <v>-81.01</v>
      </c>
      <c r="AA11" s="28">
        <v>2363003</v>
      </c>
    </row>
    <row r="12" spans="1:27" ht="13.5">
      <c r="A12" s="5" t="s">
        <v>38</v>
      </c>
      <c r="B12" s="3"/>
      <c r="C12" s="19"/>
      <c r="D12" s="19"/>
      <c r="E12" s="20"/>
      <c r="F12" s="21">
        <v>3845030</v>
      </c>
      <c r="G12" s="21"/>
      <c r="H12" s="21"/>
      <c r="I12" s="21">
        <v>1579</v>
      </c>
      <c r="J12" s="21">
        <v>1579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1579</v>
      </c>
      <c r="X12" s="21"/>
      <c r="Y12" s="21">
        <v>1579</v>
      </c>
      <c r="Z12" s="6"/>
      <c r="AA12" s="28">
        <v>3845030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8749183</v>
      </c>
      <c r="I13" s="21">
        <v>3038641</v>
      </c>
      <c r="J13" s="21">
        <v>11787824</v>
      </c>
      <c r="K13" s="21">
        <v>5952144</v>
      </c>
      <c r="L13" s="21">
        <v>8355370</v>
      </c>
      <c r="M13" s="21">
        <v>9013832</v>
      </c>
      <c r="N13" s="21">
        <v>23321346</v>
      </c>
      <c r="O13" s="21"/>
      <c r="P13" s="21">
        <v>5513236</v>
      </c>
      <c r="Q13" s="21">
        <v>8840085</v>
      </c>
      <c r="R13" s="21">
        <v>14353321</v>
      </c>
      <c r="S13" s="21">
        <v>4260452</v>
      </c>
      <c r="T13" s="21"/>
      <c r="U13" s="21">
        <v>6146752</v>
      </c>
      <c r="V13" s="21">
        <v>10407204</v>
      </c>
      <c r="W13" s="21">
        <v>59869695</v>
      </c>
      <c r="X13" s="21"/>
      <c r="Y13" s="21">
        <v>59869695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>
        <v>37457</v>
      </c>
      <c r="M14" s="24"/>
      <c r="N14" s="24">
        <v>37457</v>
      </c>
      <c r="O14" s="24"/>
      <c r="P14" s="24"/>
      <c r="Q14" s="24"/>
      <c r="R14" s="24"/>
      <c r="S14" s="24"/>
      <c r="T14" s="24"/>
      <c r="U14" s="24"/>
      <c r="V14" s="24"/>
      <c r="W14" s="24">
        <v>37457</v>
      </c>
      <c r="X14" s="24"/>
      <c r="Y14" s="24">
        <v>37457</v>
      </c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98873780</v>
      </c>
      <c r="D15" s="16">
        <f>SUM(D16:D18)</f>
        <v>0</v>
      </c>
      <c r="E15" s="17">
        <f t="shared" si="2"/>
        <v>226314084</v>
      </c>
      <c r="F15" s="18">
        <f t="shared" si="2"/>
        <v>172795121</v>
      </c>
      <c r="G15" s="18">
        <f t="shared" si="2"/>
        <v>0</v>
      </c>
      <c r="H15" s="18">
        <f t="shared" si="2"/>
        <v>0</v>
      </c>
      <c r="I15" s="18">
        <f t="shared" si="2"/>
        <v>122971</v>
      </c>
      <c r="J15" s="18">
        <f t="shared" si="2"/>
        <v>122971</v>
      </c>
      <c r="K15" s="18">
        <f t="shared" si="2"/>
        <v>14613496</v>
      </c>
      <c r="L15" s="18">
        <f t="shared" si="2"/>
        <v>6904141</v>
      </c>
      <c r="M15" s="18">
        <f t="shared" si="2"/>
        <v>9278975</v>
      </c>
      <c r="N15" s="18">
        <f t="shared" si="2"/>
        <v>30796612</v>
      </c>
      <c r="O15" s="18">
        <f t="shared" si="2"/>
        <v>437971</v>
      </c>
      <c r="P15" s="18">
        <f t="shared" si="2"/>
        <v>8511082</v>
      </c>
      <c r="Q15" s="18">
        <f t="shared" si="2"/>
        <v>4698872</v>
      </c>
      <c r="R15" s="18">
        <f t="shared" si="2"/>
        <v>13647925</v>
      </c>
      <c r="S15" s="18">
        <f t="shared" si="2"/>
        <v>11256682</v>
      </c>
      <c r="T15" s="18">
        <f t="shared" si="2"/>
        <v>6833196</v>
      </c>
      <c r="U15" s="18">
        <f t="shared" si="2"/>
        <v>12435104</v>
      </c>
      <c r="V15" s="18">
        <f t="shared" si="2"/>
        <v>30524982</v>
      </c>
      <c r="W15" s="18">
        <f t="shared" si="2"/>
        <v>75092490</v>
      </c>
      <c r="X15" s="18">
        <f t="shared" si="2"/>
        <v>226314084</v>
      </c>
      <c r="Y15" s="18">
        <f t="shared" si="2"/>
        <v>-151221594</v>
      </c>
      <c r="Z15" s="4">
        <f>+IF(X15&lt;&gt;0,+(Y15/X15)*100,0)</f>
        <v>-66.81934739863561</v>
      </c>
      <c r="AA15" s="30">
        <f>SUM(AA16:AA18)</f>
        <v>172795121</v>
      </c>
    </row>
    <row r="16" spans="1:27" ht="13.5">
      <c r="A16" s="5" t="s">
        <v>42</v>
      </c>
      <c r="B16" s="3"/>
      <c r="C16" s="19">
        <v>1691507</v>
      </c>
      <c r="D16" s="19"/>
      <c r="E16" s="20">
        <v>954872</v>
      </c>
      <c r="F16" s="21">
        <v>3409837</v>
      </c>
      <c r="G16" s="21"/>
      <c r="H16" s="21"/>
      <c r="I16" s="21">
        <v>42360</v>
      </c>
      <c r="J16" s="21">
        <v>42360</v>
      </c>
      <c r="K16" s="21"/>
      <c r="L16" s="21"/>
      <c r="M16" s="21"/>
      <c r="N16" s="21"/>
      <c r="O16" s="21"/>
      <c r="P16" s="21"/>
      <c r="Q16" s="21"/>
      <c r="R16" s="21"/>
      <c r="S16" s="21">
        <v>125261</v>
      </c>
      <c r="T16" s="21">
        <v>528419</v>
      </c>
      <c r="U16" s="21">
        <v>185463</v>
      </c>
      <c r="V16" s="21">
        <v>839143</v>
      </c>
      <c r="W16" s="21">
        <v>881503</v>
      </c>
      <c r="X16" s="21">
        <v>954876</v>
      </c>
      <c r="Y16" s="21">
        <v>-73373</v>
      </c>
      <c r="Z16" s="6">
        <v>-7.68</v>
      </c>
      <c r="AA16" s="28">
        <v>3409837</v>
      </c>
    </row>
    <row r="17" spans="1:27" ht="13.5">
      <c r="A17" s="5" t="s">
        <v>43</v>
      </c>
      <c r="B17" s="3"/>
      <c r="C17" s="19">
        <v>97182273</v>
      </c>
      <c r="D17" s="19"/>
      <c r="E17" s="20">
        <v>225359212</v>
      </c>
      <c r="F17" s="21">
        <v>169385284</v>
      </c>
      <c r="G17" s="21"/>
      <c r="H17" s="21"/>
      <c r="I17" s="21">
        <v>80611</v>
      </c>
      <c r="J17" s="21">
        <v>80611</v>
      </c>
      <c r="K17" s="21">
        <v>14613496</v>
      </c>
      <c r="L17" s="21">
        <v>6904141</v>
      </c>
      <c r="M17" s="21">
        <v>9278975</v>
      </c>
      <c r="N17" s="21">
        <v>30796612</v>
      </c>
      <c r="O17" s="21">
        <v>437971</v>
      </c>
      <c r="P17" s="21">
        <v>8511082</v>
      </c>
      <c r="Q17" s="21">
        <v>4698872</v>
      </c>
      <c r="R17" s="21">
        <v>13647925</v>
      </c>
      <c r="S17" s="21">
        <v>11131421</v>
      </c>
      <c r="T17" s="21">
        <v>6304777</v>
      </c>
      <c r="U17" s="21">
        <v>12249641</v>
      </c>
      <c r="V17" s="21">
        <v>29685839</v>
      </c>
      <c r="W17" s="21">
        <v>74210987</v>
      </c>
      <c r="X17" s="21">
        <v>225359208</v>
      </c>
      <c r="Y17" s="21">
        <v>-151148221</v>
      </c>
      <c r="Z17" s="6">
        <v>-67.07</v>
      </c>
      <c r="AA17" s="28">
        <v>169385284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57656878</v>
      </c>
      <c r="D19" s="16">
        <f>SUM(D20:D23)</f>
        <v>0</v>
      </c>
      <c r="E19" s="17">
        <f t="shared" si="3"/>
        <v>58864537</v>
      </c>
      <c r="F19" s="18">
        <f t="shared" si="3"/>
        <v>41182010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6120897</v>
      </c>
      <c r="M19" s="18">
        <f t="shared" si="3"/>
        <v>123548</v>
      </c>
      <c r="N19" s="18">
        <f t="shared" si="3"/>
        <v>6244445</v>
      </c>
      <c r="O19" s="18">
        <f t="shared" si="3"/>
        <v>1236384</v>
      </c>
      <c r="P19" s="18">
        <f t="shared" si="3"/>
        <v>684137</v>
      </c>
      <c r="Q19" s="18">
        <f t="shared" si="3"/>
        <v>1201208</v>
      </c>
      <c r="R19" s="18">
        <f t="shared" si="3"/>
        <v>3121729</v>
      </c>
      <c r="S19" s="18">
        <f t="shared" si="3"/>
        <v>1099103</v>
      </c>
      <c r="T19" s="18">
        <f t="shared" si="3"/>
        <v>785000</v>
      </c>
      <c r="U19" s="18">
        <f t="shared" si="3"/>
        <v>336696</v>
      </c>
      <c r="V19" s="18">
        <f t="shared" si="3"/>
        <v>2220799</v>
      </c>
      <c r="W19" s="18">
        <f t="shared" si="3"/>
        <v>11586973</v>
      </c>
      <c r="X19" s="18">
        <f t="shared" si="3"/>
        <v>58864536</v>
      </c>
      <c r="Y19" s="18">
        <f t="shared" si="3"/>
        <v>-47277563</v>
      </c>
      <c r="Z19" s="4">
        <f>+IF(X19&lt;&gt;0,+(Y19/X19)*100,0)</f>
        <v>-80.31586794466536</v>
      </c>
      <c r="AA19" s="30">
        <f>SUM(AA20:AA23)</f>
        <v>41182010</v>
      </c>
    </row>
    <row r="20" spans="1:27" ht="13.5">
      <c r="A20" s="5" t="s">
        <v>46</v>
      </c>
      <c r="B20" s="3"/>
      <c r="C20" s="19">
        <v>24681831</v>
      </c>
      <c r="D20" s="19"/>
      <c r="E20" s="20">
        <v>45900000</v>
      </c>
      <c r="F20" s="21">
        <v>25207189</v>
      </c>
      <c r="G20" s="21"/>
      <c r="H20" s="21"/>
      <c r="I20" s="21"/>
      <c r="J20" s="21"/>
      <c r="K20" s="21"/>
      <c r="L20" s="21">
        <v>6120897</v>
      </c>
      <c r="M20" s="21">
        <v>123548</v>
      </c>
      <c r="N20" s="21">
        <v>6244445</v>
      </c>
      <c r="O20" s="21">
        <v>1236384</v>
      </c>
      <c r="P20" s="21">
        <v>684137</v>
      </c>
      <c r="Q20" s="21">
        <v>1201208</v>
      </c>
      <c r="R20" s="21">
        <v>3121729</v>
      </c>
      <c r="S20" s="21"/>
      <c r="T20" s="21">
        <v>785000</v>
      </c>
      <c r="U20" s="21"/>
      <c r="V20" s="21">
        <v>785000</v>
      </c>
      <c r="W20" s="21">
        <v>10151174</v>
      </c>
      <c r="X20" s="21">
        <v>45900000</v>
      </c>
      <c r="Y20" s="21">
        <v>-35748826</v>
      </c>
      <c r="Z20" s="6">
        <v>-77.88</v>
      </c>
      <c r="AA20" s="28">
        <v>25207189</v>
      </c>
    </row>
    <row r="21" spans="1:27" ht="13.5">
      <c r="A21" s="5" t="s">
        <v>47</v>
      </c>
      <c r="B21" s="3"/>
      <c r="C21" s="19">
        <v>15711209</v>
      </c>
      <c r="D21" s="19"/>
      <c r="E21" s="20">
        <v>11464537</v>
      </c>
      <c r="F21" s="21">
        <v>12769782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336696</v>
      </c>
      <c r="V21" s="21">
        <v>336696</v>
      </c>
      <c r="W21" s="21">
        <v>336696</v>
      </c>
      <c r="X21" s="21">
        <v>11464536</v>
      </c>
      <c r="Y21" s="21">
        <v>-11127840</v>
      </c>
      <c r="Z21" s="6">
        <v>-97.06</v>
      </c>
      <c r="AA21" s="28">
        <v>12769782</v>
      </c>
    </row>
    <row r="22" spans="1:27" ht="13.5">
      <c r="A22" s="5" t="s">
        <v>48</v>
      </c>
      <c r="B22" s="3"/>
      <c r="C22" s="22">
        <v>17263838</v>
      </c>
      <c r="D22" s="22"/>
      <c r="E22" s="23"/>
      <c r="F22" s="24">
        <v>1951445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1951445</v>
      </c>
    </row>
    <row r="23" spans="1:27" ht="13.5">
      <c r="A23" s="5" t="s">
        <v>49</v>
      </c>
      <c r="B23" s="3"/>
      <c r="C23" s="19"/>
      <c r="D23" s="19"/>
      <c r="E23" s="20">
        <v>1500000</v>
      </c>
      <c r="F23" s="21">
        <v>1253594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1099103</v>
      </c>
      <c r="T23" s="21"/>
      <c r="U23" s="21"/>
      <c r="V23" s="21">
        <v>1099103</v>
      </c>
      <c r="W23" s="21">
        <v>1099103</v>
      </c>
      <c r="X23" s="21">
        <v>1500000</v>
      </c>
      <c r="Y23" s="21">
        <v>-400897</v>
      </c>
      <c r="Z23" s="6">
        <v>-26.73</v>
      </c>
      <c r="AA23" s="28">
        <v>1253594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181143377</v>
      </c>
      <c r="D25" s="51">
        <f>+D5+D9+D15+D19+D24</f>
        <v>0</v>
      </c>
      <c r="E25" s="52">
        <f t="shared" si="4"/>
        <v>294678621</v>
      </c>
      <c r="F25" s="53">
        <f t="shared" si="4"/>
        <v>223260164</v>
      </c>
      <c r="G25" s="53">
        <f t="shared" si="4"/>
        <v>0</v>
      </c>
      <c r="H25" s="53">
        <f t="shared" si="4"/>
        <v>8886825</v>
      </c>
      <c r="I25" s="53">
        <f t="shared" si="4"/>
        <v>3218953</v>
      </c>
      <c r="J25" s="53">
        <f t="shared" si="4"/>
        <v>12105778</v>
      </c>
      <c r="K25" s="53">
        <f t="shared" si="4"/>
        <v>21346029</v>
      </c>
      <c r="L25" s="53">
        <f t="shared" si="4"/>
        <v>21438387</v>
      </c>
      <c r="M25" s="53">
        <f t="shared" si="4"/>
        <v>18438355</v>
      </c>
      <c r="N25" s="53">
        <f t="shared" si="4"/>
        <v>61222771</v>
      </c>
      <c r="O25" s="53">
        <f t="shared" si="4"/>
        <v>1674355</v>
      </c>
      <c r="P25" s="53">
        <f t="shared" si="4"/>
        <v>14940638</v>
      </c>
      <c r="Q25" s="53">
        <f t="shared" si="4"/>
        <v>14969150</v>
      </c>
      <c r="R25" s="53">
        <f t="shared" si="4"/>
        <v>31584143</v>
      </c>
      <c r="S25" s="53">
        <f t="shared" si="4"/>
        <v>16616237</v>
      </c>
      <c r="T25" s="53">
        <f t="shared" si="4"/>
        <v>7618196</v>
      </c>
      <c r="U25" s="53">
        <f t="shared" si="4"/>
        <v>20080693</v>
      </c>
      <c r="V25" s="53">
        <f t="shared" si="4"/>
        <v>44315126</v>
      </c>
      <c r="W25" s="53">
        <f t="shared" si="4"/>
        <v>149227818</v>
      </c>
      <c r="X25" s="53">
        <f t="shared" si="4"/>
        <v>294678624</v>
      </c>
      <c r="Y25" s="53">
        <f t="shared" si="4"/>
        <v>-145450806</v>
      </c>
      <c r="Z25" s="54">
        <f>+IF(X25&lt;&gt;0,+(Y25/X25)*100,0)</f>
        <v>-49.3591303046128</v>
      </c>
      <c r="AA25" s="55">
        <f>+AA5+AA9+AA15+AA19+AA24</f>
        <v>223260164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70701251</v>
      </c>
      <c r="D28" s="19"/>
      <c r="E28" s="20">
        <v>74929000</v>
      </c>
      <c r="F28" s="21">
        <v>70238304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5391640</v>
      </c>
      <c r="T28" s="21">
        <v>723684</v>
      </c>
      <c r="U28" s="21">
        <v>6299945</v>
      </c>
      <c r="V28" s="21">
        <v>12415269</v>
      </c>
      <c r="W28" s="21">
        <v>12415269</v>
      </c>
      <c r="X28" s="21"/>
      <c r="Y28" s="21">
        <v>12415269</v>
      </c>
      <c r="Z28" s="6"/>
      <c r="AA28" s="19">
        <v>70238304</v>
      </c>
    </row>
    <row r="29" spans="1:27" ht="13.5">
      <c r="A29" s="57" t="s">
        <v>55</v>
      </c>
      <c r="B29" s="3"/>
      <c r="C29" s="19">
        <v>97648464</v>
      </c>
      <c r="D29" s="19"/>
      <c r="E29" s="20">
        <v>143385084</v>
      </c>
      <c r="F29" s="21">
        <v>105423575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11224597</v>
      </c>
      <c r="T29" s="21">
        <v>785000</v>
      </c>
      <c r="U29" s="21">
        <v>13780748</v>
      </c>
      <c r="V29" s="21">
        <v>25790345</v>
      </c>
      <c r="W29" s="21">
        <v>25790345</v>
      </c>
      <c r="X29" s="21"/>
      <c r="Y29" s="21">
        <v>25790345</v>
      </c>
      <c r="Z29" s="6"/>
      <c r="AA29" s="28">
        <v>105423575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168349715</v>
      </c>
      <c r="D32" s="25">
        <f>SUM(D28:D31)</f>
        <v>0</v>
      </c>
      <c r="E32" s="26">
        <f t="shared" si="5"/>
        <v>218314084</v>
      </c>
      <c r="F32" s="27">
        <f t="shared" si="5"/>
        <v>175661879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16616237</v>
      </c>
      <c r="T32" s="27">
        <f t="shared" si="5"/>
        <v>1508684</v>
      </c>
      <c r="U32" s="27">
        <f t="shared" si="5"/>
        <v>20080693</v>
      </c>
      <c r="V32" s="27">
        <f t="shared" si="5"/>
        <v>38205614</v>
      </c>
      <c r="W32" s="27">
        <f t="shared" si="5"/>
        <v>38205614</v>
      </c>
      <c r="X32" s="27">
        <f t="shared" si="5"/>
        <v>0</v>
      </c>
      <c r="Y32" s="27">
        <f t="shared" si="5"/>
        <v>38205614</v>
      </c>
      <c r="Z32" s="13">
        <f>+IF(X32&lt;&gt;0,+(Y32/X32)*100,0)</f>
        <v>0</v>
      </c>
      <c r="AA32" s="31">
        <f>SUM(AA28:AA31)</f>
        <v>175661879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4433079</v>
      </c>
      <c r="U33" s="21"/>
      <c r="V33" s="21">
        <v>4433079</v>
      </c>
      <c r="W33" s="21">
        <v>4433079</v>
      </c>
      <c r="X33" s="21"/>
      <c r="Y33" s="21">
        <v>4433079</v>
      </c>
      <c r="Z33" s="6"/>
      <c r="AA33" s="28"/>
    </row>
    <row r="34" spans="1:27" ht="13.5">
      <c r="A34" s="60" t="s">
        <v>61</v>
      </c>
      <c r="B34" s="3" t="s">
        <v>62</v>
      </c>
      <c r="C34" s="19">
        <v>4051941</v>
      </c>
      <c r="D34" s="19"/>
      <c r="E34" s="20">
        <v>55900000</v>
      </c>
      <c r="F34" s="21">
        <v>39950000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v>1676433</v>
      </c>
      <c r="U34" s="21"/>
      <c r="V34" s="21">
        <v>1676433</v>
      </c>
      <c r="W34" s="21">
        <v>1676433</v>
      </c>
      <c r="X34" s="21"/>
      <c r="Y34" s="21">
        <v>1676433</v>
      </c>
      <c r="Z34" s="6"/>
      <c r="AA34" s="28">
        <v>39950000</v>
      </c>
    </row>
    <row r="35" spans="1:27" ht="13.5">
      <c r="A35" s="60" t="s">
        <v>63</v>
      </c>
      <c r="B35" s="3"/>
      <c r="C35" s="19">
        <v>8741721</v>
      </c>
      <c r="D35" s="19"/>
      <c r="E35" s="20">
        <v>20464537</v>
      </c>
      <c r="F35" s="21">
        <v>7648285</v>
      </c>
      <c r="G35" s="21"/>
      <c r="H35" s="21">
        <v>8886825</v>
      </c>
      <c r="I35" s="21">
        <v>3218953</v>
      </c>
      <c r="J35" s="21">
        <v>12105778</v>
      </c>
      <c r="K35" s="21">
        <v>21346029</v>
      </c>
      <c r="L35" s="21">
        <v>21438387</v>
      </c>
      <c r="M35" s="21">
        <v>18438355</v>
      </c>
      <c r="N35" s="21">
        <v>61222771</v>
      </c>
      <c r="O35" s="21">
        <v>1674355</v>
      </c>
      <c r="P35" s="21">
        <v>14940638</v>
      </c>
      <c r="Q35" s="21">
        <v>14969150</v>
      </c>
      <c r="R35" s="21">
        <v>31584143</v>
      </c>
      <c r="S35" s="21"/>
      <c r="T35" s="21"/>
      <c r="U35" s="21"/>
      <c r="V35" s="21"/>
      <c r="W35" s="21">
        <v>104912692</v>
      </c>
      <c r="X35" s="21"/>
      <c r="Y35" s="21">
        <v>104912692</v>
      </c>
      <c r="Z35" s="6"/>
      <c r="AA35" s="28">
        <v>7648285</v>
      </c>
    </row>
    <row r="36" spans="1:27" ht="13.5">
      <c r="A36" s="61" t="s">
        <v>64</v>
      </c>
      <c r="B36" s="10"/>
      <c r="C36" s="62">
        <f aca="true" t="shared" si="6" ref="C36:Y36">SUM(C32:C35)</f>
        <v>181143377</v>
      </c>
      <c r="D36" s="62">
        <f>SUM(D32:D35)</f>
        <v>0</v>
      </c>
      <c r="E36" s="63">
        <f t="shared" si="6"/>
        <v>294678621</v>
      </c>
      <c r="F36" s="64">
        <f t="shared" si="6"/>
        <v>223260164</v>
      </c>
      <c r="G36" s="64">
        <f t="shared" si="6"/>
        <v>0</v>
      </c>
      <c r="H36" s="64">
        <f t="shared" si="6"/>
        <v>8886825</v>
      </c>
      <c r="I36" s="64">
        <f t="shared" si="6"/>
        <v>3218953</v>
      </c>
      <c r="J36" s="64">
        <f t="shared" si="6"/>
        <v>12105778</v>
      </c>
      <c r="K36" s="64">
        <f t="shared" si="6"/>
        <v>21346029</v>
      </c>
      <c r="L36" s="64">
        <f t="shared" si="6"/>
        <v>21438387</v>
      </c>
      <c r="M36" s="64">
        <f t="shared" si="6"/>
        <v>18438355</v>
      </c>
      <c r="N36" s="64">
        <f t="shared" si="6"/>
        <v>61222771</v>
      </c>
      <c r="O36" s="64">
        <f t="shared" si="6"/>
        <v>1674355</v>
      </c>
      <c r="P36" s="64">
        <f t="shared" si="6"/>
        <v>14940638</v>
      </c>
      <c r="Q36" s="64">
        <f t="shared" si="6"/>
        <v>14969150</v>
      </c>
      <c r="R36" s="64">
        <f t="shared" si="6"/>
        <v>31584143</v>
      </c>
      <c r="S36" s="64">
        <f t="shared" si="6"/>
        <v>16616237</v>
      </c>
      <c r="T36" s="64">
        <f t="shared" si="6"/>
        <v>7618196</v>
      </c>
      <c r="U36" s="64">
        <f t="shared" si="6"/>
        <v>20080693</v>
      </c>
      <c r="V36" s="64">
        <f t="shared" si="6"/>
        <v>44315126</v>
      </c>
      <c r="W36" s="64">
        <f t="shared" si="6"/>
        <v>149227818</v>
      </c>
      <c r="X36" s="64">
        <f t="shared" si="6"/>
        <v>0</v>
      </c>
      <c r="Y36" s="64">
        <f t="shared" si="6"/>
        <v>149227818</v>
      </c>
      <c r="Z36" s="65">
        <f>+IF(X36&lt;&gt;0,+(Y36/X36)*100,0)</f>
        <v>0</v>
      </c>
      <c r="AA36" s="66">
        <f>SUM(AA32:AA35)</f>
        <v>223260164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1079164</v>
      </c>
      <c r="D5" s="16">
        <f>SUM(D6:D8)</f>
        <v>0</v>
      </c>
      <c r="E5" s="17">
        <f t="shared" si="0"/>
        <v>1200000</v>
      </c>
      <c r="F5" s="18">
        <f t="shared" si="0"/>
        <v>1200000</v>
      </c>
      <c r="G5" s="18">
        <f t="shared" si="0"/>
        <v>0</v>
      </c>
      <c r="H5" s="18">
        <f t="shared" si="0"/>
        <v>22515</v>
      </c>
      <c r="I5" s="18">
        <f t="shared" si="0"/>
        <v>0</v>
      </c>
      <c r="J5" s="18">
        <f t="shared" si="0"/>
        <v>22515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22515</v>
      </c>
      <c r="X5" s="18">
        <f t="shared" si="0"/>
        <v>1200000</v>
      </c>
      <c r="Y5" s="18">
        <f t="shared" si="0"/>
        <v>-1177485</v>
      </c>
      <c r="Z5" s="4">
        <f>+IF(X5&lt;&gt;0,+(Y5/X5)*100,0)</f>
        <v>-98.12375</v>
      </c>
      <c r="AA5" s="16">
        <f>SUM(AA6:AA8)</f>
        <v>1200000</v>
      </c>
    </row>
    <row r="6" spans="1:27" ht="13.5">
      <c r="A6" s="5" t="s">
        <v>32</v>
      </c>
      <c r="B6" s="3"/>
      <c r="C6" s="19">
        <v>160141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919023</v>
      </c>
      <c r="D8" s="19"/>
      <c r="E8" s="20">
        <v>1200000</v>
      </c>
      <c r="F8" s="21">
        <v>1200000</v>
      </c>
      <c r="G8" s="21"/>
      <c r="H8" s="21">
        <v>22515</v>
      </c>
      <c r="I8" s="21"/>
      <c r="J8" s="21">
        <v>22515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22515</v>
      </c>
      <c r="X8" s="21">
        <v>1200000</v>
      </c>
      <c r="Y8" s="21">
        <v>-1177485</v>
      </c>
      <c r="Z8" s="6">
        <v>-98.12</v>
      </c>
      <c r="AA8" s="28">
        <v>1200000</v>
      </c>
    </row>
    <row r="9" spans="1:27" ht="13.5">
      <c r="A9" s="2" t="s">
        <v>35</v>
      </c>
      <c r="B9" s="3"/>
      <c r="C9" s="16">
        <f aca="true" t="shared" si="1" ref="C9:Y9">SUM(C10:C14)</f>
        <v>180347</v>
      </c>
      <c r="D9" s="16">
        <f>SUM(D10:D14)</f>
        <v>0</v>
      </c>
      <c r="E9" s="17">
        <f t="shared" si="1"/>
        <v>3885771</v>
      </c>
      <c r="F9" s="18">
        <f t="shared" si="1"/>
        <v>3885771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3885771</v>
      </c>
      <c r="Y9" s="18">
        <f t="shared" si="1"/>
        <v>-3885771</v>
      </c>
      <c r="Z9" s="4">
        <f>+IF(X9&lt;&gt;0,+(Y9/X9)*100,0)</f>
        <v>-100</v>
      </c>
      <c r="AA9" s="30">
        <f>SUM(AA10:AA14)</f>
        <v>3885771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180347</v>
      </c>
      <c r="D12" s="19"/>
      <c r="E12" s="20">
        <v>3885771</v>
      </c>
      <c r="F12" s="21">
        <v>3885771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3885771</v>
      </c>
      <c r="Y12" s="21">
        <v>-3885771</v>
      </c>
      <c r="Z12" s="6">
        <v>-100</v>
      </c>
      <c r="AA12" s="28">
        <v>3885771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1259511</v>
      </c>
      <c r="D25" s="51">
        <f>+D5+D9+D15+D19+D24</f>
        <v>0</v>
      </c>
      <c r="E25" s="52">
        <f t="shared" si="4"/>
        <v>5085771</v>
      </c>
      <c r="F25" s="53">
        <f t="shared" si="4"/>
        <v>5085771</v>
      </c>
      <c r="G25" s="53">
        <f t="shared" si="4"/>
        <v>0</v>
      </c>
      <c r="H25" s="53">
        <f t="shared" si="4"/>
        <v>22515</v>
      </c>
      <c r="I25" s="53">
        <f t="shared" si="4"/>
        <v>0</v>
      </c>
      <c r="J25" s="53">
        <f t="shared" si="4"/>
        <v>22515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22515</v>
      </c>
      <c r="X25" s="53">
        <f t="shared" si="4"/>
        <v>5085771</v>
      </c>
      <c r="Y25" s="53">
        <f t="shared" si="4"/>
        <v>-5063256</v>
      </c>
      <c r="Z25" s="54">
        <f>+IF(X25&lt;&gt;0,+(Y25/X25)*100,0)</f>
        <v>-99.55729426275781</v>
      </c>
      <c r="AA25" s="55">
        <f>+AA5+AA9+AA15+AA19+AA24</f>
        <v>5085771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1259511</v>
      </c>
      <c r="D35" s="19"/>
      <c r="E35" s="20">
        <v>5085771</v>
      </c>
      <c r="F35" s="21">
        <v>5085771</v>
      </c>
      <c r="G35" s="21"/>
      <c r="H35" s="21">
        <v>22515</v>
      </c>
      <c r="I35" s="21"/>
      <c r="J35" s="21">
        <v>22515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22515</v>
      </c>
      <c r="X35" s="21"/>
      <c r="Y35" s="21">
        <v>22515</v>
      </c>
      <c r="Z35" s="6"/>
      <c r="AA35" s="28">
        <v>5085771</v>
      </c>
    </row>
    <row r="36" spans="1:27" ht="13.5">
      <c r="A36" s="61" t="s">
        <v>64</v>
      </c>
      <c r="B36" s="10"/>
      <c r="C36" s="62">
        <f aca="true" t="shared" si="6" ref="C36:Y36">SUM(C32:C35)</f>
        <v>1259511</v>
      </c>
      <c r="D36" s="62">
        <f>SUM(D32:D35)</f>
        <v>0</v>
      </c>
      <c r="E36" s="63">
        <f t="shared" si="6"/>
        <v>5085771</v>
      </c>
      <c r="F36" s="64">
        <f t="shared" si="6"/>
        <v>5085771</v>
      </c>
      <c r="G36" s="64">
        <f t="shared" si="6"/>
        <v>0</v>
      </c>
      <c r="H36" s="64">
        <f t="shared" si="6"/>
        <v>22515</v>
      </c>
      <c r="I36" s="64">
        <f t="shared" si="6"/>
        <v>0</v>
      </c>
      <c r="J36" s="64">
        <f t="shared" si="6"/>
        <v>22515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22515</v>
      </c>
      <c r="X36" s="64">
        <f t="shared" si="6"/>
        <v>0</v>
      </c>
      <c r="Y36" s="64">
        <f t="shared" si="6"/>
        <v>22515</v>
      </c>
      <c r="Z36" s="65">
        <f>+IF(X36&lt;&gt;0,+(Y36/X36)*100,0)</f>
        <v>0</v>
      </c>
      <c r="AA36" s="66">
        <f>SUM(AA32:AA35)</f>
        <v>5085771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77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1649207692</v>
      </c>
      <c r="D5" s="16">
        <f>SUM(D6:D8)</f>
        <v>0</v>
      </c>
      <c r="E5" s="17">
        <f t="shared" si="0"/>
        <v>2707998721</v>
      </c>
      <c r="F5" s="18">
        <f t="shared" si="0"/>
        <v>3153970645</v>
      </c>
      <c r="G5" s="18">
        <f t="shared" si="0"/>
        <v>239499</v>
      </c>
      <c r="H5" s="18">
        <f t="shared" si="0"/>
        <v>35421335</v>
      </c>
      <c r="I5" s="18">
        <f t="shared" si="0"/>
        <v>27357495</v>
      </c>
      <c r="J5" s="18">
        <f t="shared" si="0"/>
        <v>63018329</v>
      </c>
      <c r="K5" s="18">
        <f t="shared" si="0"/>
        <v>32154176</v>
      </c>
      <c r="L5" s="18">
        <f t="shared" si="0"/>
        <v>91451336</v>
      </c>
      <c r="M5" s="18">
        <f t="shared" si="0"/>
        <v>172267815</v>
      </c>
      <c r="N5" s="18">
        <f t="shared" si="0"/>
        <v>295873327</v>
      </c>
      <c r="O5" s="18">
        <f t="shared" si="0"/>
        <v>40266001</v>
      </c>
      <c r="P5" s="18">
        <f t="shared" si="0"/>
        <v>111150905</v>
      </c>
      <c r="Q5" s="18">
        <f t="shared" si="0"/>
        <v>141916921</v>
      </c>
      <c r="R5" s="18">
        <f t="shared" si="0"/>
        <v>293333827</v>
      </c>
      <c r="S5" s="18">
        <f t="shared" si="0"/>
        <v>48115843</v>
      </c>
      <c r="T5" s="18">
        <f t="shared" si="0"/>
        <v>238747865</v>
      </c>
      <c r="U5" s="18">
        <f t="shared" si="0"/>
        <v>1768745055</v>
      </c>
      <c r="V5" s="18">
        <f t="shared" si="0"/>
        <v>2055608763</v>
      </c>
      <c r="W5" s="18">
        <f t="shared" si="0"/>
        <v>2707834246</v>
      </c>
      <c r="X5" s="18">
        <f t="shared" si="0"/>
        <v>2707998216</v>
      </c>
      <c r="Y5" s="18">
        <f t="shared" si="0"/>
        <v>-163970</v>
      </c>
      <c r="Z5" s="4">
        <f>+IF(X5&lt;&gt;0,+(Y5/X5)*100,0)</f>
        <v>-0.006055026145556368</v>
      </c>
      <c r="AA5" s="16">
        <f>SUM(AA6:AA8)</f>
        <v>3153970645</v>
      </c>
    </row>
    <row r="6" spans="1:27" ht="13.5">
      <c r="A6" s="5" t="s">
        <v>32</v>
      </c>
      <c r="B6" s="3"/>
      <c r="C6" s="19">
        <v>322155174</v>
      </c>
      <c r="D6" s="19"/>
      <c r="E6" s="20">
        <v>377986725</v>
      </c>
      <c r="F6" s="21">
        <v>449208627</v>
      </c>
      <c r="G6" s="21">
        <v>44938</v>
      </c>
      <c r="H6" s="21">
        <v>31595292</v>
      </c>
      <c r="I6" s="21">
        <v>30638499</v>
      </c>
      <c r="J6" s="21">
        <v>62278729</v>
      </c>
      <c r="K6" s="21">
        <v>11980701</v>
      </c>
      <c r="L6" s="21">
        <v>40175231</v>
      </c>
      <c r="M6" s="21">
        <v>63138359</v>
      </c>
      <c r="N6" s="21">
        <v>115294291</v>
      </c>
      <c r="O6" s="21">
        <v>46356</v>
      </c>
      <c r="P6" s="21">
        <v>26909176</v>
      </c>
      <c r="Q6" s="21">
        <v>27207186</v>
      </c>
      <c r="R6" s="21">
        <v>54162718</v>
      </c>
      <c r="S6" s="21">
        <v>8283138</v>
      </c>
      <c r="T6" s="21">
        <v>23168251</v>
      </c>
      <c r="U6" s="21">
        <v>124865115</v>
      </c>
      <c r="V6" s="21">
        <v>156316504</v>
      </c>
      <c r="W6" s="21">
        <v>388052242</v>
      </c>
      <c r="X6" s="21">
        <v>377986968</v>
      </c>
      <c r="Y6" s="21">
        <v>10065274</v>
      </c>
      <c r="Z6" s="6">
        <v>2.66</v>
      </c>
      <c r="AA6" s="28">
        <v>449208627</v>
      </c>
    </row>
    <row r="7" spans="1:27" ht="13.5">
      <c r="A7" s="5" t="s">
        <v>33</v>
      </c>
      <c r="B7" s="3"/>
      <c r="C7" s="22">
        <v>247769743</v>
      </c>
      <c r="D7" s="22"/>
      <c r="E7" s="23">
        <v>280606400</v>
      </c>
      <c r="F7" s="24">
        <v>294130346</v>
      </c>
      <c r="G7" s="24">
        <v>-198142</v>
      </c>
      <c r="H7" s="24">
        <v>2062278</v>
      </c>
      <c r="I7" s="24">
        <v>2399922</v>
      </c>
      <c r="J7" s="24">
        <v>4264058</v>
      </c>
      <c r="K7" s="24">
        <v>10541404</v>
      </c>
      <c r="L7" s="24">
        <v>8267172</v>
      </c>
      <c r="M7" s="24">
        <v>28118055</v>
      </c>
      <c r="N7" s="24">
        <v>46926631</v>
      </c>
      <c r="O7" s="24">
        <v>-790029</v>
      </c>
      <c r="P7" s="24">
        <v>15577134</v>
      </c>
      <c r="Q7" s="24">
        <v>26491821</v>
      </c>
      <c r="R7" s="24">
        <v>41278926</v>
      </c>
      <c r="S7" s="24">
        <v>22036229</v>
      </c>
      <c r="T7" s="24">
        <v>12970211</v>
      </c>
      <c r="U7" s="24">
        <v>28781194</v>
      </c>
      <c r="V7" s="24">
        <v>63787634</v>
      </c>
      <c r="W7" s="24">
        <v>156257249</v>
      </c>
      <c r="X7" s="24">
        <v>280606400</v>
      </c>
      <c r="Y7" s="24">
        <v>-124349151</v>
      </c>
      <c r="Z7" s="7">
        <v>-44.31</v>
      </c>
      <c r="AA7" s="29">
        <v>294130346</v>
      </c>
    </row>
    <row r="8" spans="1:27" ht="13.5">
      <c r="A8" s="5" t="s">
        <v>34</v>
      </c>
      <c r="B8" s="3"/>
      <c r="C8" s="19">
        <v>1079282775</v>
      </c>
      <c r="D8" s="19"/>
      <c r="E8" s="20">
        <v>2049405596</v>
      </c>
      <c r="F8" s="21">
        <v>2410631672</v>
      </c>
      <c r="G8" s="21">
        <v>392703</v>
      </c>
      <c r="H8" s="21">
        <v>1763765</v>
      </c>
      <c r="I8" s="21">
        <v>-5680926</v>
      </c>
      <c r="J8" s="21">
        <v>-3524458</v>
      </c>
      <c r="K8" s="21">
        <v>9632071</v>
      </c>
      <c r="L8" s="21">
        <v>43008933</v>
      </c>
      <c r="M8" s="21">
        <v>81011401</v>
      </c>
      <c r="N8" s="21">
        <v>133652405</v>
      </c>
      <c r="O8" s="21">
        <v>41009674</v>
      </c>
      <c r="P8" s="21">
        <v>68664595</v>
      </c>
      <c r="Q8" s="21">
        <v>88217914</v>
      </c>
      <c r="R8" s="21">
        <v>197892183</v>
      </c>
      <c r="S8" s="21">
        <v>17796476</v>
      </c>
      <c r="T8" s="21">
        <v>202609403</v>
      </c>
      <c r="U8" s="21">
        <v>1615098746</v>
      </c>
      <c r="V8" s="21">
        <v>1835504625</v>
      </c>
      <c r="W8" s="21">
        <v>2163524755</v>
      </c>
      <c r="X8" s="21">
        <v>2049404848</v>
      </c>
      <c r="Y8" s="21">
        <v>114119907</v>
      </c>
      <c r="Z8" s="6">
        <v>5.57</v>
      </c>
      <c r="AA8" s="28">
        <v>2410631672</v>
      </c>
    </row>
    <row r="9" spans="1:27" ht="13.5">
      <c r="A9" s="2" t="s">
        <v>35</v>
      </c>
      <c r="B9" s="3"/>
      <c r="C9" s="16">
        <f aca="true" t="shared" si="1" ref="C9:Y9">SUM(C10:C14)</f>
        <v>2931900039</v>
      </c>
      <c r="D9" s="16">
        <f>SUM(D10:D14)</f>
        <v>0</v>
      </c>
      <c r="E9" s="17">
        <f t="shared" si="1"/>
        <v>4122254283</v>
      </c>
      <c r="F9" s="18">
        <f t="shared" si="1"/>
        <v>4165027494</v>
      </c>
      <c r="G9" s="18">
        <f t="shared" si="1"/>
        <v>52205216</v>
      </c>
      <c r="H9" s="18">
        <f t="shared" si="1"/>
        <v>-9679206</v>
      </c>
      <c r="I9" s="18">
        <f t="shared" si="1"/>
        <v>2806018</v>
      </c>
      <c r="J9" s="18">
        <f t="shared" si="1"/>
        <v>45332028</v>
      </c>
      <c r="K9" s="18">
        <f t="shared" si="1"/>
        <v>281909660</v>
      </c>
      <c r="L9" s="18">
        <f t="shared" si="1"/>
        <v>351676039</v>
      </c>
      <c r="M9" s="18">
        <f t="shared" si="1"/>
        <v>79727365</v>
      </c>
      <c r="N9" s="18">
        <f t="shared" si="1"/>
        <v>713313064</v>
      </c>
      <c r="O9" s="18">
        <f t="shared" si="1"/>
        <v>389099489</v>
      </c>
      <c r="P9" s="18">
        <f t="shared" si="1"/>
        <v>452243978</v>
      </c>
      <c r="Q9" s="18">
        <f t="shared" si="1"/>
        <v>-105814990</v>
      </c>
      <c r="R9" s="18">
        <f t="shared" si="1"/>
        <v>735528477</v>
      </c>
      <c r="S9" s="18">
        <f t="shared" si="1"/>
        <v>300739433</v>
      </c>
      <c r="T9" s="18">
        <f t="shared" si="1"/>
        <v>1019104906</v>
      </c>
      <c r="U9" s="18">
        <f t="shared" si="1"/>
        <v>1169159324</v>
      </c>
      <c r="V9" s="18">
        <f t="shared" si="1"/>
        <v>2489003663</v>
      </c>
      <c r="W9" s="18">
        <f t="shared" si="1"/>
        <v>3983177232</v>
      </c>
      <c r="X9" s="18">
        <f t="shared" si="1"/>
        <v>4122254484</v>
      </c>
      <c r="Y9" s="18">
        <f t="shared" si="1"/>
        <v>-139077252</v>
      </c>
      <c r="Z9" s="4">
        <f>+IF(X9&lt;&gt;0,+(Y9/X9)*100,0)</f>
        <v>-3.3738152882072283</v>
      </c>
      <c r="AA9" s="30">
        <f>SUM(AA10:AA14)</f>
        <v>4165027494</v>
      </c>
    </row>
    <row r="10" spans="1:27" ht="13.5">
      <c r="A10" s="5" t="s">
        <v>36</v>
      </c>
      <c r="B10" s="3"/>
      <c r="C10" s="19">
        <v>216895122</v>
      </c>
      <c r="D10" s="19"/>
      <c r="E10" s="20">
        <v>340432577</v>
      </c>
      <c r="F10" s="21">
        <v>371857824</v>
      </c>
      <c r="G10" s="21">
        <v>3226493</v>
      </c>
      <c r="H10" s="21">
        <v>2249197</v>
      </c>
      <c r="I10" s="21">
        <v>6090975</v>
      </c>
      <c r="J10" s="21">
        <v>11566665</v>
      </c>
      <c r="K10" s="21">
        <v>11302257</v>
      </c>
      <c r="L10" s="21">
        <v>22962219</v>
      </c>
      <c r="M10" s="21">
        <v>24077449</v>
      </c>
      <c r="N10" s="21">
        <v>58341925</v>
      </c>
      <c r="O10" s="21">
        <v>19371759</v>
      </c>
      <c r="P10" s="21">
        <v>21860421</v>
      </c>
      <c r="Q10" s="21">
        <v>16026721</v>
      </c>
      <c r="R10" s="21">
        <v>57258901</v>
      </c>
      <c r="S10" s="21">
        <v>11755143</v>
      </c>
      <c r="T10" s="21">
        <v>44499624</v>
      </c>
      <c r="U10" s="21">
        <v>116142288</v>
      </c>
      <c r="V10" s="21">
        <v>172397055</v>
      </c>
      <c r="W10" s="21">
        <v>299564546</v>
      </c>
      <c r="X10" s="21">
        <v>340432674</v>
      </c>
      <c r="Y10" s="21">
        <v>-40868128</v>
      </c>
      <c r="Z10" s="6">
        <v>-12</v>
      </c>
      <c r="AA10" s="28">
        <v>371857824</v>
      </c>
    </row>
    <row r="11" spans="1:27" ht="13.5">
      <c r="A11" s="5" t="s">
        <v>37</v>
      </c>
      <c r="B11" s="3"/>
      <c r="C11" s="19">
        <v>638666217</v>
      </c>
      <c r="D11" s="19"/>
      <c r="E11" s="20">
        <v>424161760</v>
      </c>
      <c r="F11" s="21">
        <v>394110251</v>
      </c>
      <c r="G11" s="21">
        <v>1044603</v>
      </c>
      <c r="H11" s="21">
        <v>6673937</v>
      </c>
      <c r="I11" s="21">
        <v>6464396</v>
      </c>
      <c r="J11" s="21">
        <v>14182936</v>
      </c>
      <c r="K11" s="21">
        <v>10036688</v>
      </c>
      <c r="L11" s="21">
        <v>13360117</v>
      </c>
      <c r="M11" s="21">
        <v>45313197</v>
      </c>
      <c r="N11" s="21">
        <v>68710002</v>
      </c>
      <c r="O11" s="21">
        <v>19077178</v>
      </c>
      <c r="P11" s="21">
        <v>14195344</v>
      </c>
      <c r="Q11" s="21">
        <v>26288174</v>
      </c>
      <c r="R11" s="21">
        <v>59560696</v>
      </c>
      <c r="S11" s="21">
        <v>32394932</v>
      </c>
      <c r="T11" s="21">
        <v>44748838</v>
      </c>
      <c r="U11" s="21">
        <v>162095499</v>
      </c>
      <c r="V11" s="21">
        <v>239239269</v>
      </c>
      <c r="W11" s="21">
        <v>381692903</v>
      </c>
      <c r="X11" s="21">
        <v>424161920</v>
      </c>
      <c r="Y11" s="21">
        <v>-42469017</v>
      </c>
      <c r="Z11" s="6">
        <v>-10.01</v>
      </c>
      <c r="AA11" s="28">
        <v>394110251</v>
      </c>
    </row>
    <row r="12" spans="1:27" ht="13.5">
      <c r="A12" s="5" t="s">
        <v>38</v>
      </c>
      <c r="B12" s="3"/>
      <c r="C12" s="19">
        <v>244894720</v>
      </c>
      <c r="D12" s="19"/>
      <c r="E12" s="20">
        <v>436207747</v>
      </c>
      <c r="F12" s="21">
        <v>545259864</v>
      </c>
      <c r="G12" s="21">
        <v>10324263</v>
      </c>
      <c r="H12" s="21">
        <v>7640782</v>
      </c>
      <c r="I12" s="21">
        <v>22353393</v>
      </c>
      <c r="J12" s="21">
        <v>40318438</v>
      </c>
      <c r="K12" s="21">
        <v>24071793</v>
      </c>
      <c r="L12" s="21">
        <v>28476961</v>
      </c>
      <c r="M12" s="21">
        <v>20708128</v>
      </c>
      <c r="N12" s="21">
        <v>73256882</v>
      </c>
      <c r="O12" s="21">
        <v>35575379</v>
      </c>
      <c r="P12" s="21">
        <v>36984890</v>
      </c>
      <c r="Q12" s="21">
        <v>34768039</v>
      </c>
      <c r="R12" s="21">
        <v>107328308</v>
      </c>
      <c r="S12" s="21">
        <v>13028031</v>
      </c>
      <c r="T12" s="21">
        <v>63646408</v>
      </c>
      <c r="U12" s="21">
        <v>170462640</v>
      </c>
      <c r="V12" s="21">
        <v>247137079</v>
      </c>
      <c r="W12" s="21">
        <v>468040707</v>
      </c>
      <c r="X12" s="21">
        <v>436207685</v>
      </c>
      <c r="Y12" s="21">
        <v>31833022</v>
      </c>
      <c r="Z12" s="6">
        <v>7.3</v>
      </c>
      <c r="AA12" s="28">
        <v>545259864</v>
      </c>
    </row>
    <row r="13" spans="1:27" ht="13.5">
      <c r="A13" s="5" t="s">
        <v>39</v>
      </c>
      <c r="B13" s="3"/>
      <c r="C13" s="19">
        <v>1659536217</v>
      </c>
      <c r="D13" s="19"/>
      <c r="E13" s="20">
        <v>2704831199</v>
      </c>
      <c r="F13" s="21">
        <v>2640943555</v>
      </c>
      <c r="G13" s="21">
        <v>25025603</v>
      </c>
      <c r="H13" s="21">
        <v>-35975320</v>
      </c>
      <c r="I13" s="21">
        <v>-50933774</v>
      </c>
      <c r="J13" s="21">
        <v>-61883491</v>
      </c>
      <c r="K13" s="21">
        <v>227532649</v>
      </c>
      <c r="L13" s="21">
        <v>273584175</v>
      </c>
      <c r="M13" s="21">
        <v>9116795</v>
      </c>
      <c r="N13" s="21">
        <v>510233619</v>
      </c>
      <c r="O13" s="21">
        <v>294319996</v>
      </c>
      <c r="P13" s="21">
        <v>363203743</v>
      </c>
      <c r="Q13" s="21">
        <v>-192107189</v>
      </c>
      <c r="R13" s="21">
        <v>465416550</v>
      </c>
      <c r="S13" s="21">
        <v>226449745</v>
      </c>
      <c r="T13" s="21">
        <v>831082896</v>
      </c>
      <c r="U13" s="21">
        <v>690312720</v>
      </c>
      <c r="V13" s="21">
        <v>1747845361</v>
      </c>
      <c r="W13" s="21">
        <v>2661612039</v>
      </c>
      <c r="X13" s="21">
        <v>2704831201</v>
      </c>
      <c r="Y13" s="21">
        <v>-43219162</v>
      </c>
      <c r="Z13" s="6">
        <v>-1.6</v>
      </c>
      <c r="AA13" s="28">
        <v>2640943555</v>
      </c>
    </row>
    <row r="14" spans="1:27" ht="13.5">
      <c r="A14" s="5" t="s">
        <v>40</v>
      </c>
      <c r="B14" s="3"/>
      <c r="C14" s="22">
        <v>171907763</v>
      </c>
      <c r="D14" s="22"/>
      <c r="E14" s="23">
        <v>216621000</v>
      </c>
      <c r="F14" s="24">
        <v>212856000</v>
      </c>
      <c r="G14" s="24">
        <v>12584254</v>
      </c>
      <c r="H14" s="24">
        <v>9732198</v>
      </c>
      <c r="I14" s="24">
        <v>18831028</v>
      </c>
      <c r="J14" s="24">
        <v>41147480</v>
      </c>
      <c r="K14" s="24">
        <v>8966273</v>
      </c>
      <c r="L14" s="24">
        <v>13292567</v>
      </c>
      <c r="M14" s="24">
        <v>-19488204</v>
      </c>
      <c r="N14" s="24">
        <v>2770636</v>
      </c>
      <c r="O14" s="24">
        <v>20755177</v>
      </c>
      <c r="P14" s="24">
        <v>15999580</v>
      </c>
      <c r="Q14" s="24">
        <v>9209265</v>
      </c>
      <c r="R14" s="24">
        <v>45964022</v>
      </c>
      <c r="S14" s="24">
        <v>17111582</v>
      </c>
      <c r="T14" s="24">
        <v>35127140</v>
      </c>
      <c r="U14" s="24">
        <v>30146177</v>
      </c>
      <c r="V14" s="24">
        <v>82384899</v>
      </c>
      <c r="W14" s="24">
        <v>172267037</v>
      </c>
      <c r="X14" s="24">
        <v>216621004</v>
      </c>
      <c r="Y14" s="24">
        <v>-44353967</v>
      </c>
      <c r="Z14" s="7">
        <v>-20.48</v>
      </c>
      <c r="AA14" s="29">
        <v>212856000</v>
      </c>
    </row>
    <row r="15" spans="1:27" ht="13.5">
      <c r="A15" s="2" t="s">
        <v>41</v>
      </c>
      <c r="B15" s="8"/>
      <c r="C15" s="16">
        <f aca="true" t="shared" si="2" ref="C15:Y15">SUM(C16:C18)</f>
        <v>4531739843</v>
      </c>
      <c r="D15" s="16">
        <f>SUM(D16:D18)</f>
        <v>0</v>
      </c>
      <c r="E15" s="17">
        <f t="shared" si="2"/>
        <v>6948499957</v>
      </c>
      <c r="F15" s="18">
        <f t="shared" si="2"/>
        <v>7038665929</v>
      </c>
      <c r="G15" s="18">
        <f t="shared" si="2"/>
        <v>409007906</v>
      </c>
      <c r="H15" s="18">
        <f t="shared" si="2"/>
        <v>603233120</v>
      </c>
      <c r="I15" s="18">
        <f t="shared" si="2"/>
        <v>981647507</v>
      </c>
      <c r="J15" s="18">
        <f t="shared" si="2"/>
        <v>1993888533</v>
      </c>
      <c r="K15" s="18">
        <f t="shared" si="2"/>
        <v>186031864</v>
      </c>
      <c r="L15" s="18">
        <f t="shared" si="2"/>
        <v>198460383</v>
      </c>
      <c r="M15" s="18">
        <f t="shared" si="2"/>
        <v>-587229140</v>
      </c>
      <c r="N15" s="18">
        <f t="shared" si="2"/>
        <v>-202736893</v>
      </c>
      <c r="O15" s="18">
        <f t="shared" si="2"/>
        <v>68852438</v>
      </c>
      <c r="P15" s="18">
        <f t="shared" si="2"/>
        <v>383561253</v>
      </c>
      <c r="Q15" s="18">
        <f t="shared" si="2"/>
        <v>565655495</v>
      </c>
      <c r="R15" s="18">
        <f t="shared" si="2"/>
        <v>1018069186</v>
      </c>
      <c r="S15" s="18">
        <f t="shared" si="2"/>
        <v>280431483</v>
      </c>
      <c r="T15" s="18">
        <f t="shared" si="2"/>
        <v>402303461</v>
      </c>
      <c r="U15" s="18">
        <f t="shared" si="2"/>
        <v>1563228714</v>
      </c>
      <c r="V15" s="18">
        <f t="shared" si="2"/>
        <v>2245963658</v>
      </c>
      <c r="W15" s="18">
        <f t="shared" si="2"/>
        <v>5055184484</v>
      </c>
      <c r="X15" s="18">
        <f t="shared" si="2"/>
        <v>6948500070</v>
      </c>
      <c r="Y15" s="18">
        <f t="shared" si="2"/>
        <v>-1893315586</v>
      </c>
      <c r="Z15" s="4">
        <f>+IF(X15&lt;&gt;0,+(Y15/X15)*100,0)</f>
        <v>-27.24783143018663</v>
      </c>
      <c r="AA15" s="30">
        <f>SUM(AA16:AA18)</f>
        <v>7038665929</v>
      </c>
    </row>
    <row r="16" spans="1:27" ht="13.5">
      <c r="A16" s="5" t="s">
        <v>42</v>
      </c>
      <c r="B16" s="3"/>
      <c r="C16" s="19">
        <v>348420362</v>
      </c>
      <c r="D16" s="19"/>
      <c r="E16" s="20">
        <v>1087482872</v>
      </c>
      <c r="F16" s="21">
        <v>1397791265</v>
      </c>
      <c r="G16" s="21">
        <v>71405085</v>
      </c>
      <c r="H16" s="21">
        <v>61452267</v>
      </c>
      <c r="I16" s="21">
        <v>182773113</v>
      </c>
      <c r="J16" s="21">
        <v>315630465</v>
      </c>
      <c r="K16" s="21">
        <v>59605208</v>
      </c>
      <c r="L16" s="21">
        <v>68226214</v>
      </c>
      <c r="M16" s="21">
        <v>-234471945</v>
      </c>
      <c r="N16" s="21">
        <v>-106640523</v>
      </c>
      <c r="O16" s="21">
        <v>6179392</v>
      </c>
      <c r="P16" s="21">
        <v>31983119</v>
      </c>
      <c r="Q16" s="21">
        <v>98890293</v>
      </c>
      <c r="R16" s="21">
        <v>137052804</v>
      </c>
      <c r="S16" s="21">
        <v>18461985</v>
      </c>
      <c r="T16" s="21">
        <v>109074506</v>
      </c>
      <c r="U16" s="21">
        <v>346023105</v>
      </c>
      <c r="V16" s="21">
        <v>473559596</v>
      </c>
      <c r="W16" s="21">
        <v>819602342</v>
      </c>
      <c r="X16" s="21">
        <v>1087482872</v>
      </c>
      <c r="Y16" s="21">
        <v>-267880530</v>
      </c>
      <c r="Z16" s="6">
        <v>-24.63</v>
      </c>
      <c r="AA16" s="28">
        <v>1397791265</v>
      </c>
    </row>
    <row r="17" spans="1:27" ht="13.5">
      <c r="A17" s="5" t="s">
        <v>43</v>
      </c>
      <c r="B17" s="3"/>
      <c r="C17" s="19">
        <v>4121570249</v>
      </c>
      <c r="D17" s="19"/>
      <c r="E17" s="20">
        <v>5749410687</v>
      </c>
      <c r="F17" s="21">
        <v>5518174161</v>
      </c>
      <c r="G17" s="21">
        <v>313175599</v>
      </c>
      <c r="H17" s="21">
        <v>517161952</v>
      </c>
      <c r="I17" s="21">
        <v>698000990</v>
      </c>
      <c r="J17" s="21">
        <v>1528338541</v>
      </c>
      <c r="K17" s="21">
        <v>119649328</v>
      </c>
      <c r="L17" s="21">
        <v>126470815</v>
      </c>
      <c r="M17" s="21">
        <v>-207081905</v>
      </c>
      <c r="N17" s="21">
        <v>39038238</v>
      </c>
      <c r="O17" s="21">
        <v>61381945</v>
      </c>
      <c r="P17" s="21">
        <v>348756106</v>
      </c>
      <c r="Q17" s="21">
        <v>437196669</v>
      </c>
      <c r="R17" s="21">
        <v>847334720</v>
      </c>
      <c r="S17" s="21">
        <v>259811256</v>
      </c>
      <c r="T17" s="21">
        <v>264750622</v>
      </c>
      <c r="U17" s="21">
        <v>1174887066</v>
      </c>
      <c r="V17" s="21">
        <v>1699448944</v>
      </c>
      <c r="W17" s="21">
        <v>4114160443</v>
      </c>
      <c r="X17" s="21">
        <v>5749410327</v>
      </c>
      <c r="Y17" s="21">
        <v>-1635249884</v>
      </c>
      <c r="Z17" s="6">
        <v>-28.44</v>
      </c>
      <c r="AA17" s="28">
        <v>5518174161</v>
      </c>
    </row>
    <row r="18" spans="1:27" ht="13.5">
      <c r="A18" s="5" t="s">
        <v>44</v>
      </c>
      <c r="B18" s="3"/>
      <c r="C18" s="19">
        <v>61749232</v>
      </c>
      <c r="D18" s="19"/>
      <c r="E18" s="20">
        <v>111606398</v>
      </c>
      <c r="F18" s="21">
        <v>122700503</v>
      </c>
      <c r="G18" s="21">
        <v>24427222</v>
      </c>
      <c r="H18" s="21">
        <v>24618901</v>
      </c>
      <c r="I18" s="21">
        <v>100873404</v>
      </c>
      <c r="J18" s="21">
        <v>149919527</v>
      </c>
      <c r="K18" s="21">
        <v>6777328</v>
      </c>
      <c r="L18" s="21">
        <v>3763354</v>
      </c>
      <c r="M18" s="21">
        <v>-145675290</v>
      </c>
      <c r="N18" s="21">
        <v>-135134608</v>
      </c>
      <c r="O18" s="21">
        <v>1291101</v>
      </c>
      <c r="P18" s="21">
        <v>2822028</v>
      </c>
      <c r="Q18" s="21">
        <v>29568533</v>
      </c>
      <c r="R18" s="21">
        <v>33681662</v>
      </c>
      <c r="S18" s="21">
        <v>2158242</v>
      </c>
      <c r="T18" s="21">
        <v>28478333</v>
      </c>
      <c r="U18" s="21">
        <v>42318543</v>
      </c>
      <c r="V18" s="21">
        <v>72955118</v>
      </c>
      <c r="W18" s="21">
        <v>121421699</v>
      </c>
      <c r="X18" s="21">
        <v>111606871</v>
      </c>
      <c r="Y18" s="21">
        <v>9814828</v>
      </c>
      <c r="Z18" s="6">
        <v>8.79</v>
      </c>
      <c r="AA18" s="28">
        <v>122700503</v>
      </c>
    </row>
    <row r="19" spans="1:27" ht="13.5">
      <c r="A19" s="2" t="s">
        <v>45</v>
      </c>
      <c r="B19" s="8"/>
      <c r="C19" s="16">
        <f aca="true" t="shared" si="3" ref="C19:Y19">SUM(C20:C23)</f>
        <v>5773016224</v>
      </c>
      <c r="D19" s="16">
        <f>SUM(D20:D23)</f>
        <v>0</v>
      </c>
      <c r="E19" s="17">
        <f t="shared" si="3"/>
        <v>6505737536</v>
      </c>
      <c r="F19" s="18">
        <f t="shared" si="3"/>
        <v>6155358062</v>
      </c>
      <c r="G19" s="18">
        <f t="shared" si="3"/>
        <v>26015720</v>
      </c>
      <c r="H19" s="18">
        <f t="shared" si="3"/>
        <v>97569362</v>
      </c>
      <c r="I19" s="18">
        <f t="shared" si="3"/>
        <v>-144171611</v>
      </c>
      <c r="J19" s="18">
        <f t="shared" si="3"/>
        <v>-20586529</v>
      </c>
      <c r="K19" s="18">
        <f t="shared" si="3"/>
        <v>142014977</v>
      </c>
      <c r="L19" s="18">
        <f t="shared" si="3"/>
        <v>160053534</v>
      </c>
      <c r="M19" s="18">
        <f t="shared" si="3"/>
        <v>1425968391</v>
      </c>
      <c r="N19" s="18">
        <f t="shared" si="3"/>
        <v>1728036902</v>
      </c>
      <c r="O19" s="18">
        <f t="shared" si="3"/>
        <v>74591006</v>
      </c>
      <c r="P19" s="18">
        <f t="shared" si="3"/>
        <v>351256095</v>
      </c>
      <c r="Q19" s="18">
        <f t="shared" si="3"/>
        <v>732185614</v>
      </c>
      <c r="R19" s="18">
        <f t="shared" si="3"/>
        <v>1158032715</v>
      </c>
      <c r="S19" s="18">
        <f t="shared" si="3"/>
        <v>457609502</v>
      </c>
      <c r="T19" s="18">
        <f t="shared" si="3"/>
        <v>741497132</v>
      </c>
      <c r="U19" s="18">
        <f t="shared" si="3"/>
        <v>1742366300</v>
      </c>
      <c r="V19" s="18">
        <f t="shared" si="3"/>
        <v>2941472934</v>
      </c>
      <c r="W19" s="18">
        <f t="shared" si="3"/>
        <v>5806956022</v>
      </c>
      <c r="X19" s="18">
        <f t="shared" si="3"/>
        <v>6505737508</v>
      </c>
      <c r="Y19" s="18">
        <f t="shared" si="3"/>
        <v>-698781486</v>
      </c>
      <c r="Z19" s="4">
        <f>+IF(X19&lt;&gt;0,+(Y19/X19)*100,0)</f>
        <v>-10.741003385714835</v>
      </c>
      <c r="AA19" s="30">
        <f>SUM(AA20:AA23)</f>
        <v>6155358062</v>
      </c>
    </row>
    <row r="20" spans="1:27" ht="13.5">
      <c r="A20" s="5" t="s">
        <v>46</v>
      </c>
      <c r="B20" s="3"/>
      <c r="C20" s="19">
        <v>3084095691</v>
      </c>
      <c r="D20" s="19"/>
      <c r="E20" s="20">
        <v>3730061000</v>
      </c>
      <c r="F20" s="21">
        <v>3542516425</v>
      </c>
      <c r="G20" s="21">
        <v>14464048</v>
      </c>
      <c r="H20" s="21">
        <v>50955487</v>
      </c>
      <c r="I20" s="21">
        <v>-122175651</v>
      </c>
      <c r="J20" s="21">
        <v>-56756116</v>
      </c>
      <c r="K20" s="21">
        <v>68771948</v>
      </c>
      <c r="L20" s="21">
        <v>90989170</v>
      </c>
      <c r="M20" s="21">
        <v>858694157</v>
      </c>
      <c r="N20" s="21">
        <v>1018455275</v>
      </c>
      <c r="O20" s="21">
        <v>30977294</v>
      </c>
      <c r="P20" s="21">
        <v>257556275</v>
      </c>
      <c r="Q20" s="21">
        <v>431596613</v>
      </c>
      <c r="R20" s="21">
        <v>720130182</v>
      </c>
      <c r="S20" s="21">
        <v>322620039</v>
      </c>
      <c r="T20" s="21">
        <v>491642235</v>
      </c>
      <c r="U20" s="21">
        <v>919826075</v>
      </c>
      <c r="V20" s="21">
        <v>1734088349</v>
      </c>
      <c r="W20" s="21">
        <v>3415917690</v>
      </c>
      <c r="X20" s="21">
        <v>3730061782</v>
      </c>
      <c r="Y20" s="21">
        <v>-314144092</v>
      </c>
      <c r="Z20" s="6">
        <v>-8.42</v>
      </c>
      <c r="AA20" s="28">
        <v>3542516425</v>
      </c>
    </row>
    <row r="21" spans="1:27" ht="13.5">
      <c r="A21" s="5" t="s">
        <v>47</v>
      </c>
      <c r="B21" s="3"/>
      <c r="C21" s="19">
        <v>1538867119</v>
      </c>
      <c r="D21" s="19"/>
      <c r="E21" s="20">
        <v>1261177676</v>
      </c>
      <c r="F21" s="21">
        <v>1272533335</v>
      </c>
      <c r="G21" s="21">
        <v>7613953</v>
      </c>
      <c r="H21" s="21">
        <v>17847065</v>
      </c>
      <c r="I21" s="21">
        <v>-26335769</v>
      </c>
      <c r="J21" s="21">
        <v>-874751</v>
      </c>
      <c r="K21" s="21">
        <v>37364188</v>
      </c>
      <c r="L21" s="21">
        <v>25600099</v>
      </c>
      <c r="M21" s="21">
        <v>287161660</v>
      </c>
      <c r="N21" s="21">
        <v>350125947</v>
      </c>
      <c r="O21" s="21">
        <v>34298341</v>
      </c>
      <c r="P21" s="21">
        <v>64680198</v>
      </c>
      <c r="Q21" s="21">
        <v>123064555</v>
      </c>
      <c r="R21" s="21">
        <v>222043094</v>
      </c>
      <c r="S21" s="21">
        <v>91474171</v>
      </c>
      <c r="T21" s="21">
        <v>184782727</v>
      </c>
      <c r="U21" s="21">
        <v>436241890</v>
      </c>
      <c r="V21" s="21">
        <v>712498788</v>
      </c>
      <c r="W21" s="21">
        <v>1283793078</v>
      </c>
      <c r="X21" s="21">
        <v>1261177488</v>
      </c>
      <c r="Y21" s="21">
        <v>22615590</v>
      </c>
      <c r="Z21" s="6">
        <v>1.79</v>
      </c>
      <c r="AA21" s="28">
        <v>1272533335</v>
      </c>
    </row>
    <row r="22" spans="1:27" ht="13.5">
      <c r="A22" s="5" t="s">
        <v>48</v>
      </c>
      <c r="B22" s="3"/>
      <c r="C22" s="22">
        <v>900368355</v>
      </c>
      <c r="D22" s="22"/>
      <c r="E22" s="23">
        <v>1140986953</v>
      </c>
      <c r="F22" s="24">
        <v>1047151979</v>
      </c>
      <c r="G22" s="24">
        <v>3717841</v>
      </c>
      <c r="H22" s="24">
        <v>27708610</v>
      </c>
      <c r="I22" s="24">
        <v>14996624</v>
      </c>
      <c r="J22" s="24">
        <v>46423075</v>
      </c>
      <c r="K22" s="24">
        <v>30798314</v>
      </c>
      <c r="L22" s="24">
        <v>40887890</v>
      </c>
      <c r="M22" s="24">
        <v>104275692</v>
      </c>
      <c r="N22" s="24">
        <v>175961896</v>
      </c>
      <c r="O22" s="24">
        <v>6946244</v>
      </c>
      <c r="P22" s="24">
        <v>24968892</v>
      </c>
      <c r="Q22" s="24">
        <v>246779645</v>
      </c>
      <c r="R22" s="24">
        <v>278694781</v>
      </c>
      <c r="S22" s="24">
        <v>38551271</v>
      </c>
      <c r="T22" s="24">
        <v>47032902</v>
      </c>
      <c r="U22" s="24">
        <v>340382056</v>
      </c>
      <c r="V22" s="24">
        <v>425966229</v>
      </c>
      <c r="W22" s="24">
        <v>927045981</v>
      </c>
      <c r="X22" s="24">
        <v>1140986660</v>
      </c>
      <c r="Y22" s="24">
        <v>-213940679</v>
      </c>
      <c r="Z22" s="7">
        <v>-18.75</v>
      </c>
      <c r="AA22" s="29">
        <v>1047151979</v>
      </c>
    </row>
    <row r="23" spans="1:27" ht="13.5">
      <c r="A23" s="5" t="s">
        <v>49</v>
      </c>
      <c r="B23" s="3"/>
      <c r="C23" s="19">
        <v>249685059</v>
      </c>
      <c r="D23" s="19"/>
      <c r="E23" s="20">
        <v>373511907</v>
      </c>
      <c r="F23" s="21">
        <v>293156323</v>
      </c>
      <c r="G23" s="21">
        <v>219878</v>
      </c>
      <c r="H23" s="21">
        <v>1058200</v>
      </c>
      <c r="I23" s="21">
        <v>-10656815</v>
      </c>
      <c r="J23" s="21">
        <v>-9378737</v>
      </c>
      <c r="K23" s="21">
        <v>5080527</v>
      </c>
      <c r="L23" s="21">
        <v>2576375</v>
      </c>
      <c r="M23" s="21">
        <v>175836882</v>
      </c>
      <c r="N23" s="21">
        <v>183493784</v>
      </c>
      <c r="O23" s="21">
        <v>2369127</v>
      </c>
      <c r="P23" s="21">
        <v>4050730</v>
      </c>
      <c r="Q23" s="21">
        <v>-69255199</v>
      </c>
      <c r="R23" s="21">
        <v>-62835342</v>
      </c>
      <c r="S23" s="21">
        <v>4964021</v>
      </c>
      <c r="T23" s="21">
        <v>18039268</v>
      </c>
      <c r="U23" s="21">
        <v>45916279</v>
      </c>
      <c r="V23" s="21">
        <v>68919568</v>
      </c>
      <c r="W23" s="21">
        <v>180199273</v>
      </c>
      <c r="X23" s="21">
        <v>373511578</v>
      </c>
      <c r="Y23" s="21">
        <v>-193312305</v>
      </c>
      <c r="Z23" s="6">
        <v>-51.76</v>
      </c>
      <c r="AA23" s="28">
        <v>293156323</v>
      </c>
    </row>
    <row r="24" spans="1:27" ht="13.5">
      <c r="A24" s="2" t="s">
        <v>50</v>
      </c>
      <c r="B24" s="8"/>
      <c r="C24" s="16">
        <v>58995449</v>
      </c>
      <c r="D24" s="16"/>
      <c r="E24" s="17">
        <v>38250000</v>
      </c>
      <c r="F24" s="18">
        <v>35752000</v>
      </c>
      <c r="G24" s="18">
        <v>29541</v>
      </c>
      <c r="H24" s="18">
        <v>204599</v>
      </c>
      <c r="I24" s="18">
        <v>1455307</v>
      </c>
      <c r="J24" s="18">
        <v>1689447</v>
      </c>
      <c r="K24" s="18">
        <v>1287700</v>
      </c>
      <c r="L24" s="18">
        <v>932286</v>
      </c>
      <c r="M24" s="18">
        <v>3284116</v>
      </c>
      <c r="N24" s="18">
        <v>5504102</v>
      </c>
      <c r="O24" s="18">
        <v>3732328</v>
      </c>
      <c r="P24" s="18">
        <v>1903053</v>
      </c>
      <c r="Q24" s="18">
        <v>3357113</v>
      </c>
      <c r="R24" s="18">
        <v>8992494</v>
      </c>
      <c r="S24" s="18">
        <v>3487208</v>
      </c>
      <c r="T24" s="18">
        <v>2697353</v>
      </c>
      <c r="U24" s="18">
        <v>7950717</v>
      </c>
      <c r="V24" s="18">
        <v>14135278</v>
      </c>
      <c r="W24" s="18">
        <v>30321321</v>
      </c>
      <c r="X24" s="18">
        <v>38250001</v>
      </c>
      <c r="Y24" s="18">
        <v>-7928680</v>
      </c>
      <c r="Z24" s="4">
        <v>-20.73</v>
      </c>
      <c r="AA24" s="30">
        <v>35752000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14944859247</v>
      </c>
      <c r="D25" s="51">
        <f>+D5+D9+D15+D19+D24</f>
        <v>0</v>
      </c>
      <c r="E25" s="52">
        <f t="shared" si="4"/>
        <v>20322740497</v>
      </c>
      <c r="F25" s="53">
        <f t="shared" si="4"/>
        <v>20548774130</v>
      </c>
      <c r="G25" s="53">
        <f t="shared" si="4"/>
        <v>487497882</v>
      </c>
      <c r="H25" s="53">
        <f t="shared" si="4"/>
        <v>726749210</v>
      </c>
      <c r="I25" s="53">
        <f t="shared" si="4"/>
        <v>869094716</v>
      </c>
      <c r="J25" s="53">
        <f t="shared" si="4"/>
        <v>2083341808</v>
      </c>
      <c r="K25" s="53">
        <f t="shared" si="4"/>
        <v>643398377</v>
      </c>
      <c r="L25" s="53">
        <f t="shared" si="4"/>
        <v>802573578</v>
      </c>
      <c r="M25" s="53">
        <f t="shared" si="4"/>
        <v>1094018547</v>
      </c>
      <c r="N25" s="53">
        <f t="shared" si="4"/>
        <v>2539990502</v>
      </c>
      <c r="O25" s="53">
        <f t="shared" si="4"/>
        <v>576541262</v>
      </c>
      <c r="P25" s="53">
        <f t="shared" si="4"/>
        <v>1300115284</v>
      </c>
      <c r="Q25" s="53">
        <f t="shared" si="4"/>
        <v>1337300153</v>
      </c>
      <c r="R25" s="53">
        <f t="shared" si="4"/>
        <v>3213956699</v>
      </c>
      <c r="S25" s="53">
        <f t="shared" si="4"/>
        <v>1090383469</v>
      </c>
      <c r="T25" s="53">
        <f t="shared" si="4"/>
        <v>2404350717</v>
      </c>
      <c r="U25" s="53">
        <f t="shared" si="4"/>
        <v>6251450110</v>
      </c>
      <c r="V25" s="53">
        <f t="shared" si="4"/>
        <v>9746184296</v>
      </c>
      <c r="W25" s="53">
        <f t="shared" si="4"/>
        <v>17583473305</v>
      </c>
      <c r="X25" s="53">
        <f t="shared" si="4"/>
        <v>20322740279</v>
      </c>
      <c r="Y25" s="53">
        <f t="shared" si="4"/>
        <v>-2739266974</v>
      </c>
      <c r="Z25" s="54">
        <f>+IF(X25&lt;&gt;0,+(Y25/X25)*100,0)</f>
        <v>-13.478826853042813</v>
      </c>
      <c r="AA25" s="55">
        <f>+AA5+AA9+AA15+AA19+AA24</f>
        <v>20548774130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6407322023</v>
      </c>
      <c r="D28" s="19"/>
      <c r="E28" s="20">
        <v>7719891414</v>
      </c>
      <c r="F28" s="21">
        <v>8101174440</v>
      </c>
      <c r="G28" s="21">
        <v>363749322</v>
      </c>
      <c r="H28" s="21">
        <v>505497114</v>
      </c>
      <c r="I28" s="21">
        <v>804418137</v>
      </c>
      <c r="J28" s="21">
        <v>1673664573</v>
      </c>
      <c r="K28" s="21">
        <v>379990765</v>
      </c>
      <c r="L28" s="21">
        <v>469485884</v>
      </c>
      <c r="M28" s="21">
        <v>-434019981</v>
      </c>
      <c r="N28" s="21">
        <v>415456668</v>
      </c>
      <c r="O28" s="21">
        <v>495015644</v>
      </c>
      <c r="P28" s="21">
        <v>744357173</v>
      </c>
      <c r="Q28" s="21">
        <v>-80536247</v>
      </c>
      <c r="R28" s="21">
        <v>1158836570</v>
      </c>
      <c r="S28" s="21">
        <v>516247862</v>
      </c>
      <c r="T28" s="21">
        <v>1055616014</v>
      </c>
      <c r="U28" s="21">
        <v>2043224481</v>
      </c>
      <c r="V28" s="21">
        <v>3615088357</v>
      </c>
      <c r="W28" s="21">
        <v>6863046168</v>
      </c>
      <c r="X28" s="21"/>
      <c r="Y28" s="21">
        <v>6863046168</v>
      </c>
      <c r="Z28" s="6"/>
      <c r="AA28" s="19">
        <v>8101174440</v>
      </c>
    </row>
    <row r="29" spans="1:27" ht="13.5">
      <c r="A29" s="57" t="s">
        <v>55</v>
      </c>
      <c r="B29" s="3"/>
      <c r="C29" s="19">
        <v>145398272</v>
      </c>
      <c r="D29" s="19"/>
      <c r="E29" s="20">
        <v>243414034</v>
      </c>
      <c r="F29" s="21">
        <v>194526948</v>
      </c>
      <c r="G29" s="21"/>
      <c r="H29" s="21">
        <v>27014</v>
      </c>
      <c r="I29" s="21">
        <v>-100475450</v>
      </c>
      <c r="J29" s="21">
        <v>-100448436</v>
      </c>
      <c r="K29" s="21">
        <v>814769</v>
      </c>
      <c r="L29" s="21">
        <v>1949719</v>
      </c>
      <c r="M29" s="21">
        <v>522865781</v>
      </c>
      <c r="N29" s="21">
        <v>525630269</v>
      </c>
      <c r="O29" s="21">
        <v>-68323436</v>
      </c>
      <c r="P29" s="21">
        <v>14324351</v>
      </c>
      <c r="Q29" s="21">
        <v>409243776</v>
      </c>
      <c r="R29" s="21">
        <v>355244691</v>
      </c>
      <c r="S29" s="21">
        <v>16774481</v>
      </c>
      <c r="T29" s="21">
        <v>34462741</v>
      </c>
      <c r="U29" s="21">
        <v>-752662655</v>
      </c>
      <c r="V29" s="21">
        <v>-701425433</v>
      </c>
      <c r="W29" s="21">
        <v>79001091</v>
      </c>
      <c r="X29" s="21"/>
      <c r="Y29" s="21">
        <v>79001091</v>
      </c>
      <c r="Z29" s="6"/>
      <c r="AA29" s="28">
        <v>194526948</v>
      </c>
    </row>
    <row r="30" spans="1:27" ht="13.5">
      <c r="A30" s="57" t="s">
        <v>56</v>
      </c>
      <c r="B30" s="3"/>
      <c r="C30" s="22">
        <v>2223684</v>
      </c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8" t="s">
        <v>57</v>
      </c>
      <c r="B31" s="3"/>
      <c r="C31" s="19">
        <v>38533932</v>
      </c>
      <c r="D31" s="19"/>
      <c r="E31" s="20">
        <v>17100000</v>
      </c>
      <c r="F31" s="21">
        <v>16000000</v>
      </c>
      <c r="G31" s="21"/>
      <c r="H31" s="21"/>
      <c r="I31" s="21">
        <v>1316547</v>
      </c>
      <c r="J31" s="21">
        <v>1316547</v>
      </c>
      <c r="K31" s="21"/>
      <c r="L31" s="21">
        <v>96678</v>
      </c>
      <c r="M31" s="21"/>
      <c r="N31" s="21">
        <v>96678</v>
      </c>
      <c r="O31" s="21">
        <v>183450</v>
      </c>
      <c r="P31" s="21"/>
      <c r="Q31" s="21">
        <v>7000000</v>
      </c>
      <c r="R31" s="21">
        <v>7183450</v>
      </c>
      <c r="S31" s="21">
        <v>196109041</v>
      </c>
      <c r="T31" s="21">
        <v>355100</v>
      </c>
      <c r="U31" s="21">
        <v>78941</v>
      </c>
      <c r="V31" s="21">
        <v>196543082</v>
      </c>
      <c r="W31" s="21">
        <v>205139757</v>
      </c>
      <c r="X31" s="21"/>
      <c r="Y31" s="21">
        <v>205139757</v>
      </c>
      <c r="Z31" s="6"/>
      <c r="AA31" s="28">
        <v>16000000</v>
      </c>
    </row>
    <row r="32" spans="1:27" ht="13.5">
      <c r="A32" s="59" t="s">
        <v>58</v>
      </c>
      <c r="B32" s="3"/>
      <c r="C32" s="25">
        <f aca="true" t="shared" si="5" ref="C32:Y32">SUM(C28:C31)</f>
        <v>6593477911</v>
      </c>
      <c r="D32" s="25">
        <f>SUM(D28:D31)</f>
        <v>0</v>
      </c>
      <c r="E32" s="26">
        <f t="shared" si="5"/>
        <v>7983109575</v>
      </c>
      <c r="F32" s="27">
        <f t="shared" si="5"/>
        <v>8314405515</v>
      </c>
      <c r="G32" s="27">
        <f t="shared" si="5"/>
        <v>363749322</v>
      </c>
      <c r="H32" s="27">
        <f t="shared" si="5"/>
        <v>505524128</v>
      </c>
      <c r="I32" s="27">
        <f t="shared" si="5"/>
        <v>705259234</v>
      </c>
      <c r="J32" s="27">
        <f t="shared" si="5"/>
        <v>1574532684</v>
      </c>
      <c r="K32" s="27">
        <f t="shared" si="5"/>
        <v>380805534</v>
      </c>
      <c r="L32" s="27">
        <f t="shared" si="5"/>
        <v>471532281</v>
      </c>
      <c r="M32" s="27">
        <f t="shared" si="5"/>
        <v>88845800</v>
      </c>
      <c r="N32" s="27">
        <f t="shared" si="5"/>
        <v>941183615</v>
      </c>
      <c r="O32" s="27">
        <f t="shared" si="5"/>
        <v>426875658</v>
      </c>
      <c r="P32" s="27">
        <f t="shared" si="5"/>
        <v>758681524</v>
      </c>
      <c r="Q32" s="27">
        <f t="shared" si="5"/>
        <v>335707529</v>
      </c>
      <c r="R32" s="27">
        <f t="shared" si="5"/>
        <v>1521264711</v>
      </c>
      <c r="S32" s="27">
        <f t="shared" si="5"/>
        <v>729131384</v>
      </c>
      <c r="T32" s="27">
        <f t="shared" si="5"/>
        <v>1090433855</v>
      </c>
      <c r="U32" s="27">
        <f t="shared" si="5"/>
        <v>1290640767</v>
      </c>
      <c r="V32" s="27">
        <f t="shared" si="5"/>
        <v>3110206006</v>
      </c>
      <c r="W32" s="27">
        <f t="shared" si="5"/>
        <v>7147187016</v>
      </c>
      <c r="X32" s="27">
        <f t="shared" si="5"/>
        <v>0</v>
      </c>
      <c r="Y32" s="27">
        <f t="shared" si="5"/>
        <v>7147187016</v>
      </c>
      <c r="Z32" s="13">
        <f>+IF(X32&lt;&gt;0,+(Y32/X32)*100,0)</f>
        <v>0</v>
      </c>
      <c r="AA32" s="31">
        <f>SUM(AA28:AA31)</f>
        <v>8314405515</v>
      </c>
    </row>
    <row r="33" spans="1:27" ht="13.5">
      <c r="A33" s="60" t="s">
        <v>59</v>
      </c>
      <c r="B33" s="3" t="s">
        <v>60</v>
      </c>
      <c r="C33" s="19">
        <v>786130686</v>
      </c>
      <c r="D33" s="19"/>
      <c r="E33" s="20">
        <v>551715000</v>
      </c>
      <c r="F33" s="21">
        <v>356296000</v>
      </c>
      <c r="G33" s="21">
        <v>580587</v>
      </c>
      <c r="H33" s="21">
        <v>2424697</v>
      </c>
      <c r="I33" s="21">
        <v>3945656</v>
      </c>
      <c r="J33" s="21">
        <v>6950940</v>
      </c>
      <c r="K33" s="21">
        <v>5343821</v>
      </c>
      <c r="L33" s="21">
        <v>9352874</v>
      </c>
      <c r="M33" s="21">
        <v>18244515</v>
      </c>
      <c r="N33" s="21">
        <v>32941210</v>
      </c>
      <c r="O33" s="21">
        <v>6964138</v>
      </c>
      <c r="P33" s="21">
        <v>216708941</v>
      </c>
      <c r="Q33" s="21">
        <v>-209841439</v>
      </c>
      <c r="R33" s="21">
        <v>13831640</v>
      </c>
      <c r="S33" s="21">
        <v>6304004</v>
      </c>
      <c r="T33" s="21">
        <v>320187537</v>
      </c>
      <c r="U33" s="21">
        <v>-22493823</v>
      </c>
      <c r="V33" s="21">
        <v>303997718</v>
      </c>
      <c r="W33" s="21">
        <v>357721508</v>
      </c>
      <c r="X33" s="21"/>
      <c r="Y33" s="21">
        <v>357721508</v>
      </c>
      <c r="Z33" s="6"/>
      <c r="AA33" s="28">
        <v>356296000</v>
      </c>
    </row>
    <row r="34" spans="1:27" ht="13.5">
      <c r="A34" s="60" t="s">
        <v>61</v>
      </c>
      <c r="B34" s="3" t="s">
        <v>62</v>
      </c>
      <c r="C34" s="19">
        <v>3578053479</v>
      </c>
      <c r="D34" s="19"/>
      <c r="E34" s="20">
        <v>6329910000</v>
      </c>
      <c r="F34" s="21">
        <v>6321789346</v>
      </c>
      <c r="G34" s="21">
        <v>88159454</v>
      </c>
      <c r="H34" s="21">
        <v>165891884</v>
      </c>
      <c r="I34" s="21">
        <v>169282743</v>
      </c>
      <c r="J34" s="21">
        <v>423334081</v>
      </c>
      <c r="K34" s="21">
        <v>174213499</v>
      </c>
      <c r="L34" s="21">
        <v>188751103</v>
      </c>
      <c r="M34" s="21">
        <v>364746345</v>
      </c>
      <c r="N34" s="21">
        <v>727710947</v>
      </c>
      <c r="O34" s="21">
        <v>69449524</v>
      </c>
      <c r="P34" s="21">
        <v>134181261</v>
      </c>
      <c r="Q34" s="21">
        <v>848006317</v>
      </c>
      <c r="R34" s="21">
        <v>1051637102</v>
      </c>
      <c r="S34" s="21">
        <v>287488826</v>
      </c>
      <c r="T34" s="21">
        <v>469895283</v>
      </c>
      <c r="U34" s="21">
        <v>2249537009</v>
      </c>
      <c r="V34" s="21">
        <v>3006921118</v>
      </c>
      <c r="W34" s="21">
        <v>5209603248</v>
      </c>
      <c r="X34" s="21"/>
      <c r="Y34" s="21">
        <v>5209603248</v>
      </c>
      <c r="Z34" s="6"/>
      <c r="AA34" s="28">
        <v>6321789346</v>
      </c>
    </row>
    <row r="35" spans="1:27" ht="13.5">
      <c r="A35" s="60" t="s">
        <v>63</v>
      </c>
      <c r="B35" s="3"/>
      <c r="C35" s="19">
        <v>3987197171</v>
      </c>
      <c r="D35" s="19"/>
      <c r="E35" s="20">
        <v>5458005924</v>
      </c>
      <c r="F35" s="21">
        <v>5556283269</v>
      </c>
      <c r="G35" s="21">
        <v>35008519</v>
      </c>
      <c r="H35" s="21">
        <v>52908498</v>
      </c>
      <c r="I35" s="21">
        <v>-9392913</v>
      </c>
      <c r="J35" s="21">
        <v>78524104</v>
      </c>
      <c r="K35" s="21">
        <v>83035520</v>
      </c>
      <c r="L35" s="21">
        <v>132937323</v>
      </c>
      <c r="M35" s="21">
        <v>622181887</v>
      </c>
      <c r="N35" s="21">
        <v>838154730</v>
      </c>
      <c r="O35" s="21">
        <v>73251941</v>
      </c>
      <c r="P35" s="21">
        <v>190543560</v>
      </c>
      <c r="Q35" s="21">
        <v>363427746</v>
      </c>
      <c r="R35" s="21">
        <v>627223247</v>
      </c>
      <c r="S35" s="21">
        <v>67459258</v>
      </c>
      <c r="T35" s="21">
        <v>523834047</v>
      </c>
      <c r="U35" s="21">
        <v>2733766156</v>
      </c>
      <c r="V35" s="21">
        <v>3325059461</v>
      </c>
      <c r="W35" s="21">
        <v>4868961542</v>
      </c>
      <c r="X35" s="21"/>
      <c r="Y35" s="21">
        <v>4868961542</v>
      </c>
      <c r="Z35" s="6"/>
      <c r="AA35" s="28">
        <v>5556283269</v>
      </c>
    </row>
    <row r="36" spans="1:27" ht="13.5">
      <c r="A36" s="61" t="s">
        <v>64</v>
      </c>
      <c r="B36" s="10"/>
      <c r="C36" s="62">
        <f aca="true" t="shared" si="6" ref="C36:Y36">SUM(C32:C35)</f>
        <v>14944859247</v>
      </c>
      <c r="D36" s="62">
        <f>SUM(D32:D35)</f>
        <v>0</v>
      </c>
      <c r="E36" s="63">
        <f t="shared" si="6"/>
        <v>20322740499</v>
      </c>
      <c r="F36" s="64">
        <f t="shared" si="6"/>
        <v>20548774130</v>
      </c>
      <c r="G36" s="64">
        <f t="shared" si="6"/>
        <v>487497882</v>
      </c>
      <c r="H36" s="64">
        <f t="shared" si="6"/>
        <v>726749207</v>
      </c>
      <c r="I36" s="64">
        <f t="shared" si="6"/>
        <v>869094720</v>
      </c>
      <c r="J36" s="64">
        <f t="shared" si="6"/>
        <v>2083341809</v>
      </c>
      <c r="K36" s="64">
        <f t="shared" si="6"/>
        <v>643398374</v>
      </c>
      <c r="L36" s="64">
        <f t="shared" si="6"/>
        <v>802573581</v>
      </c>
      <c r="M36" s="64">
        <f t="shared" si="6"/>
        <v>1094018547</v>
      </c>
      <c r="N36" s="64">
        <f t="shared" si="6"/>
        <v>2539990502</v>
      </c>
      <c r="O36" s="64">
        <f t="shared" si="6"/>
        <v>576541261</v>
      </c>
      <c r="P36" s="64">
        <f t="shared" si="6"/>
        <v>1300115286</v>
      </c>
      <c r="Q36" s="64">
        <f t="shared" si="6"/>
        <v>1337300153</v>
      </c>
      <c r="R36" s="64">
        <f t="shared" si="6"/>
        <v>3213956700</v>
      </c>
      <c r="S36" s="64">
        <f t="shared" si="6"/>
        <v>1090383472</v>
      </c>
      <c r="T36" s="64">
        <f t="shared" si="6"/>
        <v>2404350722</v>
      </c>
      <c r="U36" s="64">
        <f t="shared" si="6"/>
        <v>6251450109</v>
      </c>
      <c r="V36" s="64">
        <f t="shared" si="6"/>
        <v>9746184303</v>
      </c>
      <c r="W36" s="64">
        <f t="shared" si="6"/>
        <v>17583473314</v>
      </c>
      <c r="X36" s="64">
        <f t="shared" si="6"/>
        <v>0</v>
      </c>
      <c r="Y36" s="64">
        <f t="shared" si="6"/>
        <v>17583473314</v>
      </c>
      <c r="Z36" s="65">
        <f>+IF(X36&lt;&gt;0,+(Y36/X36)*100,0)</f>
        <v>0</v>
      </c>
      <c r="AA36" s="66">
        <f>SUM(AA32:AA35)</f>
        <v>20548774130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710912000</v>
      </c>
      <c r="D5" s="16">
        <f>SUM(D6:D8)</f>
        <v>0</v>
      </c>
      <c r="E5" s="17">
        <f t="shared" si="0"/>
        <v>1838847000</v>
      </c>
      <c r="F5" s="18">
        <f t="shared" si="0"/>
        <v>2149033000</v>
      </c>
      <c r="G5" s="18">
        <f t="shared" si="0"/>
        <v>-198142</v>
      </c>
      <c r="H5" s="18">
        <f t="shared" si="0"/>
        <v>-1946529</v>
      </c>
      <c r="I5" s="18">
        <f t="shared" si="0"/>
        <v>-34622584</v>
      </c>
      <c r="J5" s="18">
        <f t="shared" si="0"/>
        <v>-36767255</v>
      </c>
      <c r="K5" s="18">
        <f t="shared" si="0"/>
        <v>5839165</v>
      </c>
      <c r="L5" s="18">
        <f t="shared" si="0"/>
        <v>23012409</v>
      </c>
      <c r="M5" s="18">
        <f t="shared" si="0"/>
        <v>67569760</v>
      </c>
      <c r="N5" s="18">
        <f t="shared" si="0"/>
        <v>96421334</v>
      </c>
      <c r="O5" s="18">
        <f t="shared" si="0"/>
        <v>31236803</v>
      </c>
      <c r="P5" s="18">
        <f t="shared" si="0"/>
        <v>46816577</v>
      </c>
      <c r="Q5" s="18">
        <f t="shared" si="0"/>
        <v>79221541</v>
      </c>
      <c r="R5" s="18">
        <f t="shared" si="0"/>
        <v>157274921</v>
      </c>
      <c r="S5" s="18">
        <f t="shared" si="0"/>
        <v>2127026</v>
      </c>
      <c r="T5" s="18">
        <f t="shared" si="0"/>
        <v>154510086</v>
      </c>
      <c r="U5" s="18">
        <f t="shared" si="0"/>
        <v>1523119474</v>
      </c>
      <c r="V5" s="18">
        <f t="shared" si="0"/>
        <v>1679756586</v>
      </c>
      <c r="W5" s="18">
        <f t="shared" si="0"/>
        <v>1896685586</v>
      </c>
      <c r="X5" s="18">
        <f t="shared" si="0"/>
        <v>1838847000</v>
      </c>
      <c r="Y5" s="18">
        <f t="shared" si="0"/>
        <v>57838586</v>
      </c>
      <c r="Z5" s="4">
        <f>+IF(X5&lt;&gt;0,+(Y5/X5)*100,0)</f>
        <v>3.1453723991174902</v>
      </c>
      <c r="AA5" s="16">
        <f>SUM(AA6:AA8)</f>
        <v>2149033000</v>
      </c>
    </row>
    <row r="6" spans="1:27" ht="13.5">
      <c r="A6" s="5" t="s">
        <v>32</v>
      </c>
      <c r="B6" s="3"/>
      <c r="C6" s="19">
        <v>38961000</v>
      </c>
      <c r="D6" s="19"/>
      <c r="E6" s="20">
        <v>143880000</v>
      </c>
      <c r="F6" s="21">
        <v>153948000</v>
      </c>
      <c r="G6" s="21"/>
      <c r="H6" s="21">
        <v>-7757</v>
      </c>
      <c r="I6" s="21">
        <v>-1439929</v>
      </c>
      <c r="J6" s="21">
        <v>-1447686</v>
      </c>
      <c r="K6" s="21">
        <v>911318</v>
      </c>
      <c r="L6" s="21">
        <v>1336057</v>
      </c>
      <c r="M6" s="21">
        <v>863311</v>
      </c>
      <c r="N6" s="21">
        <v>3110686</v>
      </c>
      <c r="O6" s="21">
        <v>1579430</v>
      </c>
      <c r="P6" s="21">
        <v>1940971</v>
      </c>
      <c r="Q6" s="21">
        <v>4122599</v>
      </c>
      <c r="R6" s="21">
        <v>7643000</v>
      </c>
      <c r="S6" s="21">
        <v>337600</v>
      </c>
      <c r="T6" s="21">
        <v>3698208</v>
      </c>
      <c r="U6" s="21">
        <v>91780880</v>
      </c>
      <c r="V6" s="21">
        <v>95816688</v>
      </c>
      <c r="W6" s="21">
        <v>105122688</v>
      </c>
      <c r="X6" s="21">
        <v>143880000</v>
      </c>
      <c r="Y6" s="21">
        <v>-38757312</v>
      </c>
      <c r="Z6" s="6">
        <v>-26.94</v>
      </c>
      <c r="AA6" s="28">
        <v>153948000</v>
      </c>
    </row>
    <row r="7" spans="1:27" ht="13.5">
      <c r="A7" s="5" t="s">
        <v>33</v>
      </c>
      <c r="B7" s="3"/>
      <c r="C7" s="22">
        <v>4209000</v>
      </c>
      <c r="D7" s="22"/>
      <c r="E7" s="23">
        <v>3199000</v>
      </c>
      <c r="F7" s="24">
        <v>3306000</v>
      </c>
      <c r="G7" s="24">
        <v>-198142</v>
      </c>
      <c r="H7" s="24"/>
      <c r="I7" s="24">
        <v>-7061212</v>
      </c>
      <c r="J7" s="24">
        <v>-7259354</v>
      </c>
      <c r="K7" s="24">
        <v>127834</v>
      </c>
      <c r="L7" s="24">
        <v>212814</v>
      </c>
      <c r="M7" s="24">
        <v>7171706</v>
      </c>
      <c r="N7" s="24">
        <v>7512354</v>
      </c>
      <c r="O7" s="24">
        <v>260561</v>
      </c>
      <c r="P7" s="24">
        <v>1167087</v>
      </c>
      <c r="Q7" s="24">
        <v>-789648</v>
      </c>
      <c r="R7" s="24">
        <v>638000</v>
      </c>
      <c r="S7" s="24">
        <v>8340</v>
      </c>
      <c r="T7" s="24">
        <v>1155420</v>
      </c>
      <c r="U7" s="24">
        <v>634021</v>
      </c>
      <c r="V7" s="24">
        <v>1797781</v>
      </c>
      <c r="W7" s="24">
        <v>2688781</v>
      </c>
      <c r="X7" s="24">
        <v>3199000</v>
      </c>
      <c r="Y7" s="24">
        <v>-510219</v>
      </c>
      <c r="Z7" s="7">
        <v>-15.95</v>
      </c>
      <c r="AA7" s="29">
        <v>3306000</v>
      </c>
    </row>
    <row r="8" spans="1:27" ht="13.5">
      <c r="A8" s="5" t="s">
        <v>34</v>
      </c>
      <c r="B8" s="3"/>
      <c r="C8" s="19">
        <v>667742000</v>
      </c>
      <c r="D8" s="19"/>
      <c r="E8" s="20">
        <v>1691768000</v>
      </c>
      <c r="F8" s="21">
        <v>1991779000</v>
      </c>
      <c r="G8" s="21"/>
      <c r="H8" s="21">
        <v>-1938772</v>
      </c>
      <c r="I8" s="21">
        <v>-26121443</v>
      </c>
      <c r="J8" s="21">
        <v>-28060215</v>
      </c>
      <c r="K8" s="21">
        <v>4800013</v>
      </c>
      <c r="L8" s="21">
        <v>21463538</v>
      </c>
      <c r="M8" s="21">
        <v>59534743</v>
      </c>
      <c r="N8" s="21">
        <v>85798294</v>
      </c>
      <c r="O8" s="21">
        <v>29396812</v>
      </c>
      <c r="P8" s="21">
        <v>43708519</v>
      </c>
      <c r="Q8" s="21">
        <v>75888590</v>
      </c>
      <c r="R8" s="21">
        <v>148993921</v>
      </c>
      <c r="S8" s="21">
        <v>1781086</v>
      </c>
      <c r="T8" s="21">
        <v>149656458</v>
      </c>
      <c r="U8" s="21">
        <v>1430704573</v>
      </c>
      <c r="V8" s="21">
        <v>1582142117</v>
      </c>
      <c r="W8" s="21">
        <v>1788874117</v>
      </c>
      <c r="X8" s="21">
        <v>1691768000</v>
      </c>
      <c r="Y8" s="21">
        <v>97106117</v>
      </c>
      <c r="Z8" s="6">
        <v>5.74</v>
      </c>
      <c r="AA8" s="28">
        <v>1991779000</v>
      </c>
    </row>
    <row r="9" spans="1:27" ht="13.5">
      <c r="A9" s="2" t="s">
        <v>35</v>
      </c>
      <c r="B9" s="3"/>
      <c r="C9" s="16">
        <f aca="true" t="shared" si="1" ref="C9:Y9">SUM(C10:C14)</f>
        <v>1496603000</v>
      </c>
      <c r="D9" s="16">
        <f>SUM(D10:D14)</f>
        <v>0</v>
      </c>
      <c r="E9" s="17">
        <f t="shared" si="1"/>
        <v>2026296000</v>
      </c>
      <c r="F9" s="18">
        <f t="shared" si="1"/>
        <v>2009122000</v>
      </c>
      <c r="G9" s="18">
        <f t="shared" si="1"/>
        <v>47606145</v>
      </c>
      <c r="H9" s="18">
        <f t="shared" si="1"/>
        <v>-39798982</v>
      </c>
      <c r="I9" s="18">
        <f t="shared" si="1"/>
        <v>-174351349</v>
      </c>
      <c r="J9" s="18">
        <f t="shared" si="1"/>
        <v>-166544186</v>
      </c>
      <c r="K9" s="18">
        <f t="shared" si="1"/>
        <v>212206345</v>
      </c>
      <c r="L9" s="18">
        <f t="shared" si="1"/>
        <v>274072844</v>
      </c>
      <c r="M9" s="18">
        <f t="shared" si="1"/>
        <v>-50688530</v>
      </c>
      <c r="N9" s="18">
        <f t="shared" si="1"/>
        <v>435590659</v>
      </c>
      <c r="O9" s="18">
        <f t="shared" si="1"/>
        <v>343120560</v>
      </c>
      <c r="P9" s="18">
        <f t="shared" si="1"/>
        <v>410389248</v>
      </c>
      <c r="Q9" s="18">
        <f t="shared" si="1"/>
        <v>-337514810</v>
      </c>
      <c r="R9" s="18">
        <f t="shared" si="1"/>
        <v>415994998</v>
      </c>
      <c r="S9" s="18">
        <f t="shared" si="1"/>
        <v>156059029</v>
      </c>
      <c r="T9" s="18">
        <f t="shared" si="1"/>
        <v>830103015</v>
      </c>
      <c r="U9" s="18">
        <f t="shared" si="1"/>
        <v>516346071</v>
      </c>
      <c r="V9" s="18">
        <f t="shared" si="1"/>
        <v>1502508115</v>
      </c>
      <c r="W9" s="18">
        <f t="shared" si="1"/>
        <v>2187549586</v>
      </c>
      <c r="X9" s="18">
        <f t="shared" si="1"/>
        <v>2026296000</v>
      </c>
      <c r="Y9" s="18">
        <f t="shared" si="1"/>
        <v>161253586</v>
      </c>
      <c r="Z9" s="4">
        <f>+IF(X9&lt;&gt;0,+(Y9/X9)*100,0)</f>
        <v>7.958046899367122</v>
      </c>
      <c r="AA9" s="30">
        <f>SUM(AA10:AA14)</f>
        <v>2009122000</v>
      </c>
    </row>
    <row r="10" spans="1:27" ht="13.5">
      <c r="A10" s="5" t="s">
        <v>36</v>
      </c>
      <c r="B10" s="3"/>
      <c r="C10" s="19">
        <v>31248000</v>
      </c>
      <c r="D10" s="19"/>
      <c r="E10" s="20">
        <v>138536000</v>
      </c>
      <c r="F10" s="21">
        <v>138759000</v>
      </c>
      <c r="G10" s="21">
        <v>3060105</v>
      </c>
      <c r="H10" s="21">
        <v>427631</v>
      </c>
      <c r="I10" s="21">
        <v>-7007830</v>
      </c>
      <c r="J10" s="21">
        <v>-3520094</v>
      </c>
      <c r="K10" s="21">
        <v>3536267</v>
      </c>
      <c r="L10" s="21">
        <v>6530641</v>
      </c>
      <c r="M10" s="21">
        <v>12921659</v>
      </c>
      <c r="N10" s="21">
        <v>22988567</v>
      </c>
      <c r="O10" s="21">
        <v>10229808</v>
      </c>
      <c r="P10" s="21">
        <v>9952656</v>
      </c>
      <c r="Q10" s="21">
        <v>-4355008</v>
      </c>
      <c r="R10" s="21">
        <v>15827456</v>
      </c>
      <c r="S10" s="21">
        <v>1556720</v>
      </c>
      <c r="T10" s="21">
        <v>17834001</v>
      </c>
      <c r="U10" s="21">
        <v>65365540</v>
      </c>
      <c r="V10" s="21">
        <v>84756261</v>
      </c>
      <c r="W10" s="21">
        <v>120052190</v>
      </c>
      <c r="X10" s="21">
        <v>138536000</v>
      </c>
      <c r="Y10" s="21">
        <v>-18483810</v>
      </c>
      <c r="Z10" s="6">
        <v>-13.34</v>
      </c>
      <c r="AA10" s="28">
        <v>138759000</v>
      </c>
    </row>
    <row r="11" spans="1:27" ht="13.5">
      <c r="A11" s="5" t="s">
        <v>37</v>
      </c>
      <c r="B11" s="3"/>
      <c r="C11" s="19">
        <v>222827000</v>
      </c>
      <c r="D11" s="19"/>
      <c r="E11" s="20">
        <v>166400000</v>
      </c>
      <c r="F11" s="21">
        <v>161830000</v>
      </c>
      <c r="G11" s="21">
        <v>-2136</v>
      </c>
      <c r="H11" s="21">
        <v>-32</v>
      </c>
      <c r="I11" s="21">
        <v>-3625168</v>
      </c>
      <c r="J11" s="21">
        <v>-3627336</v>
      </c>
      <c r="K11" s="21">
        <v>2650118</v>
      </c>
      <c r="L11" s="21">
        <v>3903982</v>
      </c>
      <c r="M11" s="21">
        <v>31442236</v>
      </c>
      <c r="N11" s="21">
        <v>37996336</v>
      </c>
      <c r="O11" s="21">
        <v>6428453</v>
      </c>
      <c r="P11" s="21">
        <v>11504371</v>
      </c>
      <c r="Q11" s="21">
        <v>9309718</v>
      </c>
      <c r="R11" s="21">
        <v>27242542</v>
      </c>
      <c r="S11" s="21">
        <v>17401930</v>
      </c>
      <c r="T11" s="21">
        <v>29695182</v>
      </c>
      <c r="U11" s="21">
        <v>95932815</v>
      </c>
      <c r="V11" s="21">
        <v>143029927</v>
      </c>
      <c r="W11" s="21">
        <v>204641469</v>
      </c>
      <c r="X11" s="21">
        <v>166400000</v>
      </c>
      <c r="Y11" s="21">
        <v>38241469</v>
      </c>
      <c r="Z11" s="6">
        <v>22.98</v>
      </c>
      <c r="AA11" s="28">
        <v>161830000</v>
      </c>
    </row>
    <row r="12" spans="1:27" ht="13.5">
      <c r="A12" s="5" t="s">
        <v>38</v>
      </c>
      <c r="B12" s="3"/>
      <c r="C12" s="19">
        <v>43033000</v>
      </c>
      <c r="D12" s="19"/>
      <c r="E12" s="20">
        <v>162800000</v>
      </c>
      <c r="F12" s="21">
        <v>252943000</v>
      </c>
      <c r="G12" s="21">
        <v>7318083</v>
      </c>
      <c r="H12" s="21">
        <v>4356695</v>
      </c>
      <c r="I12" s="21">
        <v>-1832830</v>
      </c>
      <c r="J12" s="21">
        <v>9841948</v>
      </c>
      <c r="K12" s="21">
        <v>6380092</v>
      </c>
      <c r="L12" s="21">
        <v>5034435</v>
      </c>
      <c r="M12" s="21">
        <v>4142525</v>
      </c>
      <c r="N12" s="21">
        <v>15557052</v>
      </c>
      <c r="O12" s="21">
        <v>26101220</v>
      </c>
      <c r="P12" s="21">
        <v>28259855</v>
      </c>
      <c r="Q12" s="21">
        <v>-29068075</v>
      </c>
      <c r="R12" s="21">
        <v>25293000</v>
      </c>
      <c r="S12" s="21">
        <v>4214260</v>
      </c>
      <c r="T12" s="21">
        <v>45079319</v>
      </c>
      <c r="U12" s="21">
        <v>118642485</v>
      </c>
      <c r="V12" s="21">
        <v>167936064</v>
      </c>
      <c r="W12" s="21">
        <v>218628064</v>
      </c>
      <c r="X12" s="21">
        <v>162800000</v>
      </c>
      <c r="Y12" s="21">
        <v>55828064</v>
      </c>
      <c r="Z12" s="6">
        <v>34.29</v>
      </c>
      <c r="AA12" s="28">
        <v>252943000</v>
      </c>
    </row>
    <row r="13" spans="1:27" ht="13.5">
      <c r="A13" s="5" t="s">
        <v>39</v>
      </c>
      <c r="B13" s="3"/>
      <c r="C13" s="19">
        <v>1155814000</v>
      </c>
      <c r="D13" s="19"/>
      <c r="E13" s="20">
        <v>1473534000</v>
      </c>
      <c r="F13" s="21">
        <v>1383534000</v>
      </c>
      <c r="G13" s="21">
        <v>25025603</v>
      </c>
      <c r="H13" s="21">
        <v>-45936920</v>
      </c>
      <c r="I13" s="21">
        <v>-176472301</v>
      </c>
      <c r="J13" s="21">
        <v>-197383618</v>
      </c>
      <c r="K13" s="21">
        <v>199078073</v>
      </c>
      <c r="L13" s="21">
        <v>252883149</v>
      </c>
      <c r="M13" s="21">
        <v>-71286604</v>
      </c>
      <c r="N13" s="21">
        <v>380674618</v>
      </c>
      <c r="O13" s="21">
        <v>292632611</v>
      </c>
      <c r="P13" s="21">
        <v>352716377</v>
      </c>
      <c r="Q13" s="21">
        <v>-312842988</v>
      </c>
      <c r="R13" s="21">
        <v>332506000</v>
      </c>
      <c r="S13" s="21">
        <v>128517090</v>
      </c>
      <c r="T13" s="21">
        <v>710621267</v>
      </c>
      <c r="U13" s="21">
        <v>230234042</v>
      </c>
      <c r="V13" s="21">
        <v>1069372399</v>
      </c>
      <c r="W13" s="21">
        <v>1585169399</v>
      </c>
      <c r="X13" s="21">
        <v>1473534000</v>
      </c>
      <c r="Y13" s="21">
        <v>111635399</v>
      </c>
      <c r="Z13" s="6">
        <v>7.58</v>
      </c>
      <c r="AA13" s="28">
        <v>1383534000</v>
      </c>
    </row>
    <row r="14" spans="1:27" ht="13.5">
      <c r="A14" s="5" t="s">
        <v>40</v>
      </c>
      <c r="B14" s="3"/>
      <c r="C14" s="22">
        <v>43681000</v>
      </c>
      <c r="D14" s="22"/>
      <c r="E14" s="23">
        <v>85026000</v>
      </c>
      <c r="F14" s="24">
        <v>72056000</v>
      </c>
      <c r="G14" s="24">
        <v>12204490</v>
      </c>
      <c r="H14" s="24">
        <v>1353644</v>
      </c>
      <c r="I14" s="24">
        <v>14586780</v>
      </c>
      <c r="J14" s="24">
        <v>28144914</v>
      </c>
      <c r="K14" s="24">
        <v>561795</v>
      </c>
      <c r="L14" s="24">
        <v>5720637</v>
      </c>
      <c r="M14" s="24">
        <v>-27908346</v>
      </c>
      <c r="N14" s="24">
        <v>-21625914</v>
      </c>
      <c r="O14" s="24">
        <v>7728468</v>
      </c>
      <c r="P14" s="24">
        <v>7955989</v>
      </c>
      <c r="Q14" s="24">
        <v>-558457</v>
      </c>
      <c r="R14" s="24">
        <v>15126000</v>
      </c>
      <c r="S14" s="24">
        <v>4369029</v>
      </c>
      <c r="T14" s="24">
        <v>26873246</v>
      </c>
      <c r="U14" s="24">
        <v>6171189</v>
      </c>
      <c r="V14" s="24">
        <v>37413464</v>
      </c>
      <c r="W14" s="24">
        <v>59058464</v>
      </c>
      <c r="X14" s="24">
        <v>85026000</v>
      </c>
      <c r="Y14" s="24">
        <v>-25967536</v>
      </c>
      <c r="Z14" s="7">
        <v>-30.54</v>
      </c>
      <c r="AA14" s="29">
        <v>72056000</v>
      </c>
    </row>
    <row r="15" spans="1:27" ht="13.5">
      <c r="A15" s="2" t="s">
        <v>41</v>
      </c>
      <c r="B15" s="8"/>
      <c r="C15" s="16">
        <f aca="true" t="shared" si="2" ref="C15:Y15">SUM(C16:C18)</f>
        <v>1729843000</v>
      </c>
      <c r="D15" s="16">
        <f>SUM(D16:D18)</f>
        <v>0</v>
      </c>
      <c r="E15" s="17">
        <f t="shared" si="2"/>
        <v>3495610000</v>
      </c>
      <c r="F15" s="18">
        <f t="shared" si="2"/>
        <v>3245875000</v>
      </c>
      <c r="G15" s="18">
        <f t="shared" si="2"/>
        <v>401137573</v>
      </c>
      <c r="H15" s="18">
        <f t="shared" si="2"/>
        <v>260940616</v>
      </c>
      <c r="I15" s="18">
        <f t="shared" si="2"/>
        <v>761738239</v>
      </c>
      <c r="J15" s="18">
        <f t="shared" si="2"/>
        <v>1423816428</v>
      </c>
      <c r="K15" s="18">
        <f t="shared" si="2"/>
        <v>-75831063</v>
      </c>
      <c r="L15" s="18">
        <f t="shared" si="2"/>
        <v>27406573</v>
      </c>
      <c r="M15" s="18">
        <f t="shared" si="2"/>
        <v>-931402962</v>
      </c>
      <c r="N15" s="18">
        <f t="shared" si="2"/>
        <v>-979827452</v>
      </c>
      <c r="O15" s="18">
        <f t="shared" si="2"/>
        <v>8585809</v>
      </c>
      <c r="P15" s="18">
        <f t="shared" si="2"/>
        <v>155455155</v>
      </c>
      <c r="Q15" s="18">
        <f t="shared" si="2"/>
        <v>397702892</v>
      </c>
      <c r="R15" s="18">
        <f t="shared" si="2"/>
        <v>561743856</v>
      </c>
      <c r="S15" s="18">
        <f t="shared" si="2"/>
        <v>73318683</v>
      </c>
      <c r="T15" s="18">
        <f t="shared" si="2"/>
        <v>221584411</v>
      </c>
      <c r="U15" s="18">
        <f t="shared" si="2"/>
        <v>918109102</v>
      </c>
      <c r="V15" s="18">
        <f t="shared" si="2"/>
        <v>1213012196</v>
      </c>
      <c r="W15" s="18">
        <f t="shared" si="2"/>
        <v>2218745028</v>
      </c>
      <c r="X15" s="18">
        <f t="shared" si="2"/>
        <v>3495610002</v>
      </c>
      <c r="Y15" s="18">
        <f t="shared" si="2"/>
        <v>-1276864974</v>
      </c>
      <c r="Z15" s="4">
        <f>+IF(X15&lt;&gt;0,+(Y15/X15)*100,0)</f>
        <v>-36.52767251694115</v>
      </c>
      <c r="AA15" s="30">
        <f>SUM(AA16:AA18)</f>
        <v>3245875000</v>
      </c>
    </row>
    <row r="16" spans="1:27" ht="13.5">
      <c r="A16" s="5" t="s">
        <v>42</v>
      </c>
      <c r="B16" s="3"/>
      <c r="C16" s="19">
        <v>286113000</v>
      </c>
      <c r="D16" s="19"/>
      <c r="E16" s="20">
        <v>964908000</v>
      </c>
      <c r="F16" s="21">
        <v>766508000</v>
      </c>
      <c r="G16" s="21">
        <v>71255985</v>
      </c>
      <c r="H16" s="21">
        <v>42073901</v>
      </c>
      <c r="I16" s="21">
        <v>168612198</v>
      </c>
      <c r="J16" s="21">
        <v>281942084</v>
      </c>
      <c r="K16" s="21">
        <v>33853284</v>
      </c>
      <c r="L16" s="21">
        <v>45027456</v>
      </c>
      <c r="M16" s="21">
        <v>-291601848</v>
      </c>
      <c r="N16" s="21">
        <v>-212721108</v>
      </c>
      <c r="O16" s="21">
        <v>-1793530</v>
      </c>
      <c r="P16" s="21">
        <v>4985208</v>
      </c>
      <c r="Q16" s="21">
        <v>87169803</v>
      </c>
      <c r="R16" s="21">
        <v>90361481</v>
      </c>
      <c r="S16" s="21">
        <v>3526160</v>
      </c>
      <c r="T16" s="21">
        <v>97200673</v>
      </c>
      <c r="U16" s="21">
        <v>281615236</v>
      </c>
      <c r="V16" s="21">
        <v>382342069</v>
      </c>
      <c r="W16" s="21">
        <v>541924526</v>
      </c>
      <c r="X16" s="21">
        <v>964908000</v>
      </c>
      <c r="Y16" s="21">
        <v>-422983474</v>
      </c>
      <c r="Z16" s="6">
        <v>-43.84</v>
      </c>
      <c r="AA16" s="28">
        <v>766508000</v>
      </c>
    </row>
    <row r="17" spans="1:27" ht="13.5">
      <c r="A17" s="5" t="s">
        <v>43</v>
      </c>
      <c r="B17" s="3"/>
      <c r="C17" s="19">
        <v>1443730000</v>
      </c>
      <c r="D17" s="19"/>
      <c r="E17" s="20">
        <v>2468872000</v>
      </c>
      <c r="F17" s="21">
        <v>2406037000</v>
      </c>
      <c r="G17" s="21">
        <v>305454366</v>
      </c>
      <c r="H17" s="21">
        <v>194439493</v>
      </c>
      <c r="I17" s="21">
        <v>493800153</v>
      </c>
      <c r="J17" s="21">
        <v>993694012</v>
      </c>
      <c r="K17" s="21">
        <v>-110347523</v>
      </c>
      <c r="L17" s="21">
        <v>-18273682</v>
      </c>
      <c r="M17" s="21">
        <v>-490509807</v>
      </c>
      <c r="N17" s="21">
        <v>-619131012</v>
      </c>
      <c r="O17" s="21">
        <v>10757615</v>
      </c>
      <c r="P17" s="21">
        <v>150469947</v>
      </c>
      <c r="Q17" s="21">
        <v>282341105</v>
      </c>
      <c r="R17" s="21">
        <v>443568667</v>
      </c>
      <c r="S17" s="21">
        <v>69792523</v>
      </c>
      <c r="T17" s="21">
        <v>96057938</v>
      </c>
      <c r="U17" s="21">
        <v>604431827</v>
      </c>
      <c r="V17" s="21">
        <v>770282288</v>
      </c>
      <c r="W17" s="21">
        <v>1588413955</v>
      </c>
      <c r="X17" s="21">
        <v>2468872002</v>
      </c>
      <c r="Y17" s="21">
        <v>-880458047</v>
      </c>
      <c r="Z17" s="6">
        <v>-35.66</v>
      </c>
      <c r="AA17" s="28">
        <v>2406037000</v>
      </c>
    </row>
    <row r="18" spans="1:27" ht="13.5">
      <c r="A18" s="5" t="s">
        <v>44</v>
      </c>
      <c r="B18" s="3"/>
      <c r="C18" s="19"/>
      <c r="D18" s="19"/>
      <c r="E18" s="20">
        <v>61830000</v>
      </c>
      <c r="F18" s="21">
        <v>73330000</v>
      </c>
      <c r="G18" s="21">
        <v>24427222</v>
      </c>
      <c r="H18" s="21">
        <v>24427222</v>
      </c>
      <c r="I18" s="21">
        <v>99325888</v>
      </c>
      <c r="J18" s="21">
        <v>148180332</v>
      </c>
      <c r="K18" s="21">
        <v>663176</v>
      </c>
      <c r="L18" s="21">
        <v>652799</v>
      </c>
      <c r="M18" s="21">
        <v>-149291307</v>
      </c>
      <c r="N18" s="21">
        <v>-147975332</v>
      </c>
      <c r="O18" s="21">
        <v>-378276</v>
      </c>
      <c r="P18" s="21"/>
      <c r="Q18" s="21">
        <v>28191984</v>
      </c>
      <c r="R18" s="21">
        <v>27813708</v>
      </c>
      <c r="S18" s="21"/>
      <c r="T18" s="21">
        <v>28325800</v>
      </c>
      <c r="U18" s="21">
        <v>32062039</v>
      </c>
      <c r="V18" s="21">
        <v>60387839</v>
      </c>
      <c r="W18" s="21">
        <v>88406547</v>
      </c>
      <c r="X18" s="21">
        <v>61830000</v>
      </c>
      <c r="Y18" s="21">
        <v>26576547</v>
      </c>
      <c r="Z18" s="6">
        <v>42.98</v>
      </c>
      <c r="AA18" s="28">
        <v>73330000</v>
      </c>
    </row>
    <row r="19" spans="1:27" ht="13.5">
      <c r="A19" s="2" t="s">
        <v>45</v>
      </c>
      <c r="B19" s="8"/>
      <c r="C19" s="16">
        <f aca="true" t="shared" si="3" ref="C19:Y19">SUM(C20:C23)</f>
        <v>3177857000</v>
      </c>
      <c r="D19" s="16">
        <f>SUM(D20:D23)</f>
        <v>0</v>
      </c>
      <c r="E19" s="17">
        <f t="shared" si="3"/>
        <v>3514397000</v>
      </c>
      <c r="F19" s="18">
        <f t="shared" si="3"/>
        <v>3423919000</v>
      </c>
      <c r="G19" s="18">
        <f t="shared" si="3"/>
        <v>-25918</v>
      </c>
      <c r="H19" s="18">
        <f t="shared" si="3"/>
        <v>-76626</v>
      </c>
      <c r="I19" s="18">
        <f t="shared" si="3"/>
        <v>-327754029</v>
      </c>
      <c r="J19" s="18">
        <f t="shared" si="3"/>
        <v>-327856573</v>
      </c>
      <c r="K19" s="18">
        <f t="shared" si="3"/>
        <v>190008</v>
      </c>
      <c r="L19" s="18">
        <f t="shared" si="3"/>
        <v>111421</v>
      </c>
      <c r="M19" s="18">
        <f t="shared" si="3"/>
        <v>1214445144</v>
      </c>
      <c r="N19" s="18">
        <f t="shared" si="3"/>
        <v>1214746573</v>
      </c>
      <c r="O19" s="18">
        <f t="shared" si="3"/>
        <v>109928</v>
      </c>
      <c r="P19" s="18">
        <f t="shared" si="3"/>
        <v>227449000</v>
      </c>
      <c r="Q19" s="18">
        <f t="shared" si="3"/>
        <v>486275241</v>
      </c>
      <c r="R19" s="18">
        <f t="shared" si="3"/>
        <v>713834169</v>
      </c>
      <c r="S19" s="18">
        <f t="shared" si="3"/>
        <v>288202000</v>
      </c>
      <c r="T19" s="18">
        <f t="shared" si="3"/>
        <v>511098000</v>
      </c>
      <c r="U19" s="18">
        <f t="shared" si="3"/>
        <v>1045278000</v>
      </c>
      <c r="V19" s="18">
        <f t="shared" si="3"/>
        <v>1844578000</v>
      </c>
      <c r="W19" s="18">
        <f t="shared" si="3"/>
        <v>3445302169</v>
      </c>
      <c r="X19" s="18">
        <f t="shared" si="3"/>
        <v>3514397000</v>
      </c>
      <c r="Y19" s="18">
        <f t="shared" si="3"/>
        <v>-69094831</v>
      </c>
      <c r="Z19" s="4">
        <f>+IF(X19&lt;&gt;0,+(Y19/X19)*100,0)</f>
        <v>-1.9660508189598387</v>
      </c>
      <c r="AA19" s="30">
        <f>SUM(AA20:AA23)</f>
        <v>3423919000</v>
      </c>
    </row>
    <row r="20" spans="1:27" ht="13.5">
      <c r="A20" s="5" t="s">
        <v>46</v>
      </c>
      <c r="B20" s="3"/>
      <c r="C20" s="19">
        <v>2106707000</v>
      </c>
      <c r="D20" s="19"/>
      <c r="E20" s="20">
        <v>2221762000</v>
      </c>
      <c r="F20" s="21">
        <v>2185034000</v>
      </c>
      <c r="G20" s="21">
        <v>-25918</v>
      </c>
      <c r="H20" s="21">
        <v>-76626</v>
      </c>
      <c r="I20" s="21">
        <v>-203606366</v>
      </c>
      <c r="J20" s="21">
        <v>-203708910</v>
      </c>
      <c r="K20" s="21">
        <v>100626</v>
      </c>
      <c r="L20" s="21">
        <v>111421</v>
      </c>
      <c r="M20" s="21">
        <v>750719008</v>
      </c>
      <c r="N20" s="21">
        <v>750931055</v>
      </c>
      <c r="O20" s="21">
        <v>82126</v>
      </c>
      <c r="P20" s="21">
        <v>186046000</v>
      </c>
      <c r="Q20" s="21">
        <v>275836898</v>
      </c>
      <c r="R20" s="21">
        <v>461965024</v>
      </c>
      <c r="S20" s="21">
        <v>235441000</v>
      </c>
      <c r="T20" s="21">
        <v>388001000</v>
      </c>
      <c r="U20" s="21">
        <v>602007000</v>
      </c>
      <c r="V20" s="21">
        <v>1225449000</v>
      </c>
      <c r="W20" s="21">
        <v>2234636169</v>
      </c>
      <c r="X20" s="21">
        <v>2221762000</v>
      </c>
      <c r="Y20" s="21">
        <v>12874169</v>
      </c>
      <c r="Z20" s="6">
        <v>0.58</v>
      </c>
      <c r="AA20" s="28">
        <v>2185034000</v>
      </c>
    </row>
    <row r="21" spans="1:27" ht="13.5">
      <c r="A21" s="5" t="s">
        <v>47</v>
      </c>
      <c r="B21" s="3"/>
      <c r="C21" s="19">
        <v>962905000</v>
      </c>
      <c r="D21" s="19"/>
      <c r="E21" s="20">
        <v>654951000</v>
      </c>
      <c r="F21" s="21">
        <v>654951000</v>
      </c>
      <c r="G21" s="21"/>
      <c r="H21" s="21"/>
      <c r="I21" s="21">
        <v>-67514069</v>
      </c>
      <c r="J21" s="21">
        <v>-67514069</v>
      </c>
      <c r="K21" s="21">
        <v>89382</v>
      </c>
      <c r="L21" s="21"/>
      <c r="M21" s="21">
        <v>251651000</v>
      </c>
      <c r="N21" s="21">
        <v>251740382</v>
      </c>
      <c r="O21" s="21">
        <v>27802</v>
      </c>
      <c r="P21" s="21">
        <v>41403000</v>
      </c>
      <c r="Q21" s="21">
        <v>82947485</v>
      </c>
      <c r="R21" s="21">
        <v>124378287</v>
      </c>
      <c r="S21" s="21">
        <v>52761000</v>
      </c>
      <c r="T21" s="21">
        <v>123097000</v>
      </c>
      <c r="U21" s="21">
        <v>260945000</v>
      </c>
      <c r="V21" s="21">
        <v>436803000</v>
      </c>
      <c r="W21" s="21">
        <v>745407600</v>
      </c>
      <c r="X21" s="21">
        <v>654951000</v>
      </c>
      <c r="Y21" s="21">
        <v>90456600</v>
      </c>
      <c r="Z21" s="6">
        <v>13.81</v>
      </c>
      <c r="AA21" s="28">
        <v>654951000</v>
      </c>
    </row>
    <row r="22" spans="1:27" ht="13.5">
      <c r="A22" s="5" t="s">
        <v>48</v>
      </c>
      <c r="B22" s="3"/>
      <c r="C22" s="22"/>
      <c r="D22" s="22"/>
      <c r="E22" s="23">
        <v>436634000</v>
      </c>
      <c r="F22" s="24">
        <v>436634000</v>
      </c>
      <c r="G22" s="24"/>
      <c r="H22" s="24"/>
      <c r="I22" s="24">
        <v>-44924403</v>
      </c>
      <c r="J22" s="24">
        <v>-44924403</v>
      </c>
      <c r="K22" s="24"/>
      <c r="L22" s="24"/>
      <c r="M22" s="24">
        <v>44333191</v>
      </c>
      <c r="N22" s="24">
        <v>44333191</v>
      </c>
      <c r="O22" s="24"/>
      <c r="P22" s="24"/>
      <c r="Q22" s="24">
        <v>206327612</v>
      </c>
      <c r="R22" s="24">
        <v>206327612</v>
      </c>
      <c r="S22" s="24"/>
      <c r="T22" s="24"/>
      <c r="U22" s="24">
        <v>182326000</v>
      </c>
      <c r="V22" s="24">
        <v>182326000</v>
      </c>
      <c r="W22" s="24">
        <v>388062400</v>
      </c>
      <c r="X22" s="24">
        <v>436634000</v>
      </c>
      <c r="Y22" s="24">
        <v>-48571600</v>
      </c>
      <c r="Z22" s="7">
        <v>-11.12</v>
      </c>
      <c r="AA22" s="29">
        <v>436634000</v>
      </c>
    </row>
    <row r="23" spans="1:27" ht="13.5">
      <c r="A23" s="5" t="s">
        <v>49</v>
      </c>
      <c r="B23" s="3"/>
      <c r="C23" s="19">
        <v>108245000</v>
      </c>
      <c r="D23" s="19"/>
      <c r="E23" s="20">
        <v>201050000</v>
      </c>
      <c r="F23" s="21">
        <v>147300000</v>
      </c>
      <c r="G23" s="21"/>
      <c r="H23" s="21"/>
      <c r="I23" s="21">
        <v>-11709191</v>
      </c>
      <c r="J23" s="21">
        <v>-11709191</v>
      </c>
      <c r="K23" s="21"/>
      <c r="L23" s="21"/>
      <c r="M23" s="21">
        <v>167741945</v>
      </c>
      <c r="N23" s="21">
        <v>167741945</v>
      </c>
      <c r="O23" s="21"/>
      <c r="P23" s="21"/>
      <c r="Q23" s="21">
        <v>-78836754</v>
      </c>
      <c r="R23" s="21">
        <v>-78836754</v>
      </c>
      <c r="S23" s="21"/>
      <c r="T23" s="21"/>
      <c r="U23" s="21"/>
      <c r="V23" s="21"/>
      <c r="W23" s="21">
        <v>77196000</v>
      </c>
      <c r="X23" s="21">
        <v>201050000</v>
      </c>
      <c r="Y23" s="21">
        <v>-123854000</v>
      </c>
      <c r="Z23" s="6">
        <v>-61.6</v>
      </c>
      <c r="AA23" s="28">
        <v>147300000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7115215000</v>
      </c>
      <c r="D25" s="51">
        <f>+D5+D9+D15+D19+D24</f>
        <v>0</v>
      </c>
      <c r="E25" s="52">
        <f t="shared" si="4"/>
        <v>10875150000</v>
      </c>
      <c r="F25" s="53">
        <f t="shared" si="4"/>
        <v>10827949000</v>
      </c>
      <c r="G25" s="53">
        <f t="shared" si="4"/>
        <v>448519658</v>
      </c>
      <c r="H25" s="53">
        <f t="shared" si="4"/>
        <v>219118479</v>
      </c>
      <c r="I25" s="53">
        <f t="shared" si="4"/>
        <v>225010277</v>
      </c>
      <c r="J25" s="53">
        <f t="shared" si="4"/>
        <v>892648414</v>
      </c>
      <c r="K25" s="53">
        <f t="shared" si="4"/>
        <v>142404455</v>
      </c>
      <c r="L25" s="53">
        <f t="shared" si="4"/>
        <v>324603247</v>
      </c>
      <c r="M25" s="53">
        <f t="shared" si="4"/>
        <v>299923412</v>
      </c>
      <c r="N25" s="53">
        <f t="shared" si="4"/>
        <v>766931114</v>
      </c>
      <c r="O25" s="53">
        <f t="shared" si="4"/>
        <v>383053100</v>
      </c>
      <c r="P25" s="53">
        <f t="shared" si="4"/>
        <v>840109980</v>
      </c>
      <c r="Q25" s="53">
        <f t="shared" si="4"/>
        <v>625684864</v>
      </c>
      <c r="R25" s="53">
        <f t="shared" si="4"/>
        <v>1848847944</v>
      </c>
      <c r="S25" s="53">
        <f t="shared" si="4"/>
        <v>519706738</v>
      </c>
      <c r="T25" s="53">
        <f t="shared" si="4"/>
        <v>1717295512</v>
      </c>
      <c r="U25" s="53">
        <f t="shared" si="4"/>
        <v>4002852647</v>
      </c>
      <c r="V25" s="53">
        <f t="shared" si="4"/>
        <v>6239854897</v>
      </c>
      <c r="W25" s="53">
        <f t="shared" si="4"/>
        <v>9748282369</v>
      </c>
      <c r="X25" s="53">
        <f t="shared" si="4"/>
        <v>10875150002</v>
      </c>
      <c r="Y25" s="53">
        <f t="shared" si="4"/>
        <v>-1126867633</v>
      </c>
      <c r="Z25" s="54">
        <f>+IF(X25&lt;&gt;0,+(Y25/X25)*100,0)</f>
        <v>-10.361858298899444</v>
      </c>
      <c r="AA25" s="55">
        <f>+AA5+AA9+AA15+AA19+AA24</f>
        <v>10827949000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2311649000</v>
      </c>
      <c r="D28" s="19"/>
      <c r="E28" s="20">
        <v>2654718000</v>
      </c>
      <c r="F28" s="21">
        <v>2756315000</v>
      </c>
      <c r="G28" s="21">
        <v>346292295</v>
      </c>
      <c r="H28" s="21">
        <v>137838974</v>
      </c>
      <c r="I28" s="21">
        <v>420748722</v>
      </c>
      <c r="J28" s="21">
        <v>904879991</v>
      </c>
      <c r="K28" s="21">
        <v>79949472</v>
      </c>
      <c r="L28" s="21">
        <v>215308260</v>
      </c>
      <c r="M28" s="21">
        <v>-913669205</v>
      </c>
      <c r="N28" s="21">
        <v>-618411473</v>
      </c>
      <c r="O28" s="21">
        <v>281464315</v>
      </c>
      <c r="P28" s="21">
        <v>501802972</v>
      </c>
      <c r="Q28" s="21">
        <v>-491097905</v>
      </c>
      <c r="R28" s="21">
        <v>292169382</v>
      </c>
      <c r="S28" s="21">
        <v>166519630</v>
      </c>
      <c r="T28" s="21">
        <v>710628229</v>
      </c>
      <c r="U28" s="21">
        <v>1034542943</v>
      </c>
      <c r="V28" s="21">
        <v>1911690802</v>
      </c>
      <c r="W28" s="21">
        <v>2490328702</v>
      </c>
      <c r="X28" s="21"/>
      <c r="Y28" s="21">
        <v>2490328702</v>
      </c>
      <c r="Z28" s="6"/>
      <c r="AA28" s="19">
        <v>2756315000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>
        <v>-1906</v>
      </c>
      <c r="I29" s="21">
        <v>-171000167</v>
      </c>
      <c r="J29" s="21">
        <v>-171002073</v>
      </c>
      <c r="K29" s="21">
        <v>7469</v>
      </c>
      <c r="L29" s="21">
        <v>6216</v>
      </c>
      <c r="M29" s="21">
        <v>516849740</v>
      </c>
      <c r="N29" s="21">
        <v>516863425</v>
      </c>
      <c r="O29" s="21">
        <v>1755</v>
      </c>
      <c r="P29" s="21">
        <v>10380000</v>
      </c>
      <c r="Q29" s="21">
        <v>402182197</v>
      </c>
      <c r="R29" s="21">
        <v>412563952</v>
      </c>
      <c r="S29" s="21"/>
      <c r="T29" s="21">
        <v>27981000</v>
      </c>
      <c r="U29" s="21">
        <v>-786406000</v>
      </c>
      <c r="V29" s="21">
        <v>-758425000</v>
      </c>
      <c r="W29" s="21">
        <v>304</v>
      </c>
      <c r="X29" s="21"/>
      <c r="Y29" s="21">
        <v>304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191998000</v>
      </c>
      <c r="T31" s="21"/>
      <c r="U31" s="21"/>
      <c r="V31" s="21">
        <v>191998000</v>
      </c>
      <c r="W31" s="21">
        <v>191998000</v>
      </c>
      <c r="X31" s="21"/>
      <c r="Y31" s="21">
        <v>191998000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2311649000</v>
      </c>
      <c r="D32" s="25">
        <f>SUM(D28:D31)</f>
        <v>0</v>
      </c>
      <c r="E32" s="26">
        <f t="shared" si="5"/>
        <v>2654718000</v>
      </c>
      <c r="F32" s="27">
        <f t="shared" si="5"/>
        <v>2756315000</v>
      </c>
      <c r="G32" s="27">
        <f t="shared" si="5"/>
        <v>346292295</v>
      </c>
      <c r="H32" s="27">
        <f t="shared" si="5"/>
        <v>137837068</v>
      </c>
      <c r="I32" s="27">
        <f t="shared" si="5"/>
        <v>249748555</v>
      </c>
      <c r="J32" s="27">
        <f t="shared" si="5"/>
        <v>733877918</v>
      </c>
      <c r="K32" s="27">
        <f t="shared" si="5"/>
        <v>79956941</v>
      </c>
      <c r="L32" s="27">
        <f t="shared" si="5"/>
        <v>215314476</v>
      </c>
      <c r="M32" s="27">
        <f t="shared" si="5"/>
        <v>-396819465</v>
      </c>
      <c r="N32" s="27">
        <f t="shared" si="5"/>
        <v>-101548048</v>
      </c>
      <c r="O32" s="27">
        <f t="shared" si="5"/>
        <v>281466070</v>
      </c>
      <c r="P32" s="27">
        <f t="shared" si="5"/>
        <v>512182972</v>
      </c>
      <c r="Q32" s="27">
        <f t="shared" si="5"/>
        <v>-88915708</v>
      </c>
      <c r="R32" s="27">
        <f t="shared" si="5"/>
        <v>704733334</v>
      </c>
      <c r="S32" s="27">
        <f t="shared" si="5"/>
        <v>358517630</v>
      </c>
      <c r="T32" s="27">
        <f t="shared" si="5"/>
        <v>738609229</v>
      </c>
      <c r="U32" s="27">
        <f t="shared" si="5"/>
        <v>248136943</v>
      </c>
      <c r="V32" s="27">
        <f t="shared" si="5"/>
        <v>1345263802</v>
      </c>
      <c r="W32" s="27">
        <f t="shared" si="5"/>
        <v>2682327006</v>
      </c>
      <c r="X32" s="27">
        <f t="shared" si="5"/>
        <v>0</v>
      </c>
      <c r="Y32" s="27">
        <f t="shared" si="5"/>
        <v>2682327006</v>
      </c>
      <c r="Z32" s="13">
        <f>+IF(X32&lt;&gt;0,+(Y32/X32)*100,0)</f>
        <v>0</v>
      </c>
      <c r="AA32" s="31">
        <f>SUM(AA28:AA31)</f>
        <v>2756315000</v>
      </c>
    </row>
    <row r="33" spans="1:27" ht="13.5">
      <c r="A33" s="60" t="s">
        <v>59</v>
      </c>
      <c r="B33" s="3" t="s">
        <v>60</v>
      </c>
      <c r="C33" s="19">
        <v>609393000</v>
      </c>
      <c r="D33" s="19"/>
      <c r="E33" s="20">
        <v>463065000</v>
      </c>
      <c r="F33" s="21">
        <v>264916000</v>
      </c>
      <c r="G33" s="21">
        <v>-28895</v>
      </c>
      <c r="H33" s="21">
        <v>-77013</v>
      </c>
      <c r="I33" s="21">
        <v>-496412</v>
      </c>
      <c r="J33" s="21">
        <v>-602320</v>
      </c>
      <c r="K33" s="21">
        <v>194337</v>
      </c>
      <c r="L33" s="21">
        <v>78598</v>
      </c>
      <c r="M33" s="21">
        <v>329385</v>
      </c>
      <c r="N33" s="21">
        <v>602320</v>
      </c>
      <c r="O33" s="21">
        <v>122909</v>
      </c>
      <c r="P33" s="21">
        <v>214968000</v>
      </c>
      <c r="Q33" s="21">
        <v>-215090909</v>
      </c>
      <c r="R33" s="21"/>
      <c r="S33" s="21"/>
      <c r="T33" s="21">
        <v>311791000</v>
      </c>
      <c r="U33" s="21">
        <v>-45893000</v>
      </c>
      <c r="V33" s="21">
        <v>265898000</v>
      </c>
      <c r="W33" s="21">
        <v>265898000</v>
      </c>
      <c r="X33" s="21"/>
      <c r="Y33" s="21">
        <v>265898000</v>
      </c>
      <c r="Z33" s="6"/>
      <c r="AA33" s="28">
        <v>264916000</v>
      </c>
    </row>
    <row r="34" spans="1:27" ht="13.5">
      <c r="A34" s="60" t="s">
        <v>61</v>
      </c>
      <c r="B34" s="3" t="s">
        <v>62</v>
      </c>
      <c r="C34" s="19">
        <v>1183578000</v>
      </c>
      <c r="D34" s="19"/>
      <c r="E34" s="20">
        <v>3276000000</v>
      </c>
      <c r="F34" s="21">
        <v>3276000000</v>
      </c>
      <c r="G34" s="21">
        <v>76168760</v>
      </c>
      <c r="H34" s="21">
        <v>68718470</v>
      </c>
      <c r="I34" s="21">
        <v>29604078</v>
      </c>
      <c r="J34" s="21">
        <v>174491308</v>
      </c>
      <c r="K34" s="21">
        <v>43169184</v>
      </c>
      <c r="L34" s="21">
        <v>50878591</v>
      </c>
      <c r="M34" s="21">
        <v>163929625</v>
      </c>
      <c r="N34" s="21">
        <v>257977400</v>
      </c>
      <c r="O34" s="21">
        <v>-7195797</v>
      </c>
      <c r="P34" s="21">
        <v>-19057043</v>
      </c>
      <c r="Q34" s="21">
        <v>681898927</v>
      </c>
      <c r="R34" s="21">
        <v>655646087</v>
      </c>
      <c r="S34" s="21">
        <v>145463270</v>
      </c>
      <c r="T34" s="21">
        <v>242660686</v>
      </c>
      <c r="U34" s="21">
        <v>1337447299</v>
      </c>
      <c r="V34" s="21">
        <v>1725571255</v>
      </c>
      <c r="W34" s="21">
        <v>2813686050</v>
      </c>
      <c r="X34" s="21"/>
      <c r="Y34" s="21">
        <v>2813686050</v>
      </c>
      <c r="Z34" s="6"/>
      <c r="AA34" s="28">
        <v>3276000000</v>
      </c>
    </row>
    <row r="35" spans="1:27" ht="13.5">
      <c r="A35" s="60" t="s">
        <v>63</v>
      </c>
      <c r="B35" s="3"/>
      <c r="C35" s="19">
        <v>3010595000</v>
      </c>
      <c r="D35" s="19"/>
      <c r="E35" s="20">
        <v>4481367000</v>
      </c>
      <c r="F35" s="21">
        <v>4530718000</v>
      </c>
      <c r="G35" s="21">
        <v>26087498</v>
      </c>
      <c r="H35" s="21">
        <v>12639954</v>
      </c>
      <c r="I35" s="21">
        <v>-53845944</v>
      </c>
      <c r="J35" s="21">
        <v>-15118492</v>
      </c>
      <c r="K35" s="21">
        <v>19083993</v>
      </c>
      <c r="L35" s="21">
        <v>58331582</v>
      </c>
      <c r="M35" s="21">
        <v>532483867</v>
      </c>
      <c r="N35" s="21">
        <v>609899442</v>
      </c>
      <c r="O35" s="21">
        <v>108659918</v>
      </c>
      <c r="P35" s="21">
        <v>132016051</v>
      </c>
      <c r="Q35" s="21">
        <v>247792554</v>
      </c>
      <c r="R35" s="21">
        <v>488468523</v>
      </c>
      <c r="S35" s="21">
        <v>15725838</v>
      </c>
      <c r="T35" s="21">
        <v>424234597</v>
      </c>
      <c r="U35" s="21">
        <v>2463161405</v>
      </c>
      <c r="V35" s="21">
        <v>2903121840</v>
      </c>
      <c r="W35" s="21">
        <v>3986371313</v>
      </c>
      <c r="X35" s="21"/>
      <c r="Y35" s="21">
        <v>3986371313</v>
      </c>
      <c r="Z35" s="6"/>
      <c r="AA35" s="28">
        <v>4530718000</v>
      </c>
    </row>
    <row r="36" spans="1:27" ht="13.5">
      <c r="A36" s="61" t="s">
        <v>64</v>
      </c>
      <c r="B36" s="10"/>
      <c r="C36" s="62">
        <f aca="true" t="shared" si="6" ref="C36:Y36">SUM(C32:C35)</f>
        <v>7115215000</v>
      </c>
      <c r="D36" s="62">
        <f>SUM(D32:D35)</f>
        <v>0</v>
      </c>
      <c r="E36" s="63">
        <f t="shared" si="6"/>
        <v>10875150000</v>
      </c>
      <c r="F36" s="64">
        <f t="shared" si="6"/>
        <v>10827949000</v>
      </c>
      <c r="G36" s="64">
        <f t="shared" si="6"/>
        <v>448519658</v>
      </c>
      <c r="H36" s="64">
        <f t="shared" si="6"/>
        <v>219118479</v>
      </c>
      <c r="I36" s="64">
        <f t="shared" si="6"/>
        <v>225010277</v>
      </c>
      <c r="J36" s="64">
        <f t="shared" si="6"/>
        <v>892648414</v>
      </c>
      <c r="K36" s="64">
        <f t="shared" si="6"/>
        <v>142404455</v>
      </c>
      <c r="L36" s="64">
        <f t="shared" si="6"/>
        <v>324603247</v>
      </c>
      <c r="M36" s="64">
        <f t="shared" si="6"/>
        <v>299923412</v>
      </c>
      <c r="N36" s="64">
        <f t="shared" si="6"/>
        <v>766931114</v>
      </c>
      <c r="O36" s="64">
        <f t="shared" si="6"/>
        <v>383053100</v>
      </c>
      <c r="P36" s="64">
        <f t="shared" si="6"/>
        <v>840109980</v>
      </c>
      <c r="Q36" s="64">
        <f t="shared" si="6"/>
        <v>625684864</v>
      </c>
      <c r="R36" s="64">
        <f t="shared" si="6"/>
        <v>1848847944</v>
      </c>
      <c r="S36" s="64">
        <f t="shared" si="6"/>
        <v>519706738</v>
      </c>
      <c r="T36" s="64">
        <f t="shared" si="6"/>
        <v>1717295512</v>
      </c>
      <c r="U36" s="64">
        <f t="shared" si="6"/>
        <v>4002852647</v>
      </c>
      <c r="V36" s="64">
        <f t="shared" si="6"/>
        <v>6239854897</v>
      </c>
      <c r="W36" s="64">
        <f t="shared" si="6"/>
        <v>9748282369</v>
      </c>
      <c r="X36" s="64">
        <f t="shared" si="6"/>
        <v>0</v>
      </c>
      <c r="Y36" s="64">
        <f t="shared" si="6"/>
        <v>9748282369</v>
      </c>
      <c r="Z36" s="65">
        <f>+IF(X36&lt;&gt;0,+(Y36/X36)*100,0)</f>
        <v>0</v>
      </c>
      <c r="AA36" s="66">
        <f>SUM(AA32:AA35)</f>
        <v>10827949000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476058855</v>
      </c>
      <c r="D5" s="16">
        <f>SUM(D6:D8)</f>
        <v>0</v>
      </c>
      <c r="E5" s="17">
        <f t="shared" si="0"/>
        <v>336029000</v>
      </c>
      <c r="F5" s="18">
        <f t="shared" si="0"/>
        <v>420839840</v>
      </c>
      <c r="G5" s="18">
        <f t="shared" si="0"/>
        <v>0</v>
      </c>
      <c r="H5" s="18">
        <f t="shared" si="0"/>
        <v>29839367</v>
      </c>
      <c r="I5" s="18">
        <f t="shared" si="0"/>
        <v>48979002</v>
      </c>
      <c r="J5" s="18">
        <f t="shared" si="0"/>
        <v>78818369</v>
      </c>
      <c r="K5" s="18">
        <f t="shared" si="0"/>
        <v>10331685</v>
      </c>
      <c r="L5" s="18">
        <f t="shared" si="0"/>
        <v>55735699</v>
      </c>
      <c r="M5" s="18">
        <f t="shared" si="0"/>
        <v>65143574</v>
      </c>
      <c r="N5" s="18">
        <f t="shared" si="0"/>
        <v>131210958</v>
      </c>
      <c r="O5" s="18">
        <f t="shared" si="0"/>
        <v>2062715</v>
      </c>
      <c r="P5" s="18">
        <f t="shared" si="0"/>
        <v>39216364</v>
      </c>
      <c r="Q5" s="18">
        <f t="shared" si="0"/>
        <v>24287931</v>
      </c>
      <c r="R5" s="18">
        <f t="shared" si="0"/>
        <v>65567010</v>
      </c>
      <c r="S5" s="18">
        <f t="shared" si="0"/>
        <v>17457036</v>
      </c>
      <c r="T5" s="18">
        <f t="shared" si="0"/>
        <v>62825640</v>
      </c>
      <c r="U5" s="18">
        <f t="shared" si="0"/>
        <v>49719021</v>
      </c>
      <c r="V5" s="18">
        <f t="shared" si="0"/>
        <v>130001697</v>
      </c>
      <c r="W5" s="18">
        <f t="shared" si="0"/>
        <v>405598034</v>
      </c>
      <c r="X5" s="18">
        <f t="shared" si="0"/>
        <v>336029000</v>
      </c>
      <c r="Y5" s="18">
        <f t="shared" si="0"/>
        <v>69569034</v>
      </c>
      <c r="Z5" s="4">
        <f>+IF(X5&lt;&gt;0,+(Y5/X5)*100,0)</f>
        <v>20.70328275238149</v>
      </c>
      <c r="AA5" s="16">
        <f>SUM(AA6:AA8)</f>
        <v>420839840</v>
      </c>
    </row>
    <row r="6" spans="1:27" ht="13.5">
      <c r="A6" s="5" t="s">
        <v>32</v>
      </c>
      <c r="B6" s="3"/>
      <c r="C6" s="19">
        <v>220331461</v>
      </c>
      <c r="D6" s="19"/>
      <c r="E6" s="20">
        <v>187229000</v>
      </c>
      <c r="F6" s="21">
        <v>254967896</v>
      </c>
      <c r="G6" s="21"/>
      <c r="H6" s="21">
        <v>29821516</v>
      </c>
      <c r="I6" s="21">
        <v>31623387</v>
      </c>
      <c r="J6" s="21">
        <v>61444903</v>
      </c>
      <c r="K6" s="21">
        <v>6882490</v>
      </c>
      <c r="L6" s="21">
        <v>37621216</v>
      </c>
      <c r="M6" s="21">
        <v>57493155</v>
      </c>
      <c r="N6" s="21">
        <v>101996861</v>
      </c>
      <c r="O6" s="21">
        <v>1427438</v>
      </c>
      <c r="P6" s="21">
        <v>24245338</v>
      </c>
      <c r="Q6" s="21">
        <v>18232742</v>
      </c>
      <c r="R6" s="21">
        <v>43905518</v>
      </c>
      <c r="S6" s="21">
        <v>6707833</v>
      </c>
      <c r="T6" s="21">
        <v>18181866</v>
      </c>
      <c r="U6" s="21">
        <v>17053138</v>
      </c>
      <c r="V6" s="21">
        <v>41942837</v>
      </c>
      <c r="W6" s="21">
        <v>249290119</v>
      </c>
      <c r="X6" s="21">
        <v>187229000</v>
      </c>
      <c r="Y6" s="21">
        <v>62061119</v>
      </c>
      <c r="Z6" s="6">
        <v>33.15</v>
      </c>
      <c r="AA6" s="28">
        <v>254967896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255727394</v>
      </c>
      <c r="D8" s="19"/>
      <c r="E8" s="20">
        <v>148800000</v>
      </c>
      <c r="F8" s="21">
        <v>165871944</v>
      </c>
      <c r="G8" s="21"/>
      <c r="H8" s="21">
        <v>17851</v>
      </c>
      <c r="I8" s="21">
        <v>17355615</v>
      </c>
      <c r="J8" s="21">
        <v>17373466</v>
      </c>
      <c r="K8" s="21">
        <v>3449195</v>
      </c>
      <c r="L8" s="21">
        <v>18114483</v>
      </c>
      <c r="M8" s="21">
        <v>7650419</v>
      </c>
      <c r="N8" s="21">
        <v>29214097</v>
      </c>
      <c r="O8" s="21">
        <v>635277</v>
      </c>
      <c r="P8" s="21">
        <v>14971026</v>
      </c>
      <c r="Q8" s="21">
        <v>6055189</v>
      </c>
      <c r="R8" s="21">
        <v>21661492</v>
      </c>
      <c r="S8" s="21">
        <v>10749203</v>
      </c>
      <c r="T8" s="21">
        <v>44643774</v>
      </c>
      <c r="U8" s="21">
        <v>32665883</v>
      </c>
      <c r="V8" s="21">
        <v>88058860</v>
      </c>
      <c r="W8" s="21">
        <v>156307915</v>
      </c>
      <c r="X8" s="21">
        <v>148800000</v>
      </c>
      <c r="Y8" s="21">
        <v>7507915</v>
      </c>
      <c r="Z8" s="6">
        <v>5.05</v>
      </c>
      <c r="AA8" s="28">
        <v>165871944</v>
      </c>
    </row>
    <row r="9" spans="1:27" ht="13.5">
      <c r="A9" s="2" t="s">
        <v>35</v>
      </c>
      <c r="B9" s="3"/>
      <c r="C9" s="16">
        <f aca="true" t="shared" si="1" ref="C9:Y9">SUM(C10:C14)</f>
        <v>810054345</v>
      </c>
      <c r="D9" s="16">
        <f>SUM(D10:D14)</f>
        <v>0</v>
      </c>
      <c r="E9" s="17">
        <f t="shared" si="1"/>
        <v>1096441520</v>
      </c>
      <c r="F9" s="18">
        <f t="shared" si="1"/>
        <v>1177005213</v>
      </c>
      <c r="G9" s="18">
        <f t="shared" si="1"/>
        <v>3059507</v>
      </c>
      <c r="H9" s="18">
        <f t="shared" si="1"/>
        <v>5190131</v>
      </c>
      <c r="I9" s="18">
        <f t="shared" si="1"/>
        <v>59191937</v>
      </c>
      <c r="J9" s="18">
        <f t="shared" si="1"/>
        <v>67441575</v>
      </c>
      <c r="K9" s="18">
        <f t="shared" si="1"/>
        <v>28814028</v>
      </c>
      <c r="L9" s="18">
        <f t="shared" si="1"/>
        <v>24591458</v>
      </c>
      <c r="M9" s="18">
        <f t="shared" si="1"/>
        <v>72882102</v>
      </c>
      <c r="N9" s="18">
        <f t="shared" si="1"/>
        <v>126287588</v>
      </c>
      <c r="O9" s="18">
        <f t="shared" si="1"/>
        <v>17334217</v>
      </c>
      <c r="P9" s="18">
        <f t="shared" si="1"/>
        <v>3603557</v>
      </c>
      <c r="Q9" s="18">
        <f t="shared" si="1"/>
        <v>88490081</v>
      </c>
      <c r="R9" s="18">
        <f t="shared" si="1"/>
        <v>109427855</v>
      </c>
      <c r="S9" s="18">
        <f t="shared" si="1"/>
        <v>101371761</v>
      </c>
      <c r="T9" s="18">
        <f t="shared" si="1"/>
        <v>136565779</v>
      </c>
      <c r="U9" s="18">
        <f t="shared" si="1"/>
        <v>545010121</v>
      </c>
      <c r="V9" s="18">
        <f t="shared" si="1"/>
        <v>782947661</v>
      </c>
      <c r="W9" s="18">
        <f t="shared" si="1"/>
        <v>1086104679</v>
      </c>
      <c r="X9" s="18">
        <f t="shared" si="1"/>
        <v>1096441520</v>
      </c>
      <c r="Y9" s="18">
        <f t="shared" si="1"/>
        <v>-10336841</v>
      </c>
      <c r="Z9" s="4">
        <f>+IF(X9&lt;&gt;0,+(Y9/X9)*100,0)</f>
        <v>-0.942762638175176</v>
      </c>
      <c r="AA9" s="30">
        <f>SUM(AA10:AA14)</f>
        <v>1177005213</v>
      </c>
    </row>
    <row r="10" spans="1:27" ht="13.5">
      <c r="A10" s="5" t="s">
        <v>36</v>
      </c>
      <c r="B10" s="3"/>
      <c r="C10" s="19">
        <v>26188679</v>
      </c>
      <c r="D10" s="19"/>
      <c r="E10" s="20">
        <v>17600000</v>
      </c>
      <c r="F10" s="21">
        <v>39447682</v>
      </c>
      <c r="G10" s="21"/>
      <c r="H10" s="21"/>
      <c r="I10" s="21">
        <v>1999720</v>
      </c>
      <c r="J10" s="21">
        <v>1999720</v>
      </c>
      <c r="K10" s="21"/>
      <c r="L10" s="21">
        <v>5304020</v>
      </c>
      <c r="M10" s="21">
        <v>54181</v>
      </c>
      <c r="N10" s="21">
        <v>5358201</v>
      </c>
      <c r="O10" s="21">
        <v>441426</v>
      </c>
      <c r="P10" s="21">
        <v>211875</v>
      </c>
      <c r="Q10" s="21">
        <v>2579254</v>
      </c>
      <c r="R10" s="21">
        <v>3232555</v>
      </c>
      <c r="S10" s="21">
        <v>179581</v>
      </c>
      <c r="T10" s="21">
        <v>11058358</v>
      </c>
      <c r="U10" s="21">
        <v>28085662</v>
      </c>
      <c r="V10" s="21">
        <v>39323601</v>
      </c>
      <c r="W10" s="21">
        <v>49914077</v>
      </c>
      <c r="X10" s="21">
        <v>17600000</v>
      </c>
      <c r="Y10" s="21">
        <v>32314077</v>
      </c>
      <c r="Z10" s="6">
        <v>183.6</v>
      </c>
      <c r="AA10" s="28">
        <v>39447682</v>
      </c>
    </row>
    <row r="11" spans="1:27" ht="13.5">
      <c r="A11" s="5" t="s">
        <v>37</v>
      </c>
      <c r="B11" s="3"/>
      <c r="C11" s="19">
        <v>230813113</v>
      </c>
      <c r="D11" s="19"/>
      <c r="E11" s="20">
        <v>112000000</v>
      </c>
      <c r="F11" s="21">
        <v>134400000</v>
      </c>
      <c r="G11" s="21">
        <v>126450</v>
      </c>
      <c r="H11" s="21">
        <v>71529</v>
      </c>
      <c r="I11" s="21">
        <v>4100609</v>
      </c>
      <c r="J11" s="21">
        <v>4298588</v>
      </c>
      <c r="K11" s="21">
        <v>4282364</v>
      </c>
      <c r="L11" s="21">
        <v>6466263</v>
      </c>
      <c r="M11" s="21">
        <v>7322157</v>
      </c>
      <c r="N11" s="21">
        <v>18070784</v>
      </c>
      <c r="O11" s="21">
        <v>8488414</v>
      </c>
      <c r="P11" s="21">
        <v>604764</v>
      </c>
      <c r="Q11" s="21">
        <v>7072395</v>
      </c>
      <c r="R11" s="21">
        <v>16165573</v>
      </c>
      <c r="S11" s="21">
        <v>6819911</v>
      </c>
      <c r="T11" s="21">
        <v>5422322</v>
      </c>
      <c r="U11" s="21">
        <v>54681031</v>
      </c>
      <c r="V11" s="21">
        <v>66923264</v>
      </c>
      <c r="W11" s="21">
        <v>105458209</v>
      </c>
      <c r="X11" s="21">
        <v>112000000</v>
      </c>
      <c r="Y11" s="21">
        <v>-6541791</v>
      </c>
      <c r="Z11" s="6">
        <v>-5.84</v>
      </c>
      <c r="AA11" s="28">
        <v>134400000</v>
      </c>
    </row>
    <row r="12" spans="1:27" ht="13.5">
      <c r="A12" s="5" t="s">
        <v>38</v>
      </c>
      <c r="B12" s="3"/>
      <c r="C12" s="19">
        <v>68590654</v>
      </c>
      <c r="D12" s="19"/>
      <c r="E12" s="20">
        <v>32036756</v>
      </c>
      <c r="F12" s="21">
        <v>32036756</v>
      </c>
      <c r="G12" s="21">
        <v>2933057</v>
      </c>
      <c r="H12" s="21">
        <v>3162912</v>
      </c>
      <c r="I12" s="21">
        <v>2817398</v>
      </c>
      <c r="J12" s="21">
        <v>8913367</v>
      </c>
      <c r="K12" s="21">
        <v>2622044</v>
      </c>
      <c r="L12" s="21">
        <v>1356873</v>
      </c>
      <c r="M12" s="21">
        <v>1379070</v>
      </c>
      <c r="N12" s="21">
        <v>5357987</v>
      </c>
      <c r="O12" s="21">
        <v>2401060</v>
      </c>
      <c r="P12" s="21">
        <v>531462</v>
      </c>
      <c r="Q12" s="21">
        <v>919676</v>
      </c>
      <c r="R12" s="21">
        <v>3852198</v>
      </c>
      <c r="S12" s="21">
        <v>5347295</v>
      </c>
      <c r="T12" s="21">
        <v>1990403</v>
      </c>
      <c r="U12" s="21">
        <v>6147204</v>
      </c>
      <c r="V12" s="21">
        <v>13484902</v>
      </c>
      <c r="W12" s="21">
        <v>31608454</v>
      </c>
      <c r="X12" s="21">
        <v>32036756</v>
      </c>
      <c r="Y12" s="21">
        <v>-428302</v>
      </c>
      <c r="Z12" s="6">
        <v>-1.34</v>
      </c>
      <c r="AA12" s="28">
        <v>32036756</v>
      </c>
    </row>
    <row r="13" spans="1:27" ht="13.5">
      <c r="A13" s="5" t="s">
        <v>39</v>
      </c>
      <c r="B13" s="3"/>
      <c r="C13" s="19">
        <v>450138091</v>
      </c>
      <c r="D13" s="19"/>
      <c r="E13" s="20">
        <v>901304764</v>
      </c>
      <c r="F13" s="21">
        <v>926920775</v>
      </c>
      <c r="G13" s="21"/>
      <c r="H13" s="21"/>
      <c r="I13" s="21">
        <v>50274210</v>
      </c>
      <c r="J13" s="21">
        <v>50274210</v>
      </c>
      <c r="K13" s="21">
        <v>18326813</v>
      </c>
      <c r="L13" s="21">
        <v>9029141</v>
      </c>
      <c r="M13" s="21">
        <v>63265520</v>
      </c>
      <c r="N13" s="21">
        <v>90621474</v>
      </c>
      <c r="O13" s="21"/>
      <c r="P13" s="21"/>
      <c r="Q13" s="21">
        <v>72925399</v>
      </c>
      <c r="R13" s="21">
        <v>72925399</v>
      </c>
      <c r="S13" s="21">
        <v>85550037</v>
      </c>
      <c r="T13" s="21">
        <v>113429645</v>
      </c>
      <c r="U13" s="21">
        <v>448160570</v>
      </c>
      <c r="V13" s="21">
        <v>647140252</v>
      </c>
      <c r="W13" s="21">
        <v>860961335</v>
      </c>
      <c r="X13" s="21">
        <v>901304764</v>
      </c>
      <c r="Y13" s="21">
        <v>-40343429</v>
      </c>
      <c r="Z13" s="6">
        <v>-4.48</v>
      </c>
      <c r="AA13" s="28">
        <v>926920775</v>
      </c>
    </row>
    <row r="14" spans="1:27" ht="13.5">
      <c r="A14" s="5" t="s">
        <v>40</v>
      </c>
      <c r="B14" s="3"/>
      <c r="C14" s="22">
        <v>34323808</v>
      </c>
      <c r="D14" s="22"/>
      <c r="E14" s="23">
        <v>33500000</v>
      </c>
      <c r="F14" s="24">
        <v>44200000</v>
      </c>
      <c r="G14" s="24"/>
      <c r="H14" s="24">
        <v>1955690</v>
      </c>
      <c r="I14" s="24"/>
      <c r="J14" s="24">
        <v>1955690</v>
      </c>
      <c r="K14" s="24">
        <v>3582807</v>
      </c>
      <c r="L14" s="24">
        <v>2435161</v>
      </c>
      <c r="M14" s="24">
        <v>861174</v>
      </c>
      <c r="N14" s="24">
        <v>6879142</v>
      </c>
      <c r="O14" s="24">
        <v>6003317</v>
      </c>
      <c r="P14" s="24">
        <v>2255456</v>
      </c>
      <c r="Q14" s="24">
        <v>4993357</v>
      </c>
      <c r="R14" s="24">
        <v>13252130</v>
      </c>
      <c r="S14" s="24">
        <v>3474937</v>
      </c>
      <c r="T14" s="24">
        <v>4665051</v>
      </c>
      <c r="U14" s="24">
        <v>7935654</v>
      </c>
      <c r="V14" s="24">
        <v>16075642</v>
      </c>
      <c r="W14" s="24">
        <v>38162604</v>
      </c>
      <c r="X14" s="24">
        <v>33500000</v>
      </c>
      <c r="Y14" s="24">
        <v>4662604</v>
      </c>
      <c r="Z14" s="7">
        <v>13.92</v>
      </c>
      <c r="AA14" s="29">
        <v>44200000</v>
      </c>
    </row>
    <row r="15" spans="1:27" ht="13.5">
      <c r="A15" s="2" t="s">
        <v>41</v>
      </c>
      <c r="B15" s="8"/>
      <c r="C15" s="16">
        <f aca="true" t="shared" si="2" ref="C15:Y15">SUM(C16:C18)</f>
        <v>1529042356</v>
      </c>
      <c r="D15" s="16">
        <f>SUM(D16:D18)</f>
        <v>0</v>
      </c>
      <c r="E15" s="17">
        <f t="shared" si="2"/>
        <v>1565770000</v>
      </c>
      <c r="F15" s="18">
        <f t="shared" si="2"/>
        <v>1565770000</v>
      </c>
      <c r="G15" s="18">
        <f t="shared" si="2"/>
        <v>1684561</v>
      </c>
      <c r="H15" s="18">
        <f t="shared" si="2"/>
        <v>295530926</v>
      </c>
      <c r="I15" s="18">
        <f t="shared" si="2"/>
        <v>135208671</v>
      </c>
      <c r="J15" s="18">
        <f t="shared" si="2"/>
        <v>432424158</v>
      </c>
      <c r="K15" s="18">
        <f t="shared" si="2"/>
        <v>162676805</v>
      </c>
      <c r="L15" s="18">
        <f t="shared" si="2"/>
        <v>105896272</v>
      </c>
      <c r="M15" s="18">
        <f t="shared" si="2"/>
        <v>190846696</v>
      </c>
      <c r="N15" s="18">
        <f t="shared" si="2"/>
        <v>459419773</v>
      </c>
      <c r="O15" s="18">
        <f t="shared" si="2"/>
        <v>34754361</v>
      </c>
      <c r="P15" s="18">
        <f t="shared" si="2"/>
        <v>112119880</v>
      </c>
      <c r="Q15" s="18">
        <f t="shared" si="2"/>
        <v>72760104</v>
      </c>
      <c r="R15" s="18">
        <f t="shared" si="2"/>
        <v>219634345</v>
      </c>
      <c r="S15" s="18">
        <f t="shared" si="2"/>
        <v>78941818</v>
      </c>
      <c r="T15" s="18">
        <f t="shared" si="2"/>
        <v>64936644</v>
      </c>
      <c r="U15" s="18">
        <f t="shared" si="2"/>
        <v>248361142</v>
      </c>
      <c r="V15" s="18">
        <f t="shared" si="2"/>
        <v>392239604</v>
      </c>
      <c r="W15" s="18">
        <f t="shared" si="2"/>
        <v>1503717880</v>
      </c>
      <c r="X15" s="18">
        <f t="shared" si="2"/>
        <v>1565770000</v>
      </c>
      <c r="Y15" s="18">
        <f t="shared" si="2"/>
        <v>-62052120</v>
      </c>
      <c r="Z15" s="4">
        <f>+IF(X15&lt;&gt;0,+(Y15/X15)*100,0)</f>
        <v>-3.963041826066408</v>
      </c>
      <c r="AA15" s="30">
        <f>SUM(AA16:AA18)</f>
        <v>1565770000</v>
      </c>
    </row>
    <row r="16" spans="1:27" ht="13.5">
      <c r="A16" s="5" t="s">
        <v>42</v>
      </c>
      <c r="B16" s="3"/>
      <c r="C16" s="19">
        <v>2682564</v>
      </c>
      <c r="D16" s="19"/>
      <c r="E16" s="20">
        <v>2800000</v>
      </c>
      <c r="F16" s="21">
        <v>2800000</v>
      </c>
      <c r="G16" s="21"/>
      <c r="H16" s="21">
        <v>41634</v>
      </c>
      <c r="I16" s="21">
        <v>41671</v>
      </c>
      <c r="J16" s="21">
        <v>83305</v>
      </c>
      <c r="K16" s="21">
        <v>205268</v>
      </c>
      <c r="L16" s="21">
        <v>43900</v>
      </c>
      <c r="M16" s="21">
        <v>32606</v>
      </c>
      <c r="N16" s="21">
        <v>281774</v>
      </c>
      <c r="O16" s="21">
        <v>18431</v>
      </c>
      <c r="P16" s="21">
        <v>52637</v>
      </c>
      <c r="Q16" s="21">
        <v>1720749</v>
      </c>
      <c r="R16" s="21">
        <v>1791817</v>
      </c>
      <c r="S16" s="21">
        <v>31936</v>
      </c>
      <c r="T16" s="21">
        <v>42367</v>
      </c>
      <c r="U16" s="21">
        <v>475986</v>
      </c>
      <c r="V16" s="21">
        <v>550289</v>
      </c>
      <c r="W16" s="21">
        <v>2707185</v>
      </c>
      <c r="X16" s="21">
        <v>2800000</v>
      </c>
      <c r="Y16" s="21">
        <v>-92815</v>
      </c>
      <c r="Z16" s="6">
        <v>-3.31</v>
      </c>
      <c r="AA16" s="28">
        <v>2800000</v>
      </c>
    </row>
    <row r="17" spans="1:27" ht="13.5">
      <c r="A17" s="5" t="s">
        <v>43</v>
      </c>
      <c r="B17" s="3"/>
      <c r="C17" s="19">
        <v>1520066018</v>
      </c>
      <c r="D17" s="19"/>
      <c r="E17" s="20">
        <v>1561470000</v>
      </c>
      <c r="F17" s="21">
        <v>1561470000</v>
      </c>
      <c r="G17" s="21">
        <v>1684561</v>
      </c>
      <c r="H17" s="21">
        <v>295489292</v>
      </c>
      <c r="I17" s="21">
        <v>135093056</v>
      </c>
      <c r="J17" s="21">
        <v>432266909</v>
      </c>
      <c r="K17" s="21">
        <v>161568720</v>
      </c>
      <c r="L17" s="21">
        <v>105805532</v>
      </c>
      <c r="M17" s="21">
        <v>190709928</v>
      </c>
      <c r="N17" s="21">
        <v>458084180</v>
      </c>
      <c r="O17" s="21">
        <v>34710715</v>
      </c>
      <c r="P17" s="21">
        <v>112067243</v>
      </c>
      <c r="Q17" s="21">
        <v>71021657</v>
      </c>
      <c r="R17" s="21">
        <v>217799615</v>
      </c>
      <c r="S17" s="21">
        <v>78881502</v>
      </c>
      <c r="T17" s="21">
        <v>64680544</v>
      </c>
      <c r="U17" s="21">
        <v>247834256</v>
      </c>
      <c r="V17" s="21">
        <v>391396302</v>
      </c>
      <c r="W17" s="21">
        <v>1499547006</v>
      </c>
      <c r="X17" s="21">
        <v>1561470000</v>
      </c>
      <c r="Y17" s="21">
        <v>-61922994</v>
      </c>
      <c r="Z17" s="6">
        <v>-3.97</v>
      </c>
      <c r="AA17" s="28">
        <v>1561470000</v>
      </c>
    </row>
    <row r="18" spans="1:27" ht="13.5">
      <c r="A18" s="5" t="s">
        <v>44</v>
      </c>
      <c r="B18" s="3"/>
      <c r="C18" s="19">
        <v>6293774</v>
      </c>
      <c r="D18" s="19"/>
      <c r="E18" s="20">
        <v>1500000</v>
      </c>
      <c r="F18" s="21">
        <v>1500000</v>
      </c>
      <c r="G18" s="21"/>
      <c r="H18" s="21"/>
      <c r="I18" s="21">
        <v>73944</v>
      </c>
      <c r="J18" s="21">
        <v>73944</v>
      </c>
      <c r="K18" s="21">
        <v>902817</v>
      </c>
      <c r="L18" s="21">
        <v>46840</v>
      </c>
      <c r="M18" s="21">
        <v>104162</v>
      </c>
      <c r="N18" s="21">
        <v>1053819</v>
      </c>
      <c r="O18" s="21">
        <v>25215</v>
      </c>
      <c r="P18" s="21"/>
      <c r="Q18" s="21">
        <v>17698</v>
      </c>
      <c r="R18" s="21">
        <v>42913</v>
      </c>
      <c r="S18" s="21">
        <v>28380</v>
      </c>
      <c r="T18" s="21">
        <v>213733</v>
      </c>
      <c r="U18" s="21">
        <v>50900</v>
      </c>
      <c r="V18" s="21">
        <v>293013</v>
      </c>
      <c r="W18" s="21">
        <v>1463689</v>
      </c>
      <c r="X18" s="21">
        <v>1500000</v>
      </c>
      <c r="Y18" s="21">
        <v>-36311</v>
      </c>
      <c r="Z18" s="6">
        <v>-2.42</v>
      </c>
      <c r="AA18" s="28">
        <v>1500000</v>
      </c>
    </row>
    <row r="19" spans="1:27" ht="13.5">
      <c r="A19" s="2" t="s">
        <v>45</v>
      </c>
      <c r="B19" s="8"/>
      <c r="C19" s="16">
        <f aca="true" t="shared" si="3" ref="C19:Y19">SUM(C20:C23)</f>
        <v>1376966786</v>
      </c>
      <c r="D19" s="16">
        <f>SUM(D20:D23)</f>
        <v>0</v>
      </c>
      <c r="E19" s="17">
        <f t="shared" si="3"/>
        <v>1156246236</v>
      </c>
      <c r="F19" s="18">
        <f t="shared" si="3"/>
        <v>1211666236</v>
      </c>
      <c r="G19" s="18">
        <f t="shared" si="3"/>
        <v>6816329</v>
      </c>
      <c r="H19" s="18">
        <f t="shared" si="3"/>
        <v>58672761</v>
      </c>
      <c r="I19" s="18">
        <f t="shared" si="3"/>
        <v>143204848</v>
      </c>
      <c r="J19" s="18">
        <f t="shared" si="3"/>
        <v>208693938</v>
      </c>
      <c r="K19" s="18">
        <f t="shared" si="3"/>
        <v>79633501</v>
      </c>
      <c r="L19" s="18">
        <f t="shared" si="3"/>
        <v>94075749</v>
      </c>
      <c r="M19" s="18">
        <f t="shared" si="3"/>
        <v>99212960</v>
      </c>
      <c r="N19" s="18">
        <f t="shared" si="3"/>
        <v>272922210</v>
      </c>
      <c r="O19" s="18">
        <f t="shared" si="3"/>
        <v>18510381</v>
      </c>
      <c r="P19" s="18">
        <f t="shared" si="3"/>
        <v>64412831</v>
      </c>
      <c r="Q19" s="18">
        <f t="shared" si="3"/>
        <v>100328548</v>
      </c>
      <c r="R19" s="18">
        <f t="shared" si="3"/>
        <v>183251760</v>
      </c>
      <c r="S19" s="18">
        <f t="shared" si="3"/>
        <v>72089742</v>
      </c>
      <c r="T19" s="18">
        <f t="shared" si="3"/>
        <v>72480151</v>
      </c>
      <c r="U19" s="18">
        <f t="shared" si="3"/>
        <v>299735957</v>
      </c>
      <c r="V19" s="18">
        <f t="shared" si="3"/>
        <v>444305850</v>
      </c>
      <c r="W19" s="18">
        <f t="shared" si="3"/>
        <v>1109173758</v>
      </c>
      <c r="X19" s="18">
        <f t="shared" si="3"/>
        <v>1156246236</v>
      </c>
      <c r="Y19" s="18">
        <f t="shared" si="3"/>
        <v>-47072478</v>
      </c>
      <c r="Z19" s="4">
        <f>+IF(X19&lt;&gt;0,+(Y19/X19)*100,0)</f>
        <v>-4.071146485444645</v>
      </c>
      <c r="AA19" s="30">
        <f>SUM(AA20:AA23)</f>
        <v>1211666236</v>
      </c>
    </row>
    <row r="20" spans="1:27" ht="13.5">
      <c r="A20" s="5" t="s">
        <v>46</v>
      </c>
      <c r="B20" s="3"/>
      <c r="C20" s="19">
        <v>422955844</v>
      </c>
      <c r="D20" s="19"/>
      <c r="E20" s="20">
        <v>642500000</v>
      </c>
      <c r="F20" s="21">
        <v>625500000</v>
      </c>
      <c r="G20" s="21">
        <v>6816329</v>
      </c>
      <c r="H20" s="21">
        <v>29022054</v>
      </c>
      <c r="I20" s="21">
        <v>69095504</v>
      </c>
      <c r="J20" s="21">
        <v>104933887</v>
      </c>
      <c r="K20" s="21">
        <v>48810927</v>
      </c>
      <c r="L20" s="21">
        <v>50564714</v>
      </c>
      <c r="M20" s="21">
        <v>53183487</v>
      </c>
      <c r="N20" s="21">
        <v>152559128</v>
      </c>
      <c r="O20" s="21">
        <v>9526611</v>
      </c>
      <c r="P20" s="21">
        <v>39690534</v>
      </c>
      <c r="Q20" s="21">
        <v>63245885</v>
      </c>
      <c r="R20" s="21">
        <v>112463030</v>
      </c>
      <c r="S20" s="21">
        <v>37998745</v>
      </c>
      <c r="T20" s="21">
        <v>27145392</v>
      </c>
      <c r="U20" s="21">
        <v>123804596</v>
      </c>
      <c r="V20" s="21">
        <v>188948733</v>
      </c>
      <c r="W20" s="21">
        <v>558904778</v>
      </c>
      <c r="X20" s="21">
        <v>642500000</v>
      </c>
      <c r="Y20" s="21">
        <v>-83595222</v>
      </c>
      <c r="Z20" s="6">
        <v>-13.01</v>
      </c>
      <c r="AA20" s="28">
        <v>625500000</v>
      </c>
    </row>
    <row r="21" spans="1:27" ht="13.5">
      <c r="A21" s="5" t="s">
        <v>47</v>
      </c>
      <c r="B21" s="3"/>
      <c r="C21" s="19">
        <v>221577672</v>
      </c>
      <c r="D21" s="19"/>
      <c r="E21" s="20">
        <v>149600000</v>
      </c>
      <c r="F21" s="21">
        <v>145600000</v>
      </c>
      <c r="G21" s="21"/>
      <c r="H21" s="21">
        <v>3323264</v>
      </c>
      <c r="I21" s="21">
        <v>19573168</v>
      </c>
      <c r="J21" s="21">
        <v>22896432</v>
      </c>
      <c r="K21" s="21">
        <v>6048866</v>
      </c>
      <c r="L21" s="21">
        <v>8832292</v>
      </c>
      <c r="M21" s="21">
        <v>4721068</v>
      </c>
      <c r="N21" s="21">
        <v>19602226</v>
      </c>
      <c r="O21" s="21">
        <v>1183493</v>
      </c>
      <c r="P21" s="21">
        <v>5649286</v>
      </c>
      <c r="Q21" s="21">
        <v>7601051</v>
      </c>
      <c r="R21" s="21">
        <v>14433830</v>
      </c>
      <c r="S21" s="21">
        <v>4582372</v>
      </c>
      <c r="T21" s="21">
        <v>10465911</v>
      </c>
      <c r="U21" s="21">
        <v>50745610</v>
      </c>
      <c r="V21" s="21">
        <v>65793893</v>
      </c>
      <c r="W21" s="21">
        <v>122726381</v>
      </c>
      <c r="X21" s="21">
        <v>149600000</v>
      </c>
      <c r="Y21" s="21">
        <v>-26873619</v>
      </c>
      <c r="Z21" s="6">
        <v>-17.96</v>
      </c>
      <c r="AA21" s="28">
        <v>145600000</v>
      </c>
    </row>
    <row r="22" spans="1:27" ht="13.5">
      <c r="A22" s="5" t="s">
        <v>48</v>
      </c>
      <c r="B22" s="3"/>
      <c r="C22" s="22">
        <v>718357848</v>
      </c>
      <c r="D22" s="22"/>
      <c r="E22" s="23">
        <v>349146236</v>
      </c>
      <c r="F22" s="24">
        <v>425566236</v>
      </c>
      <c r="G22" s="24"/>
      <c r="H22" s="24">
        <v>26327443</v>
      </c>
      <c r="I22" s="24">
        <v>54090350</v>
      </c>
      <c r="J22" s="24">
        <v>80417793</v>
      </c>
      <c r="K22" s="24">
        <v>24571488</v>
      </c>
      <c r="L22" s="24">
        <v>33597822</v>
      </c>
      <c r="M22" s="24">
        <v>40583664</v>
      </c>
      <c r="N22" s="24">
        <v>98752974</v>
      </c>
      <c r="O22" s="24">
        <v>6432521</v>
      </c>
      <c r="P22" s="24">
        <v>19073011</v>
      </c>
      <c r="Q22" s="24">
        <v>29465544</v>
      </c>
      <c r="R22" s="24">
        <v>54971076</v>
      </c>
      <c r="S22" s="24">
        <v>27644692</v>
      </c>
      <c r="T22" s="24">
        <v>31568328</v>
      </c>
      <c r="U22" s="24">
        <v>121783031</v>
      </c>
      <c r="V22" s="24">
        <v>180996051</v>
      </c>
      <c r="W22" s="24">
        <v>415137894</v>
      </c>
      <c r="X22" s="24">
        <v>349146236</v>
      </c>
      <c r="Y22" s="24">
        <v>65991658</v>
      </c>
      <c r="Z22" s="7">
        <v>18.9</v>
      </c>
      <c r="AA22" s="29">
        <v>425566236</v>
      </c>
    </row>
    <row r="23" spans="1:27" ht="13.5">
      <c r="A23" s="5" t="s">
        <v>49</v>
      </c>
      <c r="B23" s="3"/>
      <c r="C23" s="19">
        <v>14075422</v>
      </c>
      <c r="D23" s="19"/>
      <c r="E23" s="20">
        <v>15000000</v>
      </c>
      <c r="F23" s="21">
        <v>15000000</v>
      </c>
      <c r="G23" s="21"/>
      <c r="H23" s="21"/>
      <c r="I23" s="21">
        <v>445826</v>
      </c>
      <c r="J23" s="21">
        <v>445826</v>
      </c>
      <c r="K23" s="21">
        <v>202220</v>
      </c>
      <c r="L23" s="21">
        <v>1080921</v>
      </c>
      <c r="M23" s="21">
        <v>724741</v>
      </c>
      <c r="N23" s="21">
        <v>2007882</v>
      </c>
      <c r="O23" s="21">
        <v>1367756</v>
      </c>
      <c r="P23" s="21"/>
      <c r="Q23" s="21">
        <v>16068</v>
      </c>
      <c r="R23" s="21">
        <v>1383824</v>
      </c>
      <c r="S23" s="21">
        <v>1863933</v>
      </c>
      <c r="T23" s="21">
        <v>3300520</v>
      </c>
      <c r="U23" s="21">
        <v>3402720</v>
      </c>
      <c r="V23" s="21">
        <v>8567173</v>
      </c>
      <c r="W23" s="21">
        <v>12404705</v>
      </c>
      <c r="X23" s="21">
        <v>15000000</v>
      </c>
      <c r="Y23" s="21">
        <v>-2595295</v>
      </c>
      <c r="Z23" s="6">
        <v>-17.3</v>
      </c>
      <c r="AA23" s="28">
        <v>15000000</v>
      </c>
    </row>
    <row r="24" spans="1:27" ht="13.5">
      <c r="A24" s="2" t="s">
        <v>50</v>
      </c>
      <c r="B24" s="8"/>
      <c r="C24" s="16">
        <v>36460168</v>
      </c>
      <c r="D24" s="16"/>
      <c r="E24" s="17">
        <v>13500000</v>
      </c>
      <c r="F24" s="18">
        <v>13500000</v>
      </c>
      <c r="G24" s="18">
        <v>29541</v>
      </c>
      <c r="H24" s="18">
        <v>22474</v>
      </c>
      <c r="I24" s="18">
        <v>1098461</v>
      </c>
      <c r="J24" s="18">
        <v>1150476</v>
      </c>
      <c r="K24" s="18">
        <v>931413</v>
      </c>
      <c r="L24" s="18">
        <v>282186</v>
      </c>
      <c r="M24" s="18">
        <v>1944328</v>
      </c>
      <c r="N24" s="18">
        <v>3157927</v>
      </c>
      <c r="O24" s="18">
        <v>2542785</v>
      </c>
      <c r="P24" s="18">
        <v>832456</v>
      </c>
      <c r="Q24" s="18">
        <v>32516</v>
      </c>
      <c r="R24" s="18">
        <v>3407757</v>
      </c>
      <c r="S24" s="18">
        <v>797194</v>
      </c>
      <c r="T24" s="18">
        <v>37190</v>
      </c>
      <c r="U24" s="18">
        <v>3366278</v>
      </c>
      <c r="V24" s="18">
        <v>4200662</v>
      </c>
      <c r="W24" s="18">
        <v>11916822</v>
      </c>
      <c r="X24" s="18">
        <v>13500000</v>
      </c>
      <c r="Y24" s="18">
        <v>-1583178</v>
      </c>
      <c r="Z24" s="4">
        <v>-11.73</v>
      </c>
      <c r="AA24" s="30">
        <v>13500000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4228582510</v>
      </c>
      <c r="D25" s="51">
        <f>+D5+D9+D15+D19+D24</f>
        <v>0</v>
      </c>
      <c r="E25" s="52">
        <f t="shared" si="4"/>
        <v>4167986756</v>
      </c>
      <c r="F25" s="53">
        <f t="shared" si="4"/>
        <v>4388781289</v>
      </c>
      <c r="G25" s="53">
        <f t="shared" si="4"/>
        <v>11589938</v>
      </c>
      <c r="H25" s="53">
        <f t="shared" si="4"/>
        <v>389255659</v>
      </c>
      <c r="I25" s="53">
        <f t="shared" si="4"/>
        <v>387682919</v>
      </c>
      <c r="J25" s="53">
        <f t="shared" si="4"/>
        <v>788528516</v>
      </c>
      <c r="K25" s="53">
        <f t="shared" si="4"/>
        <v>282387432</v>
      </c>
      <c r="L25" s="53">
        <f t="shared" si="4"/>
        <v>280581364</v>
      </c>
      <c r="M25" s="53">
        <f t="shared" si="4"/>
        <v>430029660</v>
      </c>
      <c r="N25" s="53">
        <f t="shared" si="4"/>
        <v>992998456</v>
      </c>
      <c r="O25" s="53">
        <f t="shared" si="4"/>
        <v>75204459</v>
      </c>
      <c r="P25" s="53">
        <f t="shared" si="4"/>
        <v>220185088</v>
      </c>
      <c r="Q25" s="53">
        <f t="shared" si="4"/>
        <v>285899180</v>
      </c>
      <c r="R25" s="53">
        <f t="shared" si="4"/>
        <v>581288727</v>
      </c>
      <c r="S25" s="53">
        <f t="shared" si="4"/>
        <v>270657551</v>
      </c>
      <c r="T25" s="53">
        <f t="shared" si="4"/>
        <v>336845404</v>
      </c>
      <c r="U25" s="53">
        <f t="shared" si="4"/>
        <v>1146192519</v>
      </c>
      <c r="V25" s="53">
        <f t="shared" si="4"/>
        <v>1753695474</v>
      </c>
      <c r="W25" s="53">
        <f t="shared" si="4"/>
        <v>4116511173</v>
      </c>
      <c r="X25" s="53">
        <f t="shared" si="4"/>
        <v>4167986756</v>
      </c>
      <c r="Y25" s="53">
        <f t="shared" si="4"/>
        <v>-51475583</v>
      </c>
      <c r="Z25" s="54">
        <f>+IF(X25&lt;&gt;0,+(Y25/X25)*100,0)</f>
        <v>-1.2350227103264817</v>
      </c>
      <c r="AA25" s="55">
        <f>+AA5+AA9+AA15+AA19+AA24</f>
        <v>4388781289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2097657610</v>
      </c>
      <c r="D28" s="19"/>
      <c r="E28" s="20">
        <v>2529271000</v>
      </c>
      <c r="F28" s="21">
        <v>2591308693</v>
      </c>
      <c r="G28" s="21">
        <v>6206847</v>
      </c>
      <c r="H28" s="21">
        <v>301808062</v>
      </c>
      <c r="I28" s="21">
        <v>284186856</v>
      </c>
      <c r="J28" s="21">
        <v>592201765</v>
      </c>
      <c r="K28" s="21">
        <v>185719428</v>
      </c>
      <c r="L28" s="21">
        <v>166826705</v>
      </c>
      <c r="M28" s="21">
        <v>310422011</v>
      </c>
      <c r="N28" s="21">
        <v>662968144</v>
      </c>
      <c r="O28" s="21">
        <v>24200808</v>
      </c>
      <c r="P28" s="21">
        <v>120677407</v>
      </c>
      <c r="Q28" s="21">
        <v>208454620</v>
      </c>
      <c r="R28" s="21">
        <v>353332835</v>
      </c>
      <c r="S28" s="21">
        <v>180554234</v>
      </c>
      <c r="T28" s="21">
        <v>173136286</v>
      </c>
      <c r="U28" s="21">
        <v>554075341</v>
      </c>
      <c r="V28" s="21">
        <v>907765861</v>
      </c>
      <c r="W28" s="21">
        <v>2516268605</v>
      </c>
      <c r="X28" s="21"/>
      <c r="Y28" s="21">
        <v>2516268605</v>
      </c>
      <c r="Z28" s="6"/>
      <c r="AA28" s="19">
        <v>2591308693</v>
      </c>
    </row>
    <row r="29" spans="1:27" ht="13.5">
      <c r="A29" s="57" t="s">
        <v>55</v>
      </c>
      <c r="B29" s="3"/>
      <c r="C29" s="19">
        <v>5000191</v>
      </c>
      <c r="D29" s="19"/>
      <c r="E29" s="20">
        <v>15129000</v>
      </c>
      <c r="F29" s="21">
        <v>27304047</v>
      </c>
      <c r="G29" s="21"/>
      <c r="H29" s="21"/>
      <c r="I29" s="21"/>
      <c r="J29" s="21"/>
      <c r="K29" s="21"/>
      <c r="L29" s="21">
        <v>156859</v>
      </c>
      <c r="M29" s="21">
        <v>521216</v>
      </c>
      <c r="N29" s="21">
        <v>678075</v>
      </c>
      <c r="O29" s="21">
        <v>538543</v>
      </c>
      <c r="P29" s="21">
        <v>538923</v>
      </c>
      <c r="Q29" s="21">
        <v>2792408</v>
      </c>
      <c r="R29" s="21">
        <v>3869874</v>
      </c>
      <c r="S29" s="21">
        <v>886098</v>
      </c>
      <c r="T29" s="21">
        <v>1070314</v>
      </c>
      <c r="U29" s="21">
        <v>2216761</v>
      </c>
      <c r="V29" s="21">
        <v>4173173</v>
      </c>
      <c r="W29" s="21">
        <v>8721122</v>
      </c>
      <c r="X29" s="21"/>
      <c r="Y29" s="21">
        <v>8721122</v>
      </c>
      <c r="Z29" s="6"/>
      <c r="AA29" s="28">
        <v>27304047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12090886</v>
      </c>
      <c r="D31" s="19"/>
      <c r="E31" s="20"/>
      <c r="F31" s="21">
        <v>4500000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>
        <v>4111041</v>
      </c>
      <c r="T31" s="21">
        <v>343349</v>
      </c>
      <c r="U31" s="21">
        <v>-7</v>
      </c>
      <c r="V31" s="21">
        <v>4454383</v>
      </c>
      <c r="W31" s="21">
        <v>4454383</v>
      </c>
      <c r="X31" s="21"/>
      <c r="Y31" s="21">
        <v>4454383</v>
      </c>
      <c r="Z31" s="6"/>
      <c r="AA31" s="28">
        <v>4500000</v>
      </c>
    </row>
    <row r="32" spans="1:27" ht="13.5">
      <c r="A32" s="59" t="s">
        <v>58</v>
      </c>
      <c r="B32" s="3"/>
      <c r="C32" s="25">
        <f aca="true" t="shared" si="5" ref="C32:Y32">SUM(C28:C31)</f>
        <v>2114748687</v>
      </c>
      <c r="D32" s="25">
        <f>SUM(D28:D31)</f>
        <v>0</v>
      </c>
      <c r="E32" s="26">
        <f t="shared" si="5"/>
        <v>2544400000</v>
      </c>
      <c r="F32" s="27">
        <f t="shared" si="5"/>
        <v>2623112740</v>
      </c>
      <c r="G32" s="27">
        <f t="shared" si="5"/>
        <v>6206847</v>
      </c>
      <c r="H32" s="27">
        <f t="shared" si="5"/>
        <v>301808062</v>
      </c>
      <c r="I32" s="27">
        <f t="shared" si="5"/>
        <v>284186856</v>
      </c>
      <c r="J32" s="27">
        <f t="shared" si="5"/>
        <v>592201765</v>
      </c>
      <c r="K32" s="27">
        <f t="shared" si="5"/>
        <v>185719428</v>
      </c>
      <c r="L32" s="27">
        <f t="shared" si="5"/>
        <v>166983564</v>
      </c>
      <c r="M32" s="27">
        <f t="shared" si="5"/>
        <v>310943227</v>
      </c>
      <c r="N32" s="27">
        <f t="shared" si="5"/>
        <v>663646219</v>
      </c>
      <c r="O32" s="27">
        <f t="shared" si="5"/>
        <v>24739351</v>
      </c>
      <c r="P32" s="27">
        <f t="shared" si="5"/>
        <v>121216330</v>
      </c>
      <c r="Q32" s="27">
        <f t="shared" si="5"/>
        <v>211247028</v>
      </c>
      <c r="R32" s="27">
        <f t="shared" si="5"/>
        <v>357202709</v>
      </c>
      <c r="S32" s="27">
        <f t="shared" si="5"/>
        <v>185551373</v>
      </c>
      <c r="T32" s="27">
        <f t="shared" si="5"/>
        <v>174549949</v>
      </c>
      <c r="U32" s="27">
        <f t="shared" si="5"/>
        <v>556292095</v>
      </c>
      <c r="V32" s="27">
        <f t="shared" si="5"/>
        <v>916393417</v>
      </c>
      <c r="W32" s="27">
        <f t="shared" si="5"/>
        <v>2529444110</v>
      </c>
      <c r="X32" s="27">
        <f t="shared" si="5"/>
        <v>0</v>
      </c>
      <c r="Y32" s="27">
        <f t="shared" si="5"/>
        <v>2529444110</v>
      </c>
      <c r="Z32" s="13">
        <f>+IF(X32&lt;&gt;0,+(Y32/X32)*100,0)</f>
        <v>0</v>
      </c>
      <c r="AA32" s="31">
        <f>SUM(AA28:AA31)</f>
        <v>2623112740</v>
      </c>
    </row>
    <row r="33" spans="1:27" ht="13.5">
      <c r="A33" s="60" t="s">
        <v>59</v>
      </c>
      <c r="B33" s="3" t="s">
        <v>60</v>
      </c>
      <c r="C33" s="19">
        <v>93818354</v>
      </c>
      <c r="D33" s="19"/>
      <c r="E33" s="20">
        <v>80100000</v>
      </c>
      <c r="F33" s="21">
        <v>76100000</v>
      </c>
      <c r="G33" s="21">
        <v>609482</v>
      </c>
      <c r="H33" s="21">
        <v>2501710</v>
      </c>
      <c r="I33" s="21">
        <v>4411284</v>
      </c>
      <c r="J33" s="21">
        <v>7522476</v>
      </c>
      <c r="K33" s="21">
        <v>5034867</v>
      </c>
      <c r="L33" s="21">
        <v>9246251</v>
      </c>
      <c r="M33" s="21">
        <v>336697</v>
      </c>
      <c r="N33" s="21">
        <v>14617815</v>
      </c>
      <c r="O33" s="21">
        <v>6664519</v>
      </c>
      <c r="P33" s="21">
        <v>1618345</v>
      </c>
      <c r="Q33" s="21">
        <v>5112071</v>
      </c>
      <c r="R33" s="21">
        <v>13394935</v>
      </c>
      <c r="S33" s="21">
        <v>4660588</v>
      </c>
      <c r="T33" s="21">
        <v>1897384</v>
      </c>
      <c r="U33" s="21">
        <v>22506785</v>
      </c>
      <c r="V33" s="21">
        <v>29064757</v>
      </c>
      <c r="W33" s="21">
        <v>64599983</v>
      </c>
      <c r="X33" s="21"/>
      <c r="Y33" s="21">
        <v>64599983</v>
      </c>
      <c r="Z33" s="6"/>
      <c r="AA33" s="28">
        <v>76100000</v>
      </c>
    </row>
    <row r="34" spans="1:27" ht="13.5">
      <c r="A34" s="60" t="s">
        <v>61</v>
      </c>
      <c r="B34" s="3" t="s">
        <v>62</v>
      </c>
      <c r="C34" s="19">
        <v>1493166334</v>
      </c>
      <c r="D34" s="19"/>
      <c r="E34" s="20">
        <v>1500000000</v>
      </c>
      <c r="F34" s="21">
        <v>1500000000</v>
      </c>
      <c r="G34" s="21">
        <v>4131060</v>
      </c>
      <c r="H34" s="21">
        <v>84145681</v>
      </c>
      <c r="I34" s="21">
        <v>97130836</v>
      </c>
      <c r="J34" s="21">
        <v>185407577</v>
      </c>
      <c r="K34" s="21">
        <v>88394047</v>
      </c>
      <c r="L34" s="21">
        <v>102145622</v>
      </c>
      <c r="M34" s="21">
        <v>115806289</v>
      </c>
      <c r="N34" s="21">
        <v>306345958</v>
      </c>
      <c r="O34" s="21">
        <v>38954934</v>
      </c>
      <c r="P34" s="21">
        <v>94904099</v>
      </c>
      <c r="Q34" s="21">
        <v>66924291</v>
      </c>
      <c r="R34" s="21">
        <v>200783324</v>
      </c>
      <c r="S34" s="21">
        <v>69052632</v>
      </c>
      <c r="T34" s="21">
        <v>131504907</v>
      </c>
      <c r="U34" s="21">
        <v>482128428</v>
      </c>
      <c r="V34" s="21">
        <v>682685967</v>
      </c>
      <c r="W34" s="21">
        <v>1375222826</v>
      </c>
      <c r="X34" s="21"/>
      <c r="Y34" s="21">
        <v>1375222826</v>
      </c>
      <c r="Z34" s="6"/>
      <c r="AA34" s="28">
        <v>1500000000</v>
      </c>
    </row>
    <row r="35" spans="1:27" ht="13.5">
      <c r="A35" s="60" t="s">
        <v>63</v>
      </c>
      <c r="B35" s="3"/>
      <c r="C35" s="19">
        <v>526849135</v>
      </c>
      <c r="D35" s="19"/>
      <c r="E35" s="20">
        <v>43486756</v>
      </c>
      <c r="F35" s="21">
        <v>189568549</v>
      </c>
      <c r="G35" s="21">
        <v>642549</v>
      </c>
      <c r="H35" s="21">
        <v>800204</v>
      </c>
      <c r="I35" s="21">
        <v>1953945</v>
      </c>
      <c r="J35" s="21">
        <v>3396698</v>
      </c>
      <c r="K35" s="21">
        <v>3239091</v>
      </c>
      <c r="L35" s="21">
        <v>2205926</v>
      </c>
      <c r="M35" s="21">
        <v>2943446</v>
      </c>
      <c r="N35" s="21">
        <v>8388463</v>
      </c>
      <c r="O35" s="21">
        <v>4845655</v>
      </c>
      <c r="P35" s="21">
        <v>2446314</v>
      </c>
      <c r="Q35" s="21">
        <v>2615788</v>
      </c>
      <c r="R35" s="21">
        <v>9907757</v>
      </c>
      <c r="S35" s="21">
        <v>11392961</v>
      </c>
      <c r="T35" s="21">
        <v>28893165</v>
      </c>
      <c r="U35" s="21">
        <v>85265208</v>
      </c>
      <c r="V35" s="21">
        <v>125551334</v>
      </c>
      <c r="W35" s="21">
        <v>147244252</v>
      </c>
      <c r="X35" s="21"/>
      <c r="Y35" s="21">
        <v>147244252</v>
      </c>
      <c r="Z35" s="6"/>
      <c r="AA35" s="28">
        <v>189568549</v>
      </c>
    </row>
    <row r="36" spans="1:27" ht="13.5">
      <c r="A36" s="61" t="s">
        <v>64</v>
      </c>
      <c r="B36" s="10"/>
      <c r="C36" s="62">
        <f aca="true" t="shared" si="6" ref="C36:Y36">SUM(C32:C35)</f>
        <v>4228582510</v>
      </c>
      <c r="D36" s="62">
        <f>SUM(D32:D35)</f>
        <v>0</v>
      </c>
      <c r="E36" s="63">
        <f t="shared" si="6"/>
        <v>4167986756</v>
      </c>
      <c r="F36" s="64">
        <f t="shared" si="6"/>
        <v>4388781289</v>
      </c>
      <c r="G36" s="64">
        <f t="shared" si="6"/>
        <v>11589938</v>
      </c>
      <c r="H36" s="64">
        <f t="shared" si="6"/>
        <v>389255657</v>
      </c>
      <c r="I36" s="64">
        <f t="shared" si="6"/>
        <v>387682921</v>
      </c>
      <c r="J36" s="64">
        <f t="shared" si="6"/>
        <v>788528516</v>
      </c>
      <c r="K36" s="64">
        <f t="shared" si="6"/>
        <v>282387433</v>
      </c>
      <c r="L36" s="64">
        <f t="shared" si="6"/>
        <v>280581363</v>
      </c>
      <c r="M36" s="64">
        <f t="shared" si="6"/>
        <v>430029659</v>
      </c>
      <c r="N36" s="64">
        <f t="shared" si="6"/>
        <v>992998455</v>
      </c>
      <c r="O36" s="64">
        <f t="shared" si="6"/>
        <v>75204459</v>
      </c>
      <c r="P36" s="64">
        <f t="shared" si="6"/>
        <v>220185088</v>
      </c>
      <c r="Q36" s="64">
        <f t="shared" si="6"/>
        <v>285899178</v>
      </c>
      <c r="R36" s="64">
        <f t="shared" si="6"/>
        <v>581288725</v>
      </c>
      <c r="S36" s="64">
        <f t="shared" si="6"/>
        <v>270657554</v>
      </c>
      <c r="T36" s="64">
        <f t="shared" si="6"/>
        <v>336845405</v>
      </c>
      <c r="U36" s="64">
        <f t="shared" si="6"/>
        <v>1146192516</v>
      </c>
      <c r="V36" s="64">
        <f t="shared" si="6"/>
        <v>1753695475</v>
      </c>
      <c r="W36" s="64">
        <f t="shared" si="6"/>
        <v>4116511171</v>
      </c>
      <c r="X36" s="64">
        <f t="shared" si="6"/>
        <v>0</v>
      </c>
      <c r="Y36" s="64">
        <f t="shared" si="6"/>
        <v>4116511171</v>
      </c>
      <c r="Z36" s="65">
        <f>+IF(X36&lt;&gt;0,+(Y36/X36)*100,0)</f>
        <v>0</v>
      </c>
      <c r="AA36" s="66">
        <f>SUM(AA32:AA35)</f>
        <v>4388781289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83621718</v>
      </c>
      <c r="D5" s="16">
        <f>SUM(D6:D8)</f>
        <v>0</v>
      </c>
      <c r="E5" s="17">
        <f t="shared" si="0"/>
        <v>5000000</v>
      </c>
      <c r="F5" s="18">
        <f t="shared" si="0"/>
        <v>8900000</v>
      </c>
      <c r="G5" s="18">
        <f t="shared" si="0"/>
        <v>0</v>
      </c>
      <c r="H5" s="18">
        <f t="shared" si="0"/>
        <v>40420</v>
      </c>
      <c r="I5" s="18">
        <f t="shared" si="0"/>
        <v>155030</v>
      </c>
      <c r="J5" s="18">
        <f t="shared" si="0"/>
        <v>195450</v>
      </c>
      <c r="K5" s="18">
        <f t="shared" si="0"/>
        <v>66228</v>
      </c>
      <c r="L5" s="18">
        <f t="shared" si="0"/>
        <v>31302</v>
      </c>
      <c r="M5" s="18">
        <f t="shared" si="0"/>
        <v>2117365</v>
      </c>
      <c r="N5" s="18">
        <f t="shared" si="0"/>
        <v>2214895</v>
      </c>
      <c r="O5" s="18">
        <f t="shared" si="0"/>
        <v>110402</v>
      </c>
      <c r="P5" s="18">
        <f t="shared" si="0"/>
        <v>14246</v>
      </c>
      <c r="Q5" s="18">
        <f t="shared" si="0"/>
        <v>243120</v>
      </c>
      <c r="R5" s="18">
        <f t="shared" si="0"/>
        <v>367768</v>
      </c>
      <c r="S5" s="18">
        <f t="shared" si="0"/>
        <v>232259</v>
      </c>
      <c r="T5" s="18">
        <f t="shared" si="0"/>
        <v>914023</v>
      </c>
      <c r="U5" s="18">
        <f t="shared" si="0"/>
        <v>106000</v>
      </c>
      <c r="V5" s="18">
        <f t="shared" si="0"/>
        <v>1252282</v>
      </c>
      <c r="W5" s="18">
        <f t="shared" si="0"/>
        <v>4030395</v>
      </c>
      <c r="X5" s="18">
        <f t="shared" si="0"/>
        <v>4999992</v>
      </c>
      <c r="Y5" s="18">
        <f t="shared" si="0"/>
        <v>-969597</v>
      </c>
      <c r="Z5" s="4">
        <f>+IF(X5&lt;&gt;0,+(Y5/X5)*100,0)</f>
        <v>-19.391971027153645</v>
      </c>
      <c r="AA5" s="16">
        <f>SUM(AA6:AA8)</f>
        <v>8900000</v>
      </c>
    </row>
    <row r="6" spans="1:27" ht="13.5">
      <c r="A6" s="5" t="s">
        <v>32</v>
      </c>
      <c r="B6" s="3"/>
      <c r="C6" s="19"/>
      <c r="D6" s="19"/>
      <c r="E6" s="20"/>
      <c r="F6" s="21">
        <v>900000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900000</v>
      </c>
    </row>
    <row r="7" spans="1:27" ht="13.5">
      <c r="A7" s="5" t="s">
        <v>33</v>
      </c>
      <c r="B7" s="3"/>
      <c r="C7" s="22">
        <v>83621718</v>
      </c>
      <c r="D7" s="22"/>
      <c r="E7" s="23">
        <v>4000000</v>
      </c>
      <c r="F7" s="24">
        <v>7000000</v>
      </c>
      <c r="G7" s="24"/>
      <c r="H7" s="24">
        <v>40420</v>
      </c>
      <c r="I7" s="24">
        <v>155030</v>
      </c>
      <c r="J7" s="24">
        <v>195450</v>
      </c>
      <c r="K7" s="24">
        <v>66228</v>
      </c>
      <c r="L7" s="24">
        <v>31302</v>
      </c>
      <c r="M7" s="24">
        <v>2117365</v>
      </c>
      <c r="N7" s="24">
        <v>2214895</v>
      </c>
      <c r="O7" s="24">
        <v>830</v>
      </c>
      <c r="P7" s="24">
        <v>14246</v>
      </c>
      <c r="Q7" s="24">
        <v>243120</v>
      </c>
      <c r="R7" s="24">
        <v>258196</v>
      </c>
      <c r="S7" s="24">
        <v>232259</v>
      </c>
      <c r="T7" s="24">
        <v>914023</v>
      </c>
      <c r="U7" s="24">
        <v>106000</v>
      </c>
      <c r="V7" s="24">
        <v>1252282</v>
      </c>
      <c r="W7" s="24">
        <v>3920823</v>
      </c>
      <c r="X7" s="24">
        <v>3999996</v>
      </c>
      <c r="Y7" s="24">
        <v>-79173</v>
      </c>
      <c r="Z7" s="7">
        <v>-1.98</v>
      </c>
      <c r="AA7" s="29">
        <v>7000000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/>
      <c r="I8" s="21"/>
      <c r="J8" s="21"/>
      <c r="K8" s="21"/>
      <c r="L8" s="21"/>
      <c r="M8" s="21"/>
      <c r="N8" s="21"/>
      <c r="O8" s="21">
        <v>109572</v>
      </c>
      <c r="P8" s="21"/>
      <c r="Q8" s="21"/>
      <c r="R8" s="21">
        <v>109572</v>
      </c>
      <c r="S8" s="21"/>
      <c r="T8" s="21"/>
      <c r="U8" s="21"/>
      <c r="V8" s="21"/>
      <c r="W8" s="21">
        <v>109572</v>
      </c>
      <c r="X8" s="21">
        <v>999996</v>
      </c>
      <c r="Y8" s="21">
        <v>-890424</v>
      </c>
      <c r="Z8" s="6">
        <v>-89.04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30756103</v>
      </c>
      <c r="D9" s="16">
        <f>SUM(D10:D14)</f>
        <v>0</v>
      </c>
      <c r="E9" s="17">
        <f t="shared" si="1"/>
        <v>42320737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42320747</v>
      </c>
      <c r="Y9" s="18">
        <f t="shared" si="1"/>
        <v>-42320747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>
        <v>30405103</v>
      </c>
      <c r="D10" s="19"/>
      <c r="E10" s="20">
        <v>8813577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8813581</v>
      </c>
      <c r="Y10" s="21">
        <v>-8813581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>
        <v>32012160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32012157</v>
      </c>
      <c r="Y11" s="21">
        <v>-32012157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</v>
      </c>
      <c r="Y12" s="21">
        <v>-4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351000</v>
      </c>
      <c r="D14" s="22"/>
      <c r="E14" s="23">
        <v>1495000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1495005</v>
      </c>
      <c r="Y14" s="24">
        <v>-1495005</v>
      </c>
      <c r="Z14" s="7">
        <v>-100</v>
      </c>
      <c r="AA14" s="29"/>
    </row>
    <row r="15" spans="1:27" ht="13.5">
      <c r="A15" s="2" t="s">
        <v>41</v>
      </c>
      <c r="B15" s="8"/>
      <c r="C15" s="16">
        <f aca="true" t="shared" si="2" ref="C15:Y15">SUM(C16:C18)</f>
        <v>102690471</v>
      </c>
      <c r="D15" s="16">
        <f>SUM(D16:D18)</f>
        <v>0</v>
      </c>
      <c r="E15" s="17">
        <f t="shared" si="2"/>
        <v>132729609</v>
      </c>
      <c r="F15" s="18">
        <f t="shared" si="2"/>
        <v>509220111</v>
      </c>
      <c r="G15" s="18">
        <f t="shared" si="2"/>
        <v>0</v>
      </c>
      <c r="H15" s="18">
        <f t="shared" si="2"/>
        <v>19218462</v>
      </c>
      <c r="I15" s="18">
        <f t="shared" si="2"/>
        <v>13194269</v>
      </c>
      <c r="J15" s="18">
        <f t="shared" si="2"/>
        <v>32412731</v>
      </c>
      <c r="K15" s="18">
        <f t="shared" si="2"/>
        <v>25014176</v>
      </c>
      <c r="L15" s="18">
        <f t="shared" si="2"/>
        <v>22608133</v>
      </c>
      <c r="M15" s="18">
        <f t="shared" si="2"/>
        <v>46024196</v>
      </c>
      <c r="N15" s="18">
        <f t="shared" si="2"/>
        <v>93646505</v>
      </c>
      <c r="O15" s="18">
        <f t="shared" si="2"/>
        <v>-276502</v>
      </c>
      <c r="P15" s="18">
        <f t="shared" si="2"/>
        <v>22934885</v>
      </c>
      <c r="Q15" s="18">
        <f t="shared" si="2"/>
        <v>8959127</v>
      </c>
      <c r="R15" s="18">
        <f t="shared" si="2"/>
        <v>31617510</v>
      </c>
      <c r="S15" s="18">
        <f t="shared" si="2"/>
        <v>11196777</v>
      </c>
      <c r="T15" s="18">
        <f t="shared" si="2"/>
        <v>4889659</v>
      </c>
      <c r="U15" s="18">
        <f t="shared" si="2"/>
        <v>28319488</v>
      </c>
      <c r="V15" s="18">
        <f t="shared" si="2"/>
        <v>44405924</v>
      </c>
      <c r="W15" s="18">
        <f t="shared" si="2"/>
        <v>202082670</v>
      </c>
      <c r="X15" s="18">
        <f t="shared" si="2"/>
        <v>132729613</v>
      </c>
      <c r="Y15" s="18">
        <f t="shared" si="2"/>
        <v>69353057</v>
      </c>
      <c r="Z15" s="4">
        <f>+IF(X15&lt;&gt;0,+(Y15/X15)*100,0)</f>
        <v>52.25138191279138</v>
      </c>
      <c r="AA15" s="30">
        <f>SUM(AA16:AA18)</f>
        <v>509220111</v>
      </c>
    </row>
    <row r="16" spans="1:27" ht="13.5">
      <c r="A16" s="5" t="s">
        <v>42</v>
      </c>
      <c r="B16" s="3"/>
      <c r="C16" s="19">
        <v>5210095</v>
      </c>
      <c r="D16" s="19"/>
      <c r="E16" s="20">
        <v>5500000</v>
      </c>
      <c r="F16" s="21">
        <v>509220111</v>
      </c>
      <c r="G16" s="21"/>
      <c r="H16" s="21">
        <v>19218462</v>
      </c>
      <c r="I16" s="21">
        <v>13194269</v>
      </c>
      <c r="J16" s="21">
        <v>32412731</v>
      </c>
      <c r="K16" s="21">
        <v>25014176</v>
      </c>
      <c r="L16" s="21">
        <v>22608133</v>
      </c>
      <c r="M16" s="21">
        <v>46024196</v>
      </c>
      <c r="N16" s="21">
        <v>93646505</v>
      </c>
      <c r="O16" s="21">
        <v>-276502</v>
      </c>
      <c r="P16" s="21">
        <v>22934885</v>
      </c>
      <c r="Q16" s="21">
        <v>8959127</v>
      </c>
      <c r="R16" s="21">
        <v>31617510</v>
      </c>
      <c r="S16" s="21">
        <v>11196777</v>
      </c>
      <c r="T16" s="21">
        <v>4889659</v>
      </c>
      <c r="U16" s="21">
        <v>28319488</v>
      </c>
      <c r="V16" s="21">
        <v>44405924</v>
      </c>
      <c r="W16" s="21">
        <v>202082670</v>
      </c>
      <c r="X16" s="21">
        <v>5500000</v>
      </c>
      <c r="Y16" s="21">
        <v>196582670</v>
      </c>
      <c r="Z16" s="6">
        <v>3574.23</v>
      </c>
      <c r="AA16" s="28">
        <v>509220111</v>
      </c>
    </row>
    <row r="17" spans="1:27" ht="13.5">
      <c r="A17" s="5" t="s">
        <v>43</v>
      </c>
      <c r="B17" s="3"/>
      <c r="C17" s="19">
        <v>97480376</v>
      </c>
      <c r="D17" s="19"/>
      <c r="E17" s="20">
        <v>127229609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127229613</v>
      </c>
      <c r="Y17" s="21">
        <v>-127229613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45199531</v>
      </c>
      <c r="D19" s="16">
        <f>SUM(D20:D23)</f>
        <v>0</v>
      </c>
      <c r="E19" s="17">
        <f t="shared" si="3"/>
        <v>228375000</v>
      </c>
      <c r="F19" s="18">
        <f t="shared" si="3"/>
        <v>0</v>
      </c>
      <c r="G19" s="18">
        <f t="shared" si="3"/>
        <v>119352</v>
      </c>
      <c r="H19" s="18">
        <f t="shared" si="3"/>
        <v>0</v>
      </c>
      <c r="I19" s="18">
        <f t="shared" si="3"/>
        <v>0</v>
      </c>
      <c r="J19" s="18">
        <f t="shared" si="3"/>
        <v>119352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2365</v>
      </c>
      <c r="Q19" s="18">
        <f t="shared" si="3"/>
        <v>0</v>
      </c>
      <c r="R19" s="18">
        <f t="shared" si="3"/>
        <v>2365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121717</v>
      </c>
      <c r="X19" s="18">
        <f t="shared" si="3"/>
        <v>228374998</v>
      </c>
      <c r="Y19" s="18">
        <f t="shared" si="3"/>
        <v>-228253281</v>
      </c>
      <c r="Z19" s="4">
        <f>+IF(X19&lt;&gt;0,+(Y19/X19)*100,0)</f>
        <v>-99.94670300993282</v>
      </c>
      <c r="AA19" s="30">
        <f>SUM(AA20:AA23)</f>
        <v>0</v>
      </c>
    </row>
    <row r="20" spans="1:27" ht="13.5">
      <c r="A20" s="5" t="s">
        <v>46</v>
      </c>
      <c r="B20" s="3"/>
      <c r="C20" s="19">
        <v>32943055</v>
      </c>
      <c r="D20" s="19"/>
      <c r="E20" s="20">
        <v>83900000</v>
      </c>
      <c r="F20" s="21"/>
      <c r="G20" s="21">
        <v>119352</v>
      </c>
      <c r="H20" s="21"/>
      <c r="I20" s="21"/>
      <c r="J20" s="21">
        <v>119352</v>
      </c>
      <c r="K20" s="21"/>
      <c r="L20" s="21"/>
      <c r="M20" s="21"/>
      <c r="N20" s="21"/>
      <c r="O20" s="21"/>
      <c r="P20" s="21">
        <v>2365</v>
      </c>
      <c r="Q20" s="21"/>
      <c r="R20" s="21">
        <v>2365</v>
      </c>
      <c r="S20" s="21"/>
      <c r="T20" s="21"/>
      <c r="U20" s="21"/>
      <c r="V20" s="21"/>
      <c r="W20" s="21">
        <v>121717</v>
      </c>
      <c r="X20" s="21">
        <v>83900004</v>
      </c>
      <c r="Y20" s="21">
        <v>-83778287</v>
      </c>
      <c r="Z20" s="6">
        <v>-99.85</v>
      </c>
      <c r="AA20" s="28"/>
    </row>
    <row r="21" spans="1:27" ht="13.5">
      <c r="A21" s="5" t="s">
        <v>47</v>
      </c>
      <c r="B21" s="3"/>
      <c r="C21" s="19">
        <v>12256476</v>
      </c>
      <c r="D21" s="19"/>
      <c r="E21" s="20">
        <v>4550000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4550000</v>
      </c>
      <c r="Y21" s="21">
        <v>-4550000</v>
      </c>
      <c r="Z21" s="6">
        <v>-100</v>
      </c>
      <c r="AA21" s="28"/>
    </row>
    <row r="22" spans="1:27" ht="13.5">
      <c r="A22" s="5" t="s">
        <v>48</v>
      </c>
      <c r="B22" s="3"/>
      <c r="C22" s="22"/>
      <c r="D22" s="22"/>
      <c r="E22" s="23">
        <v>138520000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138519996</v>
      </c>
      <c r="Y22" s="24">
        <v>-138519996</v>
      </c>
      <c r="Z22" s="7">
        <v>-100</v>
      </c>
      <c r="AA22" s="29"/>
    </row>
    <row r="23" spans="1:27" ht="13.5">
      <c r="A23" s="5" t="s">
        <v>49</v>
      </c>
      <c r="B23" s="3"/>
      <c r="C23" s="19"/>
      <c r="D23" s="19"/>
      <c r="E23" s="20">
        <v>1405000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1404998</v>
      </c>
      <c r="Y23" s="21">
        <v>-1404998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262267823</v>
      </c>
      <c r="D25" s="51">
        <f>+D5+D9+D15+D19+D24</f>
        <v>0</v>
      </c>
      <c r="E25" s="52">
        <f t="shared" si="4"/>
        <v>408425346</v>
      </c>
      <c r="F25" s="53">
        <f t="shared" si="4"/>
        <v>518120111</v>
      </c>
      <c r="G25" s="53">
        <f t="shared" si="4"/>
        <v>119352</v>
      </c>
      <c r="H25" s="53">
        <f t="shared" si="4"/>
        <v>19258882</v>
      </c>
      <c r="I25" s="53">
        <f t="shared" si="4"/>
        <v>13349299</v>
      </c>
      <c r="J25" s="53">
        <f t="shared" si="4"/>
        <v>32727533</v>
      </c>
      <c r="K25" s="53">
        <f t="shared" si="4"/>
        <v>25080404</v>
      </c>
      <c r="L25" s="53">
        <f t="shared" si="4"/>
        <v>22639435</v>
      </c>
      <c r="M25" s="53">
        <f t="shared" si="4"/>
        <v>48141561</v>
      </c>
      <c r="N25" s="53">
        <f t="shared" si="4"/>
        <v>95861400</v>
      </c>
      <c r="O25" s="53">
        <f t="shared" si="4"/>
        <v>-166100</v>
      </c>
      <c r="P25" s="53">
        <f t="shared" si="4"/>
        <v>22951496</v>
      </c>
      <c r="Q25" s="53">
        <f t="shared" si="4"/>
        <v>9202247</v>
      </c>
      <c r="R25" s="53">
        <f t="shared" si="4"/>
        <v>31987643</v>
      </c>
      <c r="S25" s="53">
        <f t="shared" si="4"/>
        <v>11429036</v>
      </c>
      <c r="T25" s="53">
        <f t="shared" si="4"/>
        <v>5803682</v>
      </c>
      <c r="U25" s="53">
        <f t="shared" si="4"/>
        <v>28425488</v>
      </c>
      <c r="V25" s="53">
        <f t="shared" si="4"/>
        <v>45658206</v>
      </c>
      <c r="W25" s="53">
        <f t="shared" si="4"/>
        <v>206234782</v>
      </c>
      <c r="X25" s="53">
        <f t="shared" si="4"/>
        <v>408425350</v>
      </c>
      <c r="Y25" s="53">
        <f t="shared" si="4"/>
        <v>-202190568</v>
      </c>
      <c r="Z25" s="54">
        <f>+IF(X25&lt;&gt;0,+(Y25/X25)*100,0)</f>
        <v>-49.504901691337224</v>
      </c>
      <c r="AA25" s="55">
        <f>+AA5+AA9+AA15+AA19+AA24</f>
        <v>518120111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132112889</v>
      </c>
      <c r="D28" s="19"/>
      <c r="E28" s="20">
        <v>265150651</v>
      </c>
      <c r="F28" s="21">
        <v>370496534</v>
      </c>
      <c r="G28" s="21"/>
      <c r="H28" s="21">
        <v>12938894</v>
      </c>
      <c r="I28" s="21">
        <v>13027364</v>
      </c>
      <c r="J28" s="21">
        <v>25966258</v>
      </c>
      <c r="K28" s="21">
        <v>19461527</v>
      </c>
      <c r="L28" s="21">
        <v>13143603</v>
      </c>
      <c r="M28" s="21">
        <v>17282361</v>
      </c>
      <c r="N28" s="21">
        <v>49887491</v>
      </c>
      <c r="O28" s="21">
        <v>8857720</v>
      </c>
      <c r="P28" s="21">
        <v>12375042</v>
      </c>
      <c r="Q28" s="21">
        <v>7677400</v>
      </c>
      <c r="R28" s="21">
        <v>28910162</v>
      </c>
      <c r="S28" s="21">
        <v>8304445</v>
      </c>
      <c r="T28" s="21">
        <v>4437295</v>
      </c>
      <c r="U28" s="21">
        <v>10755547</v>
      </c>
      <c r="V28" s="21">
        <v>23497287</v>
      </c>
      <c r="W28" s="21">
        <v>128261198</v>
      </c>
      <c r="X28" s="21"/>
      <c r="Y28" s="21">
        <v>128261198</v>
      </c>
      <c r="Z28" s="6"/>
      <c r="AA28" s="19">
        <v>370496534</v>
      </c>
    </row>
    <row r="29" spans="1:27" ht="13.5">
      <c r="A29" s="57" t="s">
        <v>55</v>
      </c>
      <c r="B29" s="3"/>
      <c r="C29" s="19">
        <v>17209582</v>
      </c>
      <c r="D29" s="19"/>
      <c r="E29" s="20">
        <v>1819450</v>
      </c>
      <c r="F29" s="21">
        <v>35619450</v>
      </c>
      <c r="G29" s="21"/>
      <c r="H29" s="21"/>
      <c r="I29" s="21"/>
      <c r="J29" s="21"/>
      <c r="K29" s="21"/>
      <c r="L29" s="21"/>
      <c r="M29" s="21">
        <v>3256554</v>
      </c>
      <c r="N29" s="21">
        <v>3256554</v>
      </c>
      <c r="O29" s="21">
        <v>69880</v>
      </c>
      <c r="P29" s="21">
        <v>2996940</v>
      </c>
      <c r="Q29" s="21">
        <v>1149767</v>
      </c>
      <c r="R29" s="21">
        <v>4216587</v>
      </c>
      <c r="S29" s="21">
        <v>2202029</v>
      </c>
      <c r="T29" s="21"/>
      <c r="U29" s="21">
        <v>2808159</v>
      </c>
      <c r="V29" s="21">
        <v>5010188</v>
      </c>
      <c r="W29" s="21">
        <v>12483329</v>
      </c>
      <c r="X29" s="21"/>
      <c r="Y29" s="21">
        <v>12483329</v>
      </c>
      <c r="Z29" s="6"/>
      <c r="AA29" s="28">
        <v>35619450</v>
      </c>
    </row>
    <row r="30" spans="1:27" ht="13.5">
      <c r="A30" s="57" t="s">
        <v>56</v>
      </c>
      <c r="B30" s="3"/>
      <c r="C30" s="22"/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8" t="s">
        <v>57</v>
      </c>
      <c r="B31" s="3"/>
      <c r="C31" s="19"/>
      <c r="D31" s="19"/>
      <c r="E31" s="20">
        <v>300000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149322471</v>
      </c>
      <c r="D32" s="25">
        <f>SUM(D28:D31)</f>
        <v>0</v>
      </c>
      <c r="E32" s="26">
        <f t="shared" si="5"/>
        <v>269974228</v>
      </c>
      <c r="F32" s="27">
        <f t="shared" si="5"/>
        <v>408820111</v>
      </c>
      <c r="G32" s="27">
        <f t="shared" si="5"/>
        <v>0</v>
      </c>
      <c r="H32" s="27">
        <f t="shared" si="5"/>
        <v>12938894</v>
      </c>
      <c r="I32" s="27">
        <f t="shared" si="5"/>
        <v>13027364</v>
      </c>
      <c r="J32" s="27">
        <f t="shared" si="5"/>
        <v>25966258</v>
      </c>
      <c r="K32" s="27">
        <f t="shared" si="5"/>
        <v>19461527</v>
      </c>
      <c r="L32" s="27">
        <f t="shared" si="5"/>
        <v>13143603</v>
      </c>
      <c r="M32" s="27">
        <f t="shared" si="5"/>
        <v>20538915</v>
      </c>
      <c r="N32" s="27">
        <f t="shared" si="5"/>
        <v>53144045</v>
      </c>
      <c r="O32" s="27">
        <f t="shared" si="5"/>
        <v>8927600</v>
      </c>
      <c r="P32" s="27">
        <f t="shared" si="5"/>
        <v>15371982</v>
      </c>
      <c r="Q32" s="27">
        <f t="shared" si="5"/>
        <v>8827167</v>
      </c>
      <c r="R32" s="27">
        <f t="shared" si="5"/>
        <v>33126749</v>
      </c>
      <c r="S32" s="27">
        <f t="shared" si="5"/>
        <v>10506474</v>
      </c>
      <c r="T32" s="27">
        <f t="shared" si="5"/>
        <v>4437295</v>
      </c>
      <c r="U32" s="27">
        <f t="shared" si="5"/>
        <v>13563706</v>
      </c>
      <c r="V32" s="27">
        <f t="shared" si="5"/>
        <v>28507475</v>
      </c>
      <c r="W32" s="27">
        <f t="shared" si="5"/>
        <v>140744527</v>
      </c>
      <c r="X32" s="27">
        <f t="shared" si="5"/>
        <v>0</v>
      </c>
      <c r="Y32" s="27">
        <f t="shared" si="5"/>
        <v>140744527</v>
      </c>
      <c r="Z32" s="13">
        <f>+IF(X32&lt;&gt;0,+(Y32/X32)*100,0)</f>
        <v>0</v>
      </c>
      <c r="AA32" s="31">
        <f>SUM(AA28:AA31)</f>
        <v>408820111</v>
      </c>
    </row>
    <row r="33" spans="1:27" ht="13.5">
      <c r="A33" s="60" t="s">
        <v>59</v>
      </c>
      <c r="B33" s="3" t="s">
        <v>60</v>
      </c>
      <c r="C33" s="19">
        <v>81851117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31094235</v>
      </c>
      <c r="D35" s="19"/>
      <c r="E35" s="20">
        <v>138451120</v>
      </c>
      <c r="F35" s="21">
        <v>109300000</v>
      </c>
      <c r="G35" s="21">
        <v>119352</v>
      </c>
      <c r="H35" s="21">
        <v>6319988</v>
      </c>
      <c r="I35" s="21">
        <v>321935</v>
      </c>
      <c r="J35" s="21">
        <v>6761275</v>
      </c>
      <c r="K35" s="21">
        <v>5618877</v>
      </c>
      <c r="L35" s="21">
        <v>9495833</v>
      </c>
      <c r="M35" s="21">
        <v>27602646</v>
      </c>
      <c r="N35" s="21">
        <v>42717356</v>
      </c>
      <c r="O35" s="21">
        <v>-9093700</v>
      </c>
      <c r="P35" s="21">
        <v>7579516</v>
      </c>
      <c r="Q35" s="21">
        <v>375078</v>
      </c>
      <c r="R35" s="21">
        <v>-1139106</v>
      </c>
      <c r="S35" s="21">
        <v>922562</v>
      </c>
      <c r="T35" s="21">
        <v>1366387</v>
      </c>
      <c r="U35" s="21">
        <v>14861782</v>
      </c>
      <c r="V35" s="21">
        <v>17150731</v>
      </c>
      <c r="W35" s="21">
        <v>65490256</v>
      </c>
      <c r="X35" s="21"/>
      <c r="Y35" s="21">
        <v>65490256</v>
      </c>
      <c r="Z35" s="6"/>
      <c r="AA35" s="28">
        <v>109300000</v>
      </c>
    </row>
    <row r="36" spans="1:27" ht="13.5">
      <c r="A36" s="61" t="s">
        <v>64</v>
      </c>
      <c r="B36" s="10"/>
      <c r="C36" s="62">
        <f aca="true" t="shared" si="6" ref="C36:Y36">SUM(C32:C35)</f>
        <v>262267823</v>
      </c>
      <c r="D36" s="62">
        <f>SUM(D32:D35)</f>
        <v>0</v>
      </c>
      <c r="E36" s="63">
        <f t="shared" si="6"/>
        <v>408425348</v>
      </c>
      <c r="F36" s="64">
        <f t="shared" si="6"/>
        <v>518120111</v>
      </c>
      <c r="G36" s="64">
        <f t="shared" si="6"/>
        <v>119352</v>
      </c>
      <c r="H36" s="64">
        <f t="shared" si="6"/>
        <v>19258882</v>
      </c>
      <c r="I36" s="64">
        <f t="shared" si="6"/>
        <v>13349299</v>
      </c>
      <c r="J36" s="64">
        <f t="shared" si="6"/>
        <v>32727533</v>
      </c>
      <c r="K36" s="64">
        <f t="shared" si="6"/>
        <v>25080404</v>
      </c>
      <c r="L36" s="64">
        <f t="shared" si="6"/>
        <v>22639436</v>
      </c>
      <c r="M36" s="64">
        <f t="shared" si="6"/>
        <v>48141561</v>
      </c>
      <c r="N36" s="64">
        <f t="shared" si="6"/>
        <v>95861401</v>
      </c>
      <c r="O36" s="64">
        <f t="shared" si="6"/>
        <v>-166100</v>
      </c>
      <c r="P36" s="64">
        <f t="shared" si="6"/>
        <v>22951498</v>
      </c>
      <c r="Q36" s="64">
        <f t="shared" si="6"/>
        <v>9202245</v>
      </c>
      <c r="R36" s="64">
        <f t="shared" si="6"/>
        <v>31987643</v>
      </c>
      <c r="S36" s="64">
        <f t="shared" si="6"/>
        <v>11429036</v>
      </c>
      <c r="T36" s="64">
        <f t="shared" si="6"/>
        <v>5803682</v>
      </c>
      <c r="U36" s="64">
        <f t="shared" si="6"/>
        <v>28425488</v>
      </c>
      <c r="V36" s="64">
        <f t="shared" si="6"/>
        <v>45658206</v>
      </c>
      <c r="W36" s="64">
        <f t="shared" si="6"/>
        <v>206234783</v>
      </c>
      <c r="X36" s="64">
        <f t="shared" si="6"/>
        <v>0</v>
      </c>
      <c r="Y36" s="64">
        <f t="shared" si="6"/>
        <v>206234783</v>
      </c>
      <c r="Z36" s="65">
        <f>+IF(X36&lt;&gt;0,+(Y36/X36)*100,0)</f>
        <v>0</v>
      </c>
      <c r="AA36" s="66">
        <f>SUM(AA32:AA35)</f>
        <v>518120111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2929429</v>
      </c>
      <c r="D5" s="16">
        <f>SUM(D6:D8)</f>
        <v>0</v>
      </c>
      <c r="E5" s="17">
        <f t="shared" si="0"/>
        <v>2553000</v>
      </c>
      <c r="F5" s="18">
        <f t="shared" si="0"/>
        <v>3136484</v>
      </c>
      <c r="G5" s="18">
        <f t="shared" si="0"/>
        <v>24997</v>
      </c>
      <c r="H5" s="18">
        <f t="shared" si="0"/>
        <v>202982</v>
      </c>
      <c r="I5" s="18">
        <f t="shared" si="0"/>
        <v>143727</v>
      </c>
      <c r="J5" s="18">
        <f t="shared" si="0"/>
        <v>371706</v>
      </c>
      <c r="K5" s="18">
        <f t="shared" si="0"/>
        <v>32132</v>
      </c>
      <c r="L5" s="18">
        <f t="shared" si="0"/>
        <v>616545</v>
      </c>
      <c r="M5" s="18">
        <f t="shared" si="0"/>
        <v>69355</v>
      </c>
      <c r="N5" s="18">
        <f t="shared" si="0"/>
        <v>718032</v>
      </c>
      <c r="O5" s="18">
        <f t="shared" si="0"/>
        <v>-5253</v>
      </c>
      <c r="P5" s="18">
        <f t="shared" si="0"/>
        <v>45515</v>
      </c>
      <c r="Q5" s="18">
        <f t="shared" si="0"/>
        <v>364443</v>
      </c>
      <c r="R5" s="18">
        <f t="shared" si="0"/>
        <v>404705</v>
      </c>
      <c r="S5" s="18">
        <f t="shared" si="0"/>
        <v>378070</v>
      </c>
      <c r="T5" s="18">
        <f t="shared" si="0"/>
        <v>42937</v>
      </c>
      <c r="U5" s="18">
        <f t="shared" si="0"/>
        <v>470683</v>
      </c>
      <c r="V5" s="18">
        <f t="shared" si="0"/>
        <v>891690</v>
      </c>
      <c r="W5" s="18">
        <f t="shared" si="0"/>
        <v>2386133</v>
      </c>
      <c r="X5" s="18">
        <f t="shared" si="0"/>
        <v>2553000</v>
      </c>
      <c r="Y5" s="18">
        <f t="shared" si="0"/>
        <v>-166867</v>
      </c>
      <c r="Z5" s="4">
        <f>+IF(X5&lt;&gt;0,+(Y5/X5)*100,0)</f>
        <v>-6.53611437524481</v>
      </c>
      <c r="AA5" s="16">
        <f>SUM(AA6:AA8)</f>
        <v>3136484</v>
      </c>
    </row>
    <row r="6" spans="1:27" ht="13.5">
      <c r="A6" s="5" t="s">
        <v>32</v>
      </c>
      <c r="B6" s="3"/>
      <c r="C6" s="19">
        <v>630688</v>
      </c>
      <c r="D6" s="19"/>
      <c r="E6" s="20">
        <v>265000</v>
      </c>
      <c r="F6" s="21">
        <v>239724</v>
      </c>
      <c r="G6" s="21"/>
      <c r="H6" s="21"/>
      <c r="I6" s="21"/>
      <c r="J6" s="21"/>
      <c r="K6" s="21"/>
      <c r="L6" s="21">
        <v>472794</v>
      </c>
      <c r="M6" s="21">
        <v>24047</v>
      </c>
      <c r="N6" s="21">
        <v>496841</v>
      </c>
      <c r="O6" s="21"/>
      <c r="P6" s="21"/>
      <c r="Q6" s="21"/>
      <c r="R6" s="21"/>
      <c r="S6" s="21">
        <v>227261</v>
      </c>
      <c r="T6" s="21"/>
      <c r="U6" s="21">
        <v>-104</v>
      </c>
      <c r="V6" s="21">
        <v>227157</v>
      </c>
      <c r="W6" s="21">
        <v>723998</v>
      </c>
      <c r="X6" s="21">
        <v>265000</v>
      </c>
      <c r="Y6" s="21">
        <v>458998</v>
      </c>
      <c r="Z6" s="6">
        <v>173.21</v>
      </c>
      <c r="AA6" s="28">
        <v>239724</v>
      </c>
    </row>
    <row r="7" spans="1:27" ht="13.5">
      <c r="A7" s="5" t="s">
        <v>33</v>
      </c>
      <c r="B7" s="3"/>
      <c r="C7" s="22">
        <v>214446</v>
      </c>
      <c r="D7" s="22"/>
      <c r="E7" s="23">
        <v>140000</v>
      </c>
      <c r="F7" s="24">
        <v>125040</v>
      </c>
      <c r="G7" s="24"/>
      <c r="H7" s="24"/>
      <c r="I7" s="24">
        <v>10868</v>
      </c>
      <c r="J7" s="24">
        <v>10868</v>
      </c>
      <c r="K7" s="24">
        <v>33450</v>
      </c>
      <c r="L7" s="24">
        <v>14709</v>
      </c>
      <c r="M7" s="24"/>
      <c r="N7" s="24">
        <v>48159</v>
      </c>
      <c r="O7" s="24">
        <v>-13200</v>
      </c>
      <c r="P7" s="24">
        <v>20059</v>
      </c>
      <c r="Q7" s="24">
        <v>7885</v>
      </c>
      <c r="R7" s="24">
        <v>14744</v>
      </c>
      <c r="S7" s="24">
        <v>23521</v>
      </c>
      <c r="T7" s="24">
        <v>14336</v>
      </c>
      <c r="U7" s="24">
        <v>4948</v>
      </c>
      <c r="V7" s="24">
        <v>42805</v>
      </c>
      <c r="W7" s="24">
        <v>116576</v>
      </c>
      <c r="X7" s="24">
        <v>140000</v>
      </c>
      <c r="Y7" s="24">
        <v>-23424</v>
      </c>
      <c r="Z7" s="7">
        <v>-16.73</v>
      </c>
      <c r="AA7" s="29">
        <v>125040</v>
      </c>
    </row>
    <row r="8" spans="1:27" ht="13.5">
      <c r="A8" s="5" t="s">
        <v>34</v>
      </c>
      <c r="B8" s="3"/>
      <c r="C8" s="19">
        <v>2084295</v>
      </c>
      <c r="D8" s="19"/>
      <c r="E8" s="20">
        <v>2148000</v>
      </c>
      <c r="F8" s="21">
        <v>2771720</v>
      </c>
      <c r="G8" s="21">
        <v>24997</v>
      </c>
      <c r="H8" s="21">
        <v>202982</v>
      </c>
      <c r="I8" s="21">
        <v>132859</v>
      </c>
      <c r="J8" s="21">
        <v>360838</v>
      </c>
      <c r="K8" s="21">
        <v>-1318</v>
      </c>
      <c r="L8" s="21">
        <v>129042</v>
      </c>
      <c r="M8" s="21">
        <v>45308</v>
      </c>
      <c r="N8" s="21">
        <v>173032</v>
      </c>
      <c r="O8" s="21">
        <v>7947</v>
      </c>
      <c r="P8" s="21">
        <v>25456</v>
      </c>
      <c r="Q8" s="21">
        <v>356558</v>
      </c>
      <c r="R8" s="21">
        <v>389961</v>
      </c>
      <c r="S8" s="21">
        <v>127288</v>
      </c>
      <c r="T8" s="21">
        <v>28601</v>
      </c>
      <c r="U8" s="21">
        <v>465839</v>
      </c>
      <c r="V8" s="21">
        <v>621728</v>
      </c>
      <c r="W8" s="21">
        <v>1545559</v>
      </c>
      <c r="X8" s="21">
        <v>2148000</v>
      </c>
      <c r="Y8" s="21">
        <v>-602441</v>
      </c>
      <c r="Z8" s="6">
        <v>-28.05</v>
      </c>
      <c r="AA8" s="28">
        <v>2771720</v>
      </c>
    </row>
    <row r="9" spans="1:27" ht="13.5">
      <c r="A9" s="2" t="s">
        <v>35</v>
      </c>
      <c r="B9" s="3"/>
      <c r="C9" s="16">
        <f aca="true" t="shared" si="1" ref="C9:Y9">SUM(C10:C14)</f>
        <v>11585922</v>
      </c>
      <c r="D9" s="16">
        <f>SUM(D10:D14)</f>
        <v>0</v>
      </c>
      <c r="E9" s="17">
        <f t="shared" si="1"/>
        <v>14150000</v>
      </c>
      <c r="F9" s="18">
        <f t="shared" si="1"/>
        <v>13703216</v>
      </c>
      <c r="G9" s="18">
        <f t="shared" si="1"/>
        <v>0</v>
      </c>
      <c r="H9" s="18">
        <f t="shared" si="1"/>
        <v>2903267</v>
      </c>
      <c r="I9" s="18">
        <f t="shared" si="1"/>
        <v>3608226</v>
      </c>
      <c r="J9" s="18">
        <f t="shared" si="1"/>
        <v>6511493</v>
      </c>
      <c r="K9" s="18">
        <f t="shared" si="1"/>
        <v>376391</v>
      </c>
      <c r="L9" s="18">
        <f t="shared" si="1"/>
        <v>544972</v>
      </c>
      <c r="M9" s="18">
        <f t="shared" si="1"/>
        <v>34608</v>
      </c>
      <c r="N9" s="18">
        <f t="shared" si="1"/>
        <v>955971</v>
      </c>
      <c r="O9" s="18">
        <f t="shared" si="1"/>
        <v>511941</v>
      </c>
      <c r="P9" s="18">
        <f t="shared" si="1"/>
        <v>482453</v>
      </c>
      <c r="Q9" s="18">
        <f t="shared" si="1"/>
        <v>1072125</v>
      </c>
      <c r="R9" s="18">
        <f t="shared" si="1"/>
        <v>2066519</v>
      </c>
      <c r="S9" s="18">
        <f t="shared" si="1"/>
        <v>833122</v>
      </c>
      <c r="T9" s="18">
        <f t="shared" si="1"/>
        <v>401356</v>
      </c>
      <c r="U9" s="18">
        <f t="shared" si="1"/>
        <v>956532</v>
      </c>
      <c r="V9" s="18">
        <f t="shared" si="1"/>
        <v>2191010</v>
      </c>
      <c r="W9" s="18">
        <f t="shared" si="1"/>
        <v>11724993</v>
      </c>
      <c r="X9" s="18">
        <f t="shared" si="1"/>
        <v>14150000</v>
      </c>
      <c r="Y9" s="18">
        <f t="shared" si="1"/>
        <v>-2425007</v>
      </c>
      <c r="Z9" s="4">
        <f>+IF(X9&lt;&gt;0,+(Y9/X9)*100,0)</f>
        <v>-17.137858657243815</v>
      </c>
      <c r="AA9" s="30">
        <f>SUM(AA10:AA14)</f>
        <v>13703216</v>
      </c>
    </row>
    <row r="10" spans="1:27" ht="13.5">
      <c r="A10" s="5" t="s">
        <v>36</v>
      </c>
      <c r="B10" s="3"/>
      <c r="C10" s="19">
        <v>6035661</v>
      </c>
      <c r="D10" s="19"/>
      <c r="E10" s="20">
        <v>4220000</v>
      </c>
      <c r="F10" s="21">
        <v>1526000</v>
      </c>
      <c r="G10" s="21"/>
      <c r="H10" s="21">
        <v>559</v>
      </c>
      <c r="I10" s="21">
        <v>-559</v>
      </c>
      <c r="J10" s="21"/>
      <c r="K10" s="21">
        <v>5437</v>
      </c>
      <c r="L10" s="21">
        <v>118560</v>
      </c>
      <c r="M10" s="21">
        <v>5534</v>
      </c>
      <c r="N10" s="21">
        <v>129531</v>
      </c>
      <c r="O10" s="21"/>
      <c r="P10" s="21">
        <v>120113</v>
      </c>
      <c r="Q10" s="21">
        <v>203239</v>
      </c>
      <c r="R10" s="21">
        <v>323352</v>
      </c>
      <c r="S10" s="21">
        <v>37629</v>
      </c>
      <c r="T10" s="21">
        <v>281511</v>
      </c>
      <c r="U10" s="21">
        <v>630043</v>
      </c>
      <c r="V10" s="21">
        <v>949183</v>
      </c>
      <c r="W10" s="21">
        <v>1402066</v>
      </c>
      <c r="X10" s="21">
        <v>4220000</v>
      </c>
      <c r="Y10" s="21">
        <v>-2817934</v>
      </c>
      <c r="Z10" s="6">
        <v>-66.78</v>
      </c>
      <c r="AA10" s="28">
        <v>1526000</v>
      </c>
    </row>
    <row r="11" spans="1:27" ht="13.5">
      <c r="A11" s="5" t="s">
        <v>37</v>
      </c>
      <c r="B11" s="3"/>
      <c r="C11" s="19">
        <v>4343333</v>
      </c>
      <c r="D11" s="19"/>
      <c r="E11" s="20">
        <v>7824000</v>
      </c>
      <c r="F11" s="21">
        <v>8433126</v>
      </c>
      <c r="G11" s="21"/>
      <c r="H11" s="21">
        <v>2902708</v>
      </c>
      <c r="I11" s="21">
        <v>3019059</v>
      </c>
      <c r="J11" s="21">
        <v>5921767</v>
      </c>
      <c r="K11" s="21">
        <v>336309</v>
      </c>
      <c r="L11" s="21">
        <v>396013</v>
      </c>
      <c r="M11" s="21">
        <v>29074</v>
      </c>
      <c r="N11" s="21">
        <v>761396</v>
      </c>
      <c r="O11" s="21"/>
      <c r="P11" s="21">
        <v>362340</v>
      </c>
      <c r="Q11" s="21">
        <v>825759</v>
      </c>
      <c r="R11" s="21">
        <v>1188099</v>
      </c>
      <c r="S11" s="21">
        <v>201033</v>
      </c>
      <c r="T11" s="21"/>
      <c r="U11" s="21">
        <v>195423</v>
      </c>
      <c r="V11" s="21">
        <v>396456</v>
      </c>
      <c r="W11" s="21">
        <v>8267718</v>
      </c>
      <c r="X11" s="21">
        <v>7824000</v>
      </c>
      <c r="Y11" s="21">
        <v>443718</v>
      </c>
      <c r="Z11" s="6">
        <v>5.67</v>
      </c>
      <c r="AA11" s="28">
        <v>8433126</v>
      </c>
    </row>
    <row r="12" spans="1:27" ht="13.5">
      <c r="A12" s="5" t="s">
        <v>38</v>
      </c>
      <c r="B12" s="3"/>
      <c r="C12" s="19">
        <v>1206928</v>
      </c>
      <c r="D12" s="19"/>
      <c r="E12" s="20">
        <v>2106000</v>
      </c>
      <c r="F12" s="21">
        <v>2004090</v>
      </c>
      <c r="G12" s="21"/>
      <c r="H12" s="21"/>
      <c r="I12" s="21">
        <v>589726</v>
      </c>
      <c r="J12" s="21">
        <v>589726</v>
      </c>
      <c r="K12" s="21">
        <v>34645</v>
      </c>
      <c r="L12" s="21">
        <v>30399</v>
      </c>
      <c r="M12" s="21"/>
      <c r="N12" s="21">
        <v>65044</v>
      </c>
      <c r="O12" s="21">
        <v>511941</v>
      </c>
      <c r="P12" s="21"/>
      <c r="Q12" s="21"/>
      <c r="R12" s="21">
        <v>511941</v>
      </c>
      <c r="S12" s="21">
        <v>309808</v>
      </c>
      <c r="T12" s="21">
        <v>119845</v>
      </c>
      <c r="U12" s="21">
        <v>117871</v>
      </c>
      <c r="V12" s="21">
        <v>547524</v>
      </c>
      <c r="W12" s="21">
        <v>1714235</v>
      </c>
      <c r="X12" s="21">
        <v>2106000</v>
      </c>
      <c r="Y12" s="21">
        <v>-391765</v>
      </c>
      <c r="Z12" s="6">
        <v>-18.6</v>
      </c>
      <c r="AA12" s="28">
        <v>2004090</v>
      </c>
    </row>
    <row r="13" spans="1:27" ht="13.5">
      <c r="A13" s="5" t="s">
        <v>39</v>
      </c>
      <c r="B13" s="3"/>
      <c r="C13" s="19"/>
      <c r="D13" s="19"/>
      <c r="E13" s="20"/>
      <c r="F13" s="21">
        <v>1740000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43127</v>
      </c>
      <c r="R13" s="21">
        <v>43127</v>
      </c>
      <c r="S13" s="21">
        <v>284652</v>
      </c>
      <c r="T13" s="21"/>
      <c r="U13" s="21">
        <v>13195</v>
      </c>
      <c r="V13" s="21">
        <v>297847</v>
      </c>
      <c r="W13" s="21">
        <v>340974</v>
      </c>
      <c r="X13" s="21"/>
      <c r="Y13" s="21">
        <v>340974</v>
      </c>
      <c r="Z13" s="6"/>
      <c r="AA13" s="28">
        <v>1740000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16368864</v>
      </c>
      <c r="D15" s="16">
        <f>SUM(D16:D18)</f>
        <v>0</v>
      </c>
      <c r="E15" s="17">
        <f t="shared" si="2"/>
        <v>12577000</v>
      </c>
      <c r="F15" s="18">
        <f t="shared" si="2"/>
        <v>20650059</v>
      </c>
      <c r="G15" s="18">
        <f t="shared" si="2"/>
        <v>0</v>
      </c>
      <c r="H15" s="18">
        <f t="shared" si="2"/>
        <v>3404507</v>
      </c>
      <c r="I15" s="18">
        <f t="shared" si="2"/>
        <v>4757172</v>
      </c>
      <c r="J15" s="18">
        <f t="shared" si="2"/>
        <v>8161679</v>
      </c>
      <c r="K15" s="18">
        <f t="shared" si="2"/>
        <v>855622</v>
      </c>
      <c r="L15" s="18">
        <f t="shared" si="2"/>
        <v>640862</v>
      </c>
      <c r="M15" s="18">
        <f t="shared" si="2"/>
        <v>951051</v>
      </c>
      <c r="N15" s="18">
        <f t="shared" si="2"/>
        <v>2447535</v>
      </c>
      <c r="O15" s="18">
        <f t="shared" si="2"/>
        <v>374923</v>
      </c>
      <c r="P15" s="18">
        <f t="shared" si="2"/>
        <v>3971393</v>
      </c>
      <c r="Q15" s="18">
        <f t="shared" si="2"/>
        <v>1075531</v>
      </c>
      <c r="R15" s="18">
        <f t="shared" si="2"/>
        <v>5421847</v>
      </c>
      <c r="S15" s="18">
        <f t="shared" si="2"/>
        <v>1863340</v>
      </c>
      <c r="T15" s="18">
        <f t="shared" si="2"/>
        <v>1543200</v>
      </c>
      <c r="U15" s="18">
        <f t="shared" si="2"/>
        <v>825670</v>
      </c>
      <c r="V15" s="18">
        <f t="shared" si="2"/>
        <v>4232210</v>
      </c>
      <c r="W15" s="18">
        <f t="shared" si="2"/>
        <v>20263271</v>
      </c>
      <c r="X15" s="18">
        <f t="shared" si="2"/>
        <v>12577000</v>
      </c>
      <c r="Y15" s="18">
        <f t="shared" si="2"/>
        <v>7686271</v>
      </c>
      <c r="Z15" s="4">
        <f>+IF(X15&lt;&gt;0,+(Y15/X15)*100,0)</f>
        <v>61.113707561421634</v>
      </c>
      <c r="AA15" s="30">
        <f>SUM(AA16:AA18)</f>
        <v>20650059</v>
      </c>
    </row>
    <row r="16" spans="1:27" ht="13.5">
      <c r="A16" s="5" t="s">
        <v>42</v>
      </c>
      <c r="B16" s="3"/>
      <c r="C16" s="19">
        <v>36214</v>
      </c>
      <c r="D16" s="19"/>
      <c r="E16" s="20">
        <v>125000</v>
      </c>
      <c r="F16" s="21">
        <v>121541</v>
      </c>
      <c r="G16" s="21"/>
      <c r="H16" s="21"/>
      <c r="I16" s="21"/>
      <c r="J16" s="21"/>
      <c r="K16" s="21"/>
      <c r="L16" s="21">
        <v>32383</v>
      </c>
      <c r="M16" s="21"/>
      <c r="N16" s="21">
        <v>32383</v>
      </c>
      <c r="O16" s="21">
        <v>20842</v>
      </c>
      <c r="P16" s="21"/>
      <c r="Q16" s="21"/>
      <c r="R16" s="21">
        <v>20842</v>
      </c>
      <c r="S16" s="21">
        <v>48278</v>
      </c>
      <c r="T16" s="21"/>
      <c r="U16" s="21">
        <v>12350</v>
      </c>
      <c r="V16" s="21">
        <v>60628</v>
      </c>
      <c r="W16" s="21">
        <v>113853</v>
      </c>
      <c r="X16" s="21">
        <v>125000</v>
      </c>
      <c r="Y16" s="21">
        <v>-11147</v>
      </c>
      <c r="Z16" s="6">
        <v>-8.92</v>
      </c>
      <c r="AA16" s="28">
        <v>121541</v>
      </c>
    </row>
    <row r="17" spans="1:27" ht="13.5">
      <c r="A17" s="5" t="s">
        <v>43</v>
      </c>
      <c r="B17" s="3"/>
      <c r="C17" s="19">
        <v>16332650</v>
      </c>
      <c r="D17" s="19"/>
      <c r="E17" s="20">
        <v>12452000</v>
      </c>
      <c r="F17" s="21">
        <v>20528518</v>
      </c>
      <c r="G17" s="21"/>
      <c r="H17" s="21">
        <v>3404507</v>
      </c>
      <c r="I17" s="21">
        <v>4757172</v>
      </c>
      <c r="J17" s="21">
        <v>8161679</v>
      </c>
      <c r="K17" s="21">
        <v>855622</v>
      </c>
      <c r="L17" s="21">
        <v>608479</v>
      </c>
      <c r="M17" s="21">
        <v>951051</v>
      </c>
      <c r="N17" s="21">
        <v>2415152</v>
      </c>
      <c r="O17" s="21">
        <v>354081</v>
      </c>
      <c r="P17" s="21">
        <v>3971393</v>
      </c>
      <c r="Q17" s="21">
        <v>1075531</v>
      </c>
      <c r="R17" s="21">
        <v>5401005</v>
      </c>
      <c r="S17" s="21">
        <v>1815062</v>
      </c>
      <c r="T17" s="21">
        <v>1543200</v>
      </c>
      <c r="U17" s="21">
        <v>813320</v>
      </c>
      <c r="V17" s="21">
        <v>4171582</v>
      </c>
      <c r="W17" s="21">
        <v>20149418</v>
      </c>
      <c r="X17" s="21">
        <v>12452000</v>
      </c>
      <c r="Y17" s="21">
        <v>7697418</v>
      </c>
      <c r="Z17" s="6">
        <v>61.82</v>
      </c>
      <c r="AA17" s="28">
        <v>20528518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55287334</v>
      </c>
      <c r="D19" s="16">
        <f>SUM(D20:D23)</f>
        <v>0</v>
      </c>
      <c r="E19" s="17">
        <f t="shared" si="3"/>
        <v>53111545</v>
      </c>
      <c r="F19" s="18">
        <f t="shared" si="3"/>
        <v>36393932</v>
      </c>
      <c r="G19" s="18">
        <f t="shared" si="3"/>
        <v>138340</v>
      </c>
      <c r="H19" s="18">
        <f t="shared" si="3"/>
        <v>2531129</v>
      </c>
      <c r="I19" s="18">
        <f t="shared" si="3"/>
        <v>3014759</v>
      </c>
      <c r="J19" s="18">
        <f t="shared" si="3"/>
        <v>5684228</v>
      </c>
      <c r="K19" s="18">
        <f t="shared" si="3"/>
        <v>929565</v>
      </c>
      <c r="L19" s="18">
        <f t="shared" si="3"/>
        <v>2673616</v>
      </c>
      <c r="M19" s="18">
        <f t="shared" si="3"/>
        <v>1624259</v>
      </c>
      <c r="N19" s="18">
        <f t="shared" si="3"/>
        <v>5227440</v>
      </c>
      <c r="O19" s="18">
        <f t="shared" si="3"/>
        <v>630312</v>
      </c>
      <c r="P19" s="18">
        <f t="shared" si="3"/>
        <v>2536395</v>
      </c>
      <c r="Q19" s="18">
        <f t="shared" si="3"/>
        <v>1719196</v>
      </c>
      <c r="R19" s="18">
        <f t="shared" si="3"/>
        <v>4885903</v>
      </c>
      <c r="S19" s="18">
        <f t="shared" si="3"/>
        <v>2531132</v>
      </c>
      <c r="T19" s="18">
        <f t="shared" si="3"/>
        <v>2206126</v>
      </c>
      <c r="U19" s="18">
        <f t="shared" si="3"/>
        <v>11421652</v>
      </c>
      <c r="V19" s="18">
        <f t="shared" si="3"/>
        <v>16158910</v>
      </c>
      <c r="W19" s="18">
        <f t="shared" si="3"/>
        <v>31956481</v>
      </c>
      <c r="X19" s="18">
        <f t="shared" si="3"/>
        <v>53111545</v>
      </c>
      <c r="Y19" s="18">
        <f t="shared" si="3"/>
        <v>-21155064</v>
      </c>
      <c r="Z19" s="4">
        <f>+IF(X19&lt;&gt;0,+(Y19/X19)*100,0)</f>
        <v>-39.83138505950072</v>
      </c>
      <c r="AA19" s="30">
        <f>SUM(AA20:AA23)</f>
        <v>36393932</v>
      </c>
    </row>
    <row r="20" spans="1:27" ht="13.5">
      <c r="A20" s="5" t="s">
        <v>46</v>
      </c>
      <c r="B20" s="3"/>
      <c r="C20" s="19">
        <v>31284138</v>
      </c>
      <c r="D20" s="19"/>
      <c r="E20" s="20">
        <v>20680000</v>
      </c>
      <c r="F20" s="21">
        <v>11950511</v>
      </c>
      <c r="G20" s="21">
        <v>138340</v>
      </c>
      <c r="H20" s="21">
        <v>1334448</v>
      </c>
      <c r="I20" s="21">
        <v>131093</v>
      </c>
      <c r="J20" s="21">
        <v>1603881</v>
      </c>
      <c r="K20" s="21">
        <v>411114</v>
      </c>
      <c r="L20" s="21">
        <v>960136</v>
      </c>
      <c r="M20" s="21">
        <v>398283</v>
      </c>
      <c r="N20" s="21">
        <v>1769533</v>
      </c>
      <c r="O20" s="21">
        <v>381703</v>
      </c>
      <c r="P20" s="21">
        <v>538813</v>
      </c>
      <c r="Q20" s="21">
        <v>797327</v>
      </c>
      <c r="R20" s="21">
        <v>1717843</v>
      </c>
      <c r="S20" s="21">
        <v>1005446</v>
      </c>
      <c r="T20" s="21">
        <v>1417110</v>
      </c>
      <c r="U20" s="21">
        <v>1750425</v>
      </c>
      <c r="V20" s="21">
        <v>4172981</v>
      </c>
      <c r="W20" s="21">
        <v>9264238</v>
      </c>
      <c r="X20" s="21">
        <v>20680000</v>
      </c>
      <c r="Y20" s="21">
        <v>-11415762</v>
      </c>
      <c r="Z20" s="6">
        <v>-55.2</v>
      </c>
      <c r="AA20" s="28">
        <v>11950511</v>
      </c>
    </row>
    <row r="21" spans="1:27" ht="13.5">
      <c r="A21" s="5" t="s">
        <v>47</v>
      </c>
      <c r="B21" s="3"/>
      <c r="C21" s="19">
        <v>7340918</v>
      </c>
      <c r="D21" s="19"/>
      <c r="E21" s="20">
        <v>16430000</v>
      </c>
      <c r="F21" s="21">
        <v>8391240</v>
      </c>
      <c r="G21" s="21"/>
      <c r="H21" s="21">
        <v>407974</v>
      </c>
      <c r="I21" s="21">
        <v>1654013</v>
      </c>
      <c r="J21" s="21">
        <v>2061987</v>
      </c>
      <c r="K21" s="21">
        <v>171321</v>
      </c>
      <c r="L21" s="21">
        <v>497752</v>
      </c>
      <c r="M21" s="21">
        <v>496842</v>
      </c>
      <c r="N21" s="21">
        <v>1165915</v>
      </c>
      <c r="O21" s="21">
        <v>39039</v>
      </c>
      <c r="P21" s="21">
        <v>618696</v>
      </c>
      <c r="Q21" s="21">
        <v>396840</v>
      </c>
      <c r="R21" s="21">
        <v>1054575</v>
      </c>
      <c r="S21" s="21">
        <v>1281980</v>
      </c>
      <c r="T21" s="21">
        <v>84405</v>
      </c>
      <c r="U21" s="21">
        <v>2178922</v>
      </c>
      <c r="V21" s="21">
        <v>3545307</v>
      </c>
      <c r="W21" s="21">
        <v>7827784</v>
      </c>
      <c r="X21" s="21">
        <v>16430000</v>
      </c>
      <c r="Y21" s="21">
        <v>-8602216</v>
      </c>
      <c r="Z21" s="6">
        <v>-52.36</v>
      </c>
      <c r="AA21" s="28">
        <v>8391240</v>
      </c>
    </row>
    <row r="22" spans="1:27" ht="13.5">
      <c r="A22" s="5" t="s">
        <v>48</v>
      </c>
      <c r="B22" s="3"/>
      <c r="C22" s="22">
        <v>13504543</v>
      </c>
      <c r="D22" s="22"/>
      <c r="E22" s="23">
        <v>13951545</v>
      </c>
      <c r="F22" s="24">
        <v>12061204</v>
      </c>
      <c r="G22" s="24"/>
      <c r="H22" s="24"/>
      <c r="I22" s="24">
        <v>1229653</v>
      </c>
      <c r="J22" s="24">
        <v>1229653</v>
      </c>
      <c r="K22" s="24">
        <v>-111290</v>
      </c>
      <c r="L22" s="24">
        <v>1215728</v>
      </c>
      <c r="M22" s="24">
        <v>729134</v>
      </c>
      <c r="N22" s="24">
        <v>1833572</v>
      </c>
      <c r="O22" s="24">
        <v>197970</v>
      </c>
      <c r="P22" s="24">
        <v>1378886</v>
      </c>
      <c r="Q22" s="24">
        <v>282779</v>
      </c>
      <c r="R22" s="24">
        <v>1859635</v>
      </c>
      <c r="S22" s="24">
        <v>243706</v>
      </c>
      <c r="T22" s="24">
        <v>704611</v>
      </c>
      <c r="U22" s="24">
        <v>5159507</v>
      </c>
      <c r="V22" s="24">
        <v>6107824</v>
      </c>
      <c r="W22" s="24">
        <v>11030684</v>
      </c>
      <c r="X22" s="24">
        <v>13951545</v>
      </c>
      <c r="Y22" s="24">
        <v>-2920861</v>
      </c>
      <c r="Z22" s="7">
        <v>-20.94</v>
      </c>
      <c r="AA22" s="29">
        <v>12061204</v>
      </c>
    </row>
    <row r="23" spans="1:27" ht="13.5">
      <c r="A23" s="5" t="s">
        <v>49</v>
      </c>
      <c r="B23" s="3"/>
      <c r="C23" s="19">
        <v>3157735</v>
      </c>
      <c r="D23" s="19"/>
      <c r="E23" s="20">
        <v>2050000</v>
      </c>
      <c r="F23" s="21">
        <v>3990977</v>
      </c>
      <c r="G23" s="21"/>
      <c r="H23" s="21">
        <v>788707</v>
      </c>
      <c r="I23" s="21"/>
      <c r="J23" s="21">
        <v>788707</v>
      </c>
      <c r="K23" s="21">
        <v>458420</v>
      </c>
      <c r="L23" s="21"/>
      <c r="M23" s="21"/>
      <c r="N23" s="21">
        <v>458420</v>
      </c>
      <c r="O23" s="21">
        <v>11600</v>
      </c>
      <c r="P23" s="21"/>
      <c r="Q23" s="21">
        <v>242250</v>
      </c>
      <c r="R23" s="21">
        <v>253850</v>
      </c>
      <c r="S23" s="21"/>
      <c r="T23" s="21"/>
      <c r="U23" s="21">
        <v>2332798</v>
      </c>
      <c r="V23" s="21">
        <v>2332798</v>
      </c>
      <c r="W23" s="21">
        <v>3833775</v>
      </c>
      <c r="X23" s="21">
        <v>2050000</v>
      </c>
      <c r="Y23" s="21">
        <v>1783775</v>
      </c>
      <c r="Z23" s="6">
        <v>87.01</v>
      </c>
      <c r="AA23" s="28">
        <v>3990977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86171549</v>
      </c>
      <c r="D25" s="51">
        <f>+D5+D9+D15+D19+D24</f>
        <v>0</v>
      </c>
      <c r="E25" s="52">
        <f t="shared" si="4"/>
        <v>82391545</v>
      </c>
      <c r="F25" s="53">
        <f t="shared" si="4"/>
        <v>73883691</v>
      </c>
      <c r="G25" s="53">
        <f t="shared" si="4"/>
        <v>163337</v>
      </c>
      <c r="H25" s="53">
        <f t="shared" si="4"/>
        <v>9041885</v>
      </c>
      <c r="I25" s="53">
        <f t="shared" si="4"/>
        <v>11523884</v>
      </c>
      <c r="J25" s="53">
        <f t="shared" si="4"/>
        <v>20729106</v>
      </c>
      <c r="K25" s="53">
        <f t="shared" si="4"/>
        <v>2193710</v>
      </c>
      <c r="L25" s="53">
        <f t="shared" si="4"/>
        <v>4475995</v>
      </c>
      <c r="M25" s="53">
        <f t="shared" si="4"/>
        <v>2679273</v>
      </c>
      <c r="N25" s="53">
        <f t="shared" si="4"/>
        <v>9348978</v>
      </c>
      <c r="O25" s="53">
        <f t="shared" si="4"/>
        <v>1511923</v>
      </c>
      <c r="P25" s="53">
        <f t="shared" si="4"/>
        <v>7035756</v>
      </c>
      <c r="Q25" s="53">
        <f t="shared" si="4"/>
        <v>4231295</v>
      </c>
      <c r="R25" s="53">
        <f t="shared" si="4"/>
        <v>12778974</v>
      </c>
      <c r="S25" s="53">
        <f t="shared" si="4"/>
        <v>5605664</v>
      </c>
      <c r="T25" s="53">
        <f t="shared" si="4"/>
        <v>4193619</v>
      </c>
      <c r="U25" s="53">
        <f t="shared" si="4"/>
        <v>13674537</v>
      </c>
      <c r="V25" s="53">
        <f t="shared" si="4"/>
        <v>23473820</v>
      </c>
      <c r="W25" s="53">
        <f t="shared" si="4"/>
        <v>66330878</v>
      </c>
      <c r="X25" s="53">
        <f t="shared" si="4"/>
        <v>82391545</v>
      </c>
      <c r="Y25" s="53">
        <f t="shared" si="4"/>
        <v>-16060667</v>
      </c>
      <c r="Z25" s="54">
        <f>+IF(X25&lt;&gt;0,+(Y25/X25)*100,0)</f>
        <v>-19.493100900098426</v>
      </c>
      <c r="AA25" s="55">
        <f>+AA5+AA9+AA15+AA19+AA24</f>
        <v>73883691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35386110</v>
      </c>
      <c r="D28" s="19"/>
      <c r="E28" s="20">
        <v>28705000</v>
      </c>
      <c r="F28" s="21">
        <v>28686000</v>
      </c>
      <c r="G28" s="21"/>
      <c r="H28" s="21">
        <v>4206416</v>
      </c>
      <c r="I28" s="21">
        <v>4188016</v>
      </c>
      <c r="J28" s="21">
        <v>8394432</v>
      </c>
      <c r="K28" s="21">
        <v>345525</v>
      </c>
      <c r="L28" s="21">
        <v>1382983</v>
      </c>
      <c r="M28" s="21">
        <v>357258</v>
      </c>
      <c r="N28" s="21">
        <v>2085766</v>
      </c>
      <c r="O28" s="21"/>
      <c r="P28" s="21">
        <v>5507252</v>
      </c>
      <c r="Q28" s="21">
        <v>1715475</v>
      </c>
      <c r="R28" s="21">
        <v>7222727</v>
      </c>
      <c r="S28" s="21">
        <v>2059651</v>
      </c>
      <c r="T28" s="21">
        <v>2038330</v>
      </c>
      <c r="U28" s="21">
        <v>6501274</v>
      </c>
      <c r="V28" s="21">
        <v>10599255</v>
      </c>
      <c r="W28" s="21">
        <v>28302180</v>
      </c>
      <c r="X28" s="21"/>
      <c r="Y28" s="21">
        <v>28302180</v>
      </c>
      <c r="Z28" s="6"/>
      <c r="AA28" s="19">
        <v>28686000</v>
      </c>
    </row>
    <row r="29" spans="1:27" ht="13.5">
      <c r="A29" s="57" t="s">
        <v>55</v>
      </c>
      <c r="B29" s="3"/>
      <c r="C29" s="19">
        <v>297271</v>
      </c>
      <c r="D29" s="19"/>
      <c r="E29" s="20">
        <v>1450000</v>
      </c>
      <c r="F29" s="21">
        <v>1686000</v>
      </c>
      <c r="G29" s="21"/>
      <c r="H29" s="21"/>
      <c r="I29" s="21"/>
      <c r="J29" s="21"/>
      <c r="K29" s="21"/>
      <c r="L29" s="21">
        <v>118490</v>
      </c>
      <c r="M29" s="21"/>
      <c r="N29" s="21">
        <v>118490</v>
      </c>
      <c r="O29" s="21"/>
      <c r="P29" s="21">
        <v>20059</v>
      </c>
      <c r="Q29" s="21">
        <v>195620</v>
      </c>
      <c r="R29" s="21">
        <v>215679</v>
      </c>
      <c r="S29" s="21">
        <v>24323</v>
      </c>
      <c r="T29" s="21">
        <v>225099</v>
      </c>
      <c r="U29" s="21">
        <v>406777</v>
      </c>
      <c r="V29" s="21">
        <v>656199</v>
      </c>
      <c r="W29" s="21">
        <v>990368</v>
      </c>
      <c r="X29" s="21"/>
      <c r="Y29" s="21">
        <v>990368</v>
      </c>
      <c r="Z29" s="6"/>
      <c r="AA29" s="28">
        <v>1686000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4300000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35683381</v>
      </c>
      <c r="D32" s="25">
        <f>SUM(D28:D31)</f>
        <v>0</v>
      </c>
      <c r="E32" s="26">
        <f t="shared" si="5"/>
        <v>34455000</v>
      </c>
      <c r="F32" s="27">
        <f t="shared" si="5"/>
        <v>30372000</v>
      </c>
      <c r="G32" s="27">
        <f t="shared" si="5"/>
        <v>0</v>
      </c>
      <c r="H32" s="27">
        <f t="shared" si="5"/>
        <v>4206416</v>
      </c>
      <c r="I32" s="27">
        <f t="shared" si="5"/>
        <v>4188016</v>
      </c>
      <c r="J32" s="27">
        <f t="shared" si="5"/>
        <v>8394432</v>
      </c>
      <c r="K32" s="27">
        <f t="shared" si="5"/>
        <v>345525</v>
      </c>
      <c r="L32" s="27">
        <f t="shared" si="5"/>
        <v>1501473</v>
      </c>
      <c r="M32" s="27">
        <f t="shared" si="5"/>
        <v>357258</v>
      </c>
      <c r="N32" s="27">
        <f t="shared" si="5"/>
        <v>2204256</v>
      </c>
      <c r="O32" s="27">
        <f t="shared" si="5"/>
        <v>0</v>
      </c>
      <c r="P32" s="27">
        <f t="shared" si="5"/>
        <v>5527311</v>
      </c>
      <c r="Q32" s="27">
        <f t="shared" si="5"/>
        <v>1911095</v>
      </c>
      <c r="R32" s="27">
        <f t="shared" si="5"/>
        <v>7438406</v>
      </c>
      <c r="S32" s="27">
        <f t="shared" si="5"/>
        <v>2083974</v>
      </c>
      <c r="T32" s="27">
        <f t="shared" si="5"/>
        <v>2263429</v>
      </c>
      <c r="U32" s="27">
        <f t="shared" si="5"/>
        <v>6908051</v>
      </c>
      <c r="V32" s="27">
        <f t="shared" si="5"/>
        <v>11255454</v>
      </c>
      <c r="W32" s="27">
        <f t="shared" si="5"/>
        <v>29292548</v>
      </c>
      <c r="X32" s="27">
        <f t="shared" si="5"/>
        <v>0</v>
      </c>
      <c r="Y32" s="27">
        <f t="shared" si="5"/>
        <v>29292548</v>
      </c>
      <c r="Z32" s="13">
        <f>+IF(X32&lt;&gt;0,+(Y32/X32)*100,0)</f>
        <v>0</v>
      </c>
      <c r="AA32" s="31">
        <f>SUM(AA28:AA31)</f>
        <v>30372000</v>
      </c>
    </row>
    <row r="33" spans="1:27" ht="13.5">
      <c r="A33" s="60" t="s">
        <v>59</v>
      </c>
      <c r="B33" s="3" t="s">
        <v>60</v>
      </c>
      <c r="C33" s="19">
        <v>1068215</v>
      </c>
      <c r="D33" s="19"/>
      <c r="E33" s="20">
        <v>8550000</v>
      </c>
      <c r="F33" s="21">
        <v>5280000</v>
      </c>
      <c r="G33" s="21"/>
      <c r="H33" s="21"/>
      <c r="I33" s="21">
        <v>30784</v>
      </c>
      <c r="J33" s="21">
        <v>30784</v>
      </c>
      <c r="K33" s="21">
        <v>114617</v>
      </c>
      <c r="L33" s="21">
        <v>28025</v>
      </c>
      <c r="M33" s="21">
        <v>95434</v>
      </c>
      <c r="N33" s="21">
        <v>238076</v>
      </c>
      <c r="O33" s="21">
        <v>175842</v>
      </c>
      <c r="P33" s="21">
        <v>122596</v>
      </c>
      <c r="Q33" s="21">
        <v>81399</v>
      </c>
      <c r="R33" s="21">
        <v>379837</v>
      </c>
      <c r="S33" s="21">
        <v>1643416</v>
      </c>
      <c r="T33" s="21">
        <v>1056086</v>
      </c>
      <c r="U33" s="21">
        <v>598175</v>
      </c>
      <c r="V33" s="21">
        <v>3297677</v>
      </c>
      <c r="W33" s="21">
        <v>3946374</v>
      </c>
      <c r="X33" s="21"/>
      <c r="Y33" s="21">
        <v>3946374</v>
      </c>
      <c r="Z33" s="6"/>
      <c r="AA33" s="28">
        <v>5280000</v>
      </c>
    </row>
    <row r="34" spans="1:27" ht="13.5">
      <c r="A34" s="60" t="s">
        <v>61</v>
      </c>
      <c r="B34" s="3" t="s">
        <v>62</v>
      </c>
      <c r="C34" s="19">
        <v>35918717</v>
      </c>
      <c r="D34" s="19"/>
      <c r="E34" s="20">
        <v>24400000</v>
      </c>
      <c r="F34" s="21">
        <v>20307039</v>
      </c>
      <c r="G34" s="21">
        <v>138340</v>
      </c>
      <c r="H34" s="21">
        <v>4212522</v>
      </c>
      <c r="I34" s="21">
        <v>6259268</v>
      </c>
      <c r="J34" s="21">
        <v>10610130</v>
      </c>
      <c r="K34" s="21">
        <v>1207306</v>
      </c>
      <c r="L34" s="21">
        <v>1343088</v>
      </c>
      <c r="M34" s="21">
        <v>1329608</v>
      </c>
      <c r="N34" s="21">
        <v>3880002</v>
      </c>
      <c r="O34" s="21">
        <v>354081</v>
      </c>
      <c r="P34" s="21">
        <v>620020</v>
      </c>
      <c r="Q34" s="21">
        <v>750574</v>
      </c>
      <c r="R34" s="21">
        <v>1724675</v>
      </c>
      <c r="S34" s="21">
        <v>687904</v>
      </c>
      <c r="T34" s="21">
        <v>578395</v>
      </c>
      <c r="U34" s="21">
        <v>1147795</v>
      </c>
      <c r="V34" s="21">
        <v>2414094</v>
      </c>
      <c r="W34" s="21">
        <v>18628901</v>
      </c>
      <c r="X34" s="21"/>
      <c r="Y34" s="21">
        <v>18628901</v>
      </c>
      <c r="Z34" s="6"/>
      <c r="AA34" s="28">
        <v>20307039</v>
      </c>
    </row>
    <row r="35" spans="1:27" ht="13.5">
      <c r="A35" s="60" t="s">
        <v>63</v>
      </c>
      <c r="B35" s="3"/>
      <c r="C35" s="19">
        <v>13501236</v>
      </c>
      <c r="D35" s="19"/>
      <c r="E35" s="20">
        <v>14986545</v>
      </c>
      <c r="F35" s="21">
        <v>17924652</v>
      </c>
      <c r="G35" s="21">
        <v>24997</v>
      </c>
      <c r="H35" s="21">
        <v>622947</v>
      </c>
      <c r="I35" s="21">
        <v>1045816</v>
      </c>
      <c r="J35" s="21">
        <v>1693760</v>
      </c>
      <c r="K35" s="21">
        <v>526262</v>
      </c>
      <c r="L35" s="21">
        <v>1603409</v>
      </c>
      <c r="M35" s="21">
        <v>896973</v>
      </c>
      <c r="N35" s="21">
        <v>3026644</v>
      </c>
      <c r="O35" s="21">
        <v>982000</v>
      </c>
      <c r="P35" s="21">
        <v>765829</v>
      </c>
      <c r="Q35" s="21">
        <v>1488227</v>
      </c>
      <c r="R35" s="21">
        <v>3236056</v>
      </c>
      <c r="S35" s="21">
        <v>1190370</v>
      </c>
      <c r="T35" s="21">
        <v>295709</v>
      </c>
      <c r="U35" s="21">
        <v>5020516</v>
      </c>
      <c r="V35" s="21">
        <v>6506595</v>
      </c>
      <c r="W35" s="21">
        <v>14463055</v>
      </c>
      <c r="X35" s="21"/>
      <c r="Y35" s="21">
        <v>14463055</v>
      </c>
      <c r="Z35" s="6"/>
      <c r="AA35" s="28">
        <v>17924652</v>
      </c>
    </row>
    <row r="36" spans="1:27" ht="13.5">
      <c r="A36" s="61" t="s">
        <v>64</v>
      </c>
      <c r="B36" s="10"/>
      <c r="C36" s="62">
        <f aca="true" t="shared" si="6" ref="C36:Y36">SUM(C32:C35)</f>
        <v>86171549</v>
      </c>
      <c r="D36" s="62">
        <f>SUM(D32:D35)</f>
        <v>0</v>
      </c>
      <c r="E36" s="63">
        <f t="shared" si="6"/>
        <v>82391545</v>
      </c>
      <c r="F36" s="64">
        <f t="shared" si="6"/>
        <v>73883691</v>
      </c>
      <c r="G36" s="64">
        <f t="shared" si="6"/>
        <v>163337</v>
      </c>
      <c r="H36" s="64">
        <f t="shared" si="6"/>
        <v>9041885</v>
      </c>
      <c r="I36" s="64">
        <f t="shared" si="6"/>
        <v>11523884</v>
      </c>
      <c r="J36" s="64">
        <f t="shared" si="6"/>
        <v>20729106</v>
      </c>
      <c r="K36" s="64">
        <f t="shared" si="6"/>
        <v>2193710</v>
      </c>
      <c r="L36" s="64">
        <f t="shared" si="6"/>
        <v>4475995</v>
      </c>
      <c r="M36" s="64">
        <f t="shared" si="6"/>
        <v>2679273</v>
      </c>
      <c r="N36" s="64">
        <f t="shared" si="6"/>
        <v>9348978</v>
      </c>
      <c r="O36" s="64">
        <f t="shared" si="6"/>
        <v>1511923</v>
      </c>
      <c r="P36" s="64">
        <f t="shared" si="6"/>
        <v>7035756</v>
      </c>
      <c r="Q36" s="64">
        <f t="shared" si="6"/>
        <v>4231295</v>
      </c>
      <c r="R36" s="64">
        <f t="shared" si="6"/>
        <v>12778974</v>
      </c>
      <c r="S36" s="64">
        <f t="shared" si="6"/>
        <v>5605664</v>
      </c>
      <c r="T36" s="64">
        <f t="shared" si="6"/>
        <v>4193619</v>
      </c>
      <c r="U36" s="64">
        <f t="shared" si="6"/>
        <v>13674537</v>
      </c>
      <c r="V36" s="64">
        <f t="shared" si="6"/>
        <v>23473820</v>
      </c>
      <c r="W36" s="64">
        <f t="shared" si="6"/>
        <v>66330878</v>
      </c>
      <c r="X36" s="64">
        <f t="shared" si="6"/>
        <v>0</v>
      </c>
      <c r="Y36" s="64">
        <f t="shared" si="6"/>
        <v>66330878</v>
      </c>
      <c r="Z36" s="65">
        <f>+IF(X36&lt;&gt;0,+(Y36/X36)*100,0)</f>
        <v>0</v>
      </c>
      <c r="AA36" s="66">
        <f>SUM(AA32:AA35)</f>
        <v>73883691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2278129</v>
      </c>
      <c r="D5" s="16">
        <f>SUM(D6:D8)</f>
        <v>0</v>
      </c>
      <c r="E5" s="17">
        <f t="shared" si="0"/>
        <v>2567000</v>
      </c>
      <c r="F5" s="18">
        <f t="shared" si="0"/>
        <v>2567000</v>
      </c>
      <c r="G5" s="18">
        <f t="shared" si="0"/>
        <v>0</v>
      </c>
      <c r="H5" s="18">
        <f t="shared" si="0"/>
        <v>323282</v>
      </c>
      <c r="I5" s="18">
        <f t="shared" si="0"/>
        <v>36409</v>
      </c>
      <c r="J5" s="18">
        <f t="shared" si="0"/>
        <v>359691</v>
      </c>
      <c r="K5" s="18">
        <f t="shared" si="0"/>
        <v>87198</v>
      </c>
      <c r="L5" s="18">
        <f t="shared" si="0"/>
        <v>16072</v>
      </c>
      <c r="M5" s="18">
        <f t="shared" si="0"/>
        <v>136091</v>
      </c>
      <c r="N5" s="18">
        <f t="shared" si="0"/>
        <v>239361</v>
      </c>
      <c r="O5" s="18">
        <f t="shared" si="0"/>
        <v>364930</v>
      </c>
      <c r="P5" s="18">
        <f t="shared" si="0"/>
        <v>59102</v>
      </c>
      <c r="Q5" s="18">
        <f t="shared" si="0"/>
        <v>9396</v>
      </c>
      <c r="R5" s="18">
        <f t="shared" si="0"/>
        <v>433428</v>
      </c>
      <c r="S5" s="18">
        <f t="shared" si="0"/>
        <v>0</v>
      </c>
      <c r="T5" s="18">
        <f t="shared" si="0"/>
        <v>253110</v>
      </c>
      <c r="U5" s="18">
        <f t="shared" si="0"/>
        <v>0</v>
      </c>
      <c r="V5" s="18">
        <f t="shared" si="0"/>
        <v>253110</v>
      </c>
      <c r="W5" s="18">
        <f t="shared" si="0"/>
        <v>1285590</v>
      </c>
      <c r="X5" s="18">
        <f t="shared" si="0"/>
        <v>2567004</v>
      </c>
      <c r="Y5" s="18">
        <f t="shared" si="0"/>
        <v>-1281414</v>
      </c>
      <c r="Z5" s="4">
        <f>+IF(X5&lt;&gt;0,+(Y5/X5)*100,0)</f>
        <v>-49.91866004104396</v>
      </c>
      <c r="AA5" s="16">
        <f>SUM(AA6:AA8)</f>
        <v>2567000</v>
      </c>
    </row>
    <row r="6" spans="1:27" ht="13.5">
      <c r="A6" s="5" t="s">
        <v>32</v>
      </c>
      <c r="B6" s="3"/>
      <c r="C6" s="19"/>
      <c r="D6" s="19"/>
      <c r="E6" s="20">
        <v>1950000</v>
      </c>
      <c r="F6" s="21">
        <v>1950000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1950000</v>
      </c>
      <c r="Y6" s="21">
        <v>-1950000</v>
      </c>
      <c r="Z6" s="6">
        <v>-100</v>
      </c>
      <c r="AA6" s="28">
        <v>1950000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2278129</v>
      </c>
      <c r="D8" s="19"/>
      <c r="E8" s="20">
        <v>617000</v>
      </c>
      <c r="F8" s="21">
        <v>617000</v>
      </c>
      <c r="G8" s="21"/>
      <c r="H8" s="21">
        <v>323282</v>
      </c>
      <c r="I8" s="21">
        <v>36409</v>
      </c>
      <c r="J8" s="21">
        <v>359691</v>
      </c>
      <c r="K8" s="21">
        <v>87198</v>
      </c>
      <c r="L8" s="21">
        <v>16072</v>
      </c>
      <c r="M8" s="21">
        <v>136091</v>
      </c>
      <c r="N8" s="21">
        <v>239361</v>
      </c>
      <c r="O8" s="21">
        <v>364930</v>
      </c>
      <c r="P8" s="21">
        <v>59102</v>
      </c>
      <c r="Q8" s="21">
        <v>9396</v>
      </c>
      <c r="R8" s="21">
        <v>433428</v>
      </c>
      <c r="S8" s="21"/>
      <c r="T8" s="21">
        <v>253110</v>
      </c>
      <c r="U8" s="21"/>
      <c r="V8" s="21">
        <v>253110</v>
      </c>
      <c r="W8" s="21">
        <v>1285590</v>
      </c>
      <c r="X8" s="21">
        <v>617004</v>
      </c>
      <c r="Y8" s="21">
        <v>668586</v>
      </c>
      <c r="Z8" s="6">
        <v>108.36</v>
      </c>
      <c r="AA8" s="28">
        <v>617000</v>
      </c>
    </row>
    <row r="9" spans="1:27" ht="13.5">
      <c r="A9" s="2" t="s">
        <v>35</v>
      </c>
      <c r="B9" s="3"/>
      <c r="C9" s="16">
        <f aca="true" t="shared" si="1" ref="C9:Y9">SUM(C10:C14)</f>
        <v>2176799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586000</v>
      </c>
      <c r="J9" s="18">
        <f t="shared" si="1"/>
        <v>586000</v>
      </c>
      <c r="K9" s="18">
        <f t="shared" si="1"/>
        <v>391650</v>
      </c>
      <c r="L9" s="18">
        <f t="shared" si="1"/>
        <v>547877</v>
      </c>
      <c r="M9" s="18">
        <f t="shared" si="1"/>
        <v>0</v>
      </c>
      <c r="N9" s="18">
        <f t="shared" si="1"/>
        <v>939527</v>
      </c>
      <c r="O9" s="18">
        <f t="shared" si="1"/>
        <v>7407</v>
      </c>
      <c r="P9" s="18">
        <f t="shared" si="1"/>
        <v>285900</v>
      </c>
      <c r="Q9" s="18">
        <f t="shared" si="1"/>
        <v>252298</v>
      </c>
      <c r="R9" s="18">
        <f t="shared" si="1"/>
        <v>545605</v>
      </c>
      <c r="S9" s="18">
        <f t="shared" si="1"/>
        <v>1129633</v>
      </c>
      <c r="T9" s="18">
        <f t="shared" si="1"/>
        <v>123200</v>
      </c>
      <c r="U9" s="18">
        <f t="shared" si="1"/>
        <v>977415</v>
      </c>
      <c r="V9" s="18">
        <f t="shared" si="1"/>
        <v>2230248</v>
      </c>
      <c r="W9" s="18">
        <f t="shared" si="1"/>
        <v>4301380</v>
      </c>
      <c r="X9" s="18">
        <f t="shared" si="1"/>
        <v>999996</v>
      </c>
      <c r="Y9" s="18">
        <f t="shared" si="1"/>
        <v>3301384</v>
      </c>
      <c r="Z9" s="4">
        <f>+IF(X9&lt;&gt;0,+(Y9/X9)*100,0)</f>
        <v>330.13972055888223</v>
      </c>
      <c r="AA9" s="30">
        <f>SUM(AA10:AA14)</f>
        <v>1000000</v>
      </c>
    </row>
    <row r="10" spans="1:27" ht="13.5">
      <c r="A10" s="5" t="s">
        <v>36</v>
      </c>
      <c r="B10" s="3"/>
      <c r="C10" s="19">
        <v>1966148</v>
      </c>
      <c r="D10" s="19"/>
      <c r="E10" s="20">
        <v>1000000</v>
      </c>
      <c r="F10" s="21">
        <v>1000000</v>
      </c>
      <c r="G10" s="21"/>
      <c r="H10" s="21"/>
      <c r="I10" s="21">
        <v>586000</v>
      </c>
      <c r="J10" s="21">
        <v>586000</v>
      </c>
      <c r="K10" s="21">
        <v>391650</v>
      </c>
      <c r="L10" s="21">
        <v>547877</v>
      </c>
      <c r="M10" s="21"/>
      <c r="N10" s="21">
        <v>939527</v>
      </c>
      <c r="O10" s="21">
        <v>7407</v>
      </c>
      <c r="P10" s="21">
        <v>285900</v>
      </c>
      <c r="Q10" s="21">
        <v>252298</v>
      </c>
      <c r="R10" s="21">
        <v>545605</v>
      </c>
      <c r="S10" s="21">
        <v>1129633</v>
      </c>
      <c r="T10" s="21">
        <v>123200</v>
      </c>
      <c r="U10" s="21">
        <v>898467</v>
      </c>
      <c r="V10" s="21">
        <v>2151300</v>
      </c>
      <c r="W10" s="21">
        <v>4222432</v>
      </c>
      <c r="X10" s="21">
        <v>999996</v>
      </c>
      <c r="Y10" s="21">
        <v>3222436</v>
      </c>
      <c r="Z10" s="6">
        <v>322.24</v>
      </c>
      <c r="AA10" s="28">
        <v>1000000</v>
      </c>
    </row>
    <row r="11" spans="1:27" ht="13.5">
      <c r="A11" s="5" t="s">
        <v>37</v>
      </c>
      <c r="B11" s="3"/>
      <c r="C11" s="19">
        <v>183671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78948</v>
      </c>
      <c r="V11" s="21">
        <v>78948</v>
      </c>
      <c r="W11" s="21">
        <v>78948</v>
      </c>
      <c r="X11" s="21"/>
      <c r="Y11" s="21">
        <v>78948</v>
      </c>
      <c r="Z11" s="6"/>
      <c r="AA11" s="28"/>
    </row>
    <row r="12" spans="1:27" ht="13.5">
      <c r="A12" s="5" t="s">
        <v>38</v>
      </c>
      <c r="B12" s="3"/>
      <c r="C12" s="19">
        <v>26980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26277666</v>
      </c>
      <c r="D15" s="16">
        <f>SUM(D16:D18)</f>
        <v>0</v>
      </c>
      <c r="E15" s="17">
        <f t="shared" si="2"/>
        <v>30387000</v>
      </c>
      <c r="F15" s="18">
        <f t="shared" si="2"/>
        <v>30387000</v>
      </c>
      <c r="G15" s="18">
        <f t="shared" si="2"/>
        <v>4803823</v>
      </c>
      <c r="H15" s="18">
        <f t="shared" si="2"/>
        <v>3833248</v>
      </c>
      <c r="I15" s="18">
        <f t="shared" si="2"/>
        <v>7590855</v>
      </c>
      <c r="J15" s="18">
        <f t="shared" si="2"/>
        <v>16227926</v>
      </c>
      <c r="K15" s="18">
        <f t="shared" si="2"/>
        <v>211800</v>
      </c>
      <c r="L15" s="18">
        <f t="shared" si="2"/>
        <v>1666910</v>
      </c>
      <c r="M15" s="18">
        <f t="shared" si="2"/>
        <v>299461</v>
      </c>
      <c r="N15" s="18">
        <f t="shared" si="2"/>
        <v>2178171</v>
      </c>
      <c r="O15" s="18">
        <f t="shared" si="2"/>
        <v>0</v>
      </c>
      <c r="P15" s="18">
        <f t="shared" si="2"/>
        <v>0</v>
      </c>
      <c r="Q15" s="18">
        <f t="shared" si="2"/>
        <v>320106</v>
      </c>
      <c r="R15" s="18">
        <f t="shared" si="2"/>
        <v>320106</v>
      </c>
      <c r="S15" s="18">
        <f t="shared" si="2"/>
        <v>1366188</v>
      </c>
      <c r="T15" s="18">
        <f t="shared" si="2"/>
        <v>2158275</v>
      </c>
      <c r="U15" s="18">
        <f t="shared" si="2"/>
        <v>10004428</v>
      </c>
      <c r="V15" s="18">
        <f t="shared" si="2"/>
        <v>13528891</v>
      </c>
      <c r="W15" s="18">
        <f t="shared" si="2"/>
        <v>32255094</v>
      </c>
      <c r="X15" s="18">
        <f t="shared" si="2"/>
        <v>30387000</v>
      </c>
      <c r="Y15" s="18">
        <f t="shared" si="2"/>
        <v>1868094</v>
      </c>
      <c r="Z15" s="4">
        <f>+IF(X15&lt;&gt;0,+(Y15/X15)*100,0)</f>
        <v>6.147674992595518</v>
      </c>
      <c r="AA15" s="30">
        <f>SUM(AA16:AA18)</f>
        <v>30387000</v>
      </c>
    </row>
    <row r="16" spans="1:27" ht="13.5">
      <c r="A16" s="5" t="s">
        <v>42</v>
      </c>
      <c r="B16" s="3"/>
      <c r="C16" s="19">
        <v>530484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25708582</v>
      </c>
      <c r="D17" s="19"/>
      <c r="E17" s="20">
        <v>30387000</v>
      </c>
      <c r="F17" s="21">
        <v>30387000</v>
      </c>
      <c r="G17" s="21">
        <v>4803823</v>
      </c>
      <c r="H17" s="21">
        <v>3833248</v>
      </c>
      <c r="I17" s="21">
        <v>7590855</v>
      </c>
      <c r="J17" s="21">
        <v>16227926</v>
      </c>
      <c r="K17" s="21">
        <v>211800</v>
      </c>
      <c r="L17" s="21">
        <v>1666910</v>
      </c>
      <c r="M17" s="21">
        <v>299461</v>
      </c>
      <c r="N17" s="21">
        <v>2178171</v>
      </c>
      <c r="O17" s="21"/>
      <c r="P17" s="21"/>
      <c r="Q17" s="21">
        <v>320106</v>
      </c>
      <c r="R17" s="21">
        <v>320106</v>
      </c>
      <c r="S17" s="21">
        <v>1366188</v>
      </c>
      <c r="T17" s="21">
        <v>2158275</v>
      </c>
      <c r="U17" s="21">
        <v>9965130</v>
      </c>
      <c r="V17" s="21">
        <v>13489593</v>
      </c>
      <c r="W17" s="21">
        <v>32215796</v>
      </c>
      <c r="X17" s="21">
        <v>30387000</v>
      </c>
      <c r="Y17" s="21">
        <v>1828796</v>
      </c>
      <c r="Z17" s="6">
        <v>6.02</v>
      </c>
      <c r="AA17" s="28">
        <v>30387000</v>
      </c>
    </row>
    <row r="18" spans="1:27" ht="13.5">
      <c r="A18" s="5" t="s">
        <v>44</v>
      </c>
      <c r="B18" s="3"/>
      <c r="C18" s="19">
        <v>38600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39298</v>
      </c>
      <c r="V18" s="21">
        <v>39298</v>
      </c>
      <c r="W18" s="21">
        <v>39298</v>
      </c>
      <c r="X18" s="21"/>
      <c r="Y18" s="21">
        <v>39298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6421186</v>
      </c>
      <c r="D19" s="16">
        <f>SUM(D20:D23)</f>
        <v>0</v>
      </c>
      <c r="E19" s="17">
        <f t="shared" si="3"/>
        <v>13700000</v>
      </c>
      <c r="F19" s="18">
        <f t="shared" si="3"/>
        <v>13700000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513750</v>
      </c>
      <c r="P19" s="18">
        <f t="shared" si="3"/>
        <v>0</v>
      </c>
      <c r="Q19" s="18">
        <f t="shared" si="3"/>
        <v>1707011</v>
      </c>
      <c r="R19" s="18">
        <f t="shared" si="3"/>
        <v>2220761</v>
      </c>
      <c r="S19" s="18">
        <f t="shared" si="3"/>
        <v>925089</v>
      </c>
      <c r="T19" s="18">
        <f t="shared" si="3"/>
        <v>266726</v>
      </c>
      <c r="U19" s="18">
        <f t="shared" si="3"/>
        <v>16479479</v>
      </c>
      <c r="V19" s="18">
        <f t="shared" si="3"/>
        <v>17671294</v>
      </c>
      <c r="W19" s="18">
        <f t="shared" si="3"/>
        <v>19892055</v>
      </c>
      <c r="X19" s="18">
        <f t="shared" si="3"/>
        <v>13700004</v>
      </c>
      <c r="Y19" s="18">
        <f t="shared" si="3"/>
        <v>6192051</v>
      </c>
      <c r="Z19" s="4">
        <f>+IF(X19&lt;&gt;0,+(Y19/X19)*100,0)</f>
        <v>45.19743935841187</v>
      </c>
      <c r="AA19" s="30">
        <f>SUM(AA20:AA23)</f>
        <v>13700000</v>
      </c>
    </row>
    <row r="20" spans="1:27" ht="13.5">
      <c r="A20" s="5" t="s">
        <v>46</v>
      </c>
      <c r="B20" s="3"/>
      <c r="C20" s="19">
        <v>6372011</v>
      </c>
      <c r="D20" s="19"/>
      <c r="E20" s="20">
        <v>7000000</v>
      </c>
      <c r="F20" s="21">
        <v>7000000</v>
      </c>
      <c r="G20" s="21"/>
      <c r="H20" s="21"/>
      <c r="I20" s="21"/>
      <c r="J20" s="21"/>
      <c r="K20" s="21"/>
      <c r="L20" s="21"/>
      <c r="M20" s="21"/>
      <c r="N20" s="21"/>
      <c r="O20" s="21">
        <v>513750</v>
      </c>
      <c r="P20" s="21"/>
      <c r="Q20" s="21">
        <v>1707011</v>
      </c>
      <c r="R20" s="21">
        <v>2220761</v>
      </c>
      <c r="S20" s="21">
        <v>925089</v>
      </c>
      <c r="T20" s="21">
        <v>266726</v>
      </c>
      <c r="U20" s="21">
        <v>16455795</v>
      </c>
      <c r="V20" s="21">
        <v>17647610</v>
      </c>
      <c r="W20" s="21">
        <v>19868371</v>
      </c>
      <c r="X20" s="21">
        <v>6999996</v>
      </c>
      <c r="Y20" s="21">
        <v>12868375</v>
      </c>
      <c r="Z20" s="6">
        <v>183.83</v>
      </c>
      <c r="AA20" s="28">
        <v>7000000</v>
      </c>
    </row>
    <row r="21" spans="1:27" ht="13.5">
      <c r="A21" s="5" t="s">
        <v>47</v>
      </c>
      <c r="B21" s="3"/>
      <c r="C21" s="19"/>
      <c r="D21" s="19"/>
      <c r="E21" s="20">
        <v>3500000</v>
      </c>
      <c r="F21" s="21">
        <v>3500000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>
        <v>23684</v>
      </c>
      <c r="V21" s="21">
        <v>23684</v>
      </c>
      <c r="W21" s="21">
        <v>23684</v>
      </c>
      <c r="X21" s="21">
        <v>3500004</v>
      </c>
      <c r="Y21" s="21">
        <v>-3476320</v>
      </c>
      <c r="Z21" s="6">
        <v>-99.32</v>
      </c>
      <c r="AA21" s="28">
        <v>3500000</v>
      </c>
    </row>
    <row r="22" spans="1:27" ht="13.5">
      <c r="A22" s="5" t="s">
        <v>48</v>
      </c>
      <c r="B22" s="3"/>
      <c r="C22" s="22">
        <v>49175</v>
      </c>
      <c r="D22" s="22"/>
      <c r="E22" s="23">
        <v>800000</v>
      </c>
      <c r="F22" s="24">
        <v>800000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800004</v>
      </c>
      <c r="Y22" s="24">
        <v>-800004</v>
      </c>
      <c r="Z22" s="7">
        <v>-100</v>
      </c>
      <c r="AA22" s="29">
        <v>800000</v>
      </c>
    </row>
    <row r="23" spans="1:27" ht="13.5">
      <c r="A23" s="5" t="s">
        <v>49</v>
      </c>
      <c r="B23" s="3"/>
      <c r="C23" s="19"/>
      <c r="D23" s="19"/>
      <c r="E23" s="20">
        <v>2400000</v>
      </c>
      <c r="F23" s="21">
        <v>2400000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2400000</v>
      </c>
      <c r="Y23" s="21">
        <v>-2400000</v>
      </c>
      <c r="Z23" s="6">
        <v>-100</v>
      </c>
      <c r="AA23" s="28">
        <v>2400000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37153780</v>
      </c>
      <c r="D25" s="51">
        <f>+D5+D9+D15+D19+D24</f>
        <v>0</v>
      </c>
      <c r="E25" s="52">
        <f t="shared" si="4"/>
        <v>47654000</v>
      </c>
      <c r="F25" s="53">
        <f t="shared" si="4"/>
        <v>47654000</v>
      </c>
      <c r="G25" s="53">
        <f t="shared" si="4"/>
        <v>4803823</v>
      </c>
      <c r="H25" s="53">
        <f t="shared" si="4"/>
        <v>4156530</v>
      </c>
      <c r="I25" s="53">
        <f t="shared" si="4"/>
        <v>8213264</v>
      </c>
      <c r="J25" s="53">
        <f t="shared" si="4"/>
        <v>17173617</v>
      </c>
      <c r="K25" s="53">
        <f t="shared" si="4"/>
        <v>690648</v>
      </c>
      <c r="L25" s="53">
        <f t="shared" si="4"/>
        <v>2230859</v>
      </c>
      <c r="M25" s="53">
        <f t="shared" si="4"/>
        <v>435552</v>
      </c>
      <c r="N25" s="53">
        <f t="shared" si="4"/>
        <v>3357059</v>
      </c>
      <c r="O25" s="53">
        <f t="shared" si="4"/>
        <v>886087</v>
      </c>
      <c r="P25" s="53">
        <f t="shared" si="4"/>
        <v>345002</v>
      </c>
      <c r="Q25" s="53">
        <f t="shared" si="4"/>
        <v>2288811</v>
      </c>
      <c r="R25" s="53">
        <f t="shared" si="4"/>
        <v>3519900</v>
      </c>
      <c r="S25" s="53">
        <f t="shared" si="4"/>
        <v>3420910</v>
      </c>
      <c r="T25" s="53">
        <f t="shared" si="4"/>
        <v>2801311</v>
      </c>
      <c r="U25" s="53">
        <f t="shared" si="4"/>
        <v>27461322</v>
      </c>
      <c r="V25" s="53">
        <f t="shared" si="4"/>
        <v>33683543</v>
      </c>
      <c r="W25" s="53">
        <f t="shared" si="4"/>
        <v>57734119</v>
      </c>
      <c r="X25" s="53">
        <f t="shared" si="4"/>
        <v>47654004</v>
      </c>
      <c r="Y25" s="53">
        <f t="shared" si="4"/>
        <v>10080115</v>
      </c>
      <c r="Z25" s="54">
        <f>+IF(X25&lt;&gt;0,+(Y25/X25)*100,0)</f>
        <v>21.15271363136663</v>
      </c>
      <c r="AA25" s="55">
        <f>+AA5+AA9+AA15+AA19+AA24</f>
        <v>47654000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27399030</v>
      </c>
      <c r="D28" s="19"/>
      <c r="E28" s="20">
        <v>32037000</v>
      </c>
      <c r="F28" s="21">
        <v>32037000</v>
      </c>
      <c r="G28" s="21">
        <v>4803823</v>
      </c>
      <c r="H28" s="21">
        <v>3833248</v>
      </c>
      <c r="I28" s="21">
        <v>7590855</v>
      </c>
      <c r="J28" s="21">
        <v>16227926</v>
      </c>
      <c r="K28" s="21">
        <v>211800</v>
      </c>
      <c r="L28" s="21">
        <v>1666910</v>
      </c>
      <c r="M28" s="21">
        <v>299461</v>
      </c>
      <c r="N28" s="21">
        <v>2178171</v>
      </c>
      <c r="O28" s="21">
        <v>513750</v>
      </c>
      <c r="P28" s="21"/>
      <c r="Q28" s="21">
        <v>2027117</v>
      </c>
      <c r="R28" s="21">
        <v>2540867</v>
      </c>
      <c r="S28" s="21">
        <v>925089</v>
      </c>
      <c r="T28" s="21">
        <v>1013765</v>
      </c>
      <c r="U28" s="21">
        <v>11696301</v>
      </c>
      <c r="V28" s="21">
        <v>13635155</v>
      </c>
      <c r="W28" s="21">
        <v>34582119</v>
      </c>
      <c r="X28" s="21"/>
      <c r="Y28" s="21">
        <v>34582119</v>
      </c>
      <c r="Z28" s="6"/>
      <c r="AA28" s="19">
        <v>32037000</v>
      </c>
    </row>
    <row r="29" spans="1:27" ht="13.5">
      <c r="A29" s="57" t="s">
        <v>55</v>
      </c>
      <c r="B29" s="3"/>
      <c r="C29" s="19">
        <v>453848</v>
      </c>
      <c r="D29" s="19"/>
      <c r="E29" s="20"/>
      <c r="F29" s="21"/>
      <c r="G29" s="21"/>
      <c r="H29" s="21"/>
      <c r="I29" s="21"/>
      <c r="J29" s="21"/>
      <c r="K29" s="21"/>
      <c r="L29" s="21">
        <v>547877</v>
      </c>
      <c r="M29" s="21"/>
      <c r="N29" s="21">
        <v>547877</v>
      </c>
      <c r="O29" s="21">
        <v>7407</v>
      </c>
      <c r="P29" s="21">
        <v>285900</v>
      </c>
      <c r="Q29" s="21">
        <v>252298</v>
      </c>
      <c r="R29" s="21">
        <v>545605</v>
      </c>
      <c r="S29" s="21">
        <v>2219125</v>
      </c>
      <c r="T29" s="21"/>
      <c r="U29" s="21">
        <v>13663679</v>
      </c>
      <c r="V29" s="21">
        <v>15882804</v>
      </c>
      <c r="W29" s="21">
        <v>16976286</v>
      </c>
      <c r="X29" s="21"/>
      <c r="Y29" s="21">
        <v>16976286</v>
      </c>
      <c r="Z29" s="6"/>
      <c r="AA29" s="28"/>
    </row>
    <row r="30" spans="1:27" ht="13.5">
      <c r="A30" s="57" t="s">
        <v>56</v>
      </c>
      <c r="B30" s="3"/>
      <c r="C30" s="22">
        <v>38600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183671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v>78948</v>
      </c>
      <c r="V31" s="21">
        <v>78948</v>
      </c>
      <c r="W31" s="21">
        <v>78948</v>
      </c>
      <c r="X31" s="21"/>
      <c r="Y31" s="21">
        <v>78948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28075149</v>
      </c>
      <c r="D32" s="25">
        <f>SUM(D28:D31)</f>
        <v>0</v>
      </c>
      <c r="E32" s="26">
        <f t="shared" si="5"/>
        <v>32037000</v>
      </c>
      <c r="F32" s="27">
        <f t="shared" si="5"/>
        <v>32037000</v>
      </c>
      <c r="G32" s="27">
        <f t="shared" si="5"/>
        <v>4803823</v>
      </c>
      <c r="H32" s="27">
        <f t="shared" si="5"/>
        <v>3833248</v>
      </c>
      <c r="I32" s="27">
        <f t="shared" si="5"/>
        <v>7590855</v>
      </c>
      <c r="J32" s="27">
        <f t="shared" si="5"/>
        <v>16227926</v>
      </c>
      <c r="K32" s="27">
        <f t="shared" si="5"/>
        <v>211800</v>
      </c>
      <c r="L32" s="27">
        <f t="shared" si="5"/>
        <v>2214787</v>
      </c>
      <c r="M32" s="27">
        <f t="shared" si="5"/>
        <v>299461</v>
      </c>
      <c r="N32" s="27">
        <f t="shared" si="5"/>
        <v>2726048</v>
      </c>
      <c r="O32" s="27">
        <f t="shared" si="5"/>
        <v>521157</v>
      </c>
      <c r="P32" s="27">
        <f t="shared" si="5"/>
        <v>285900</v>
      </c>
      <c r="Q32" s="27">
        <f t="shared" si="5"/>
        <v>2279415</v>
      </c>
      <c r="R32" s="27">
        <f t="shared" si="5"/>
        <v>3086472</v>
      </c>
      <c r="S32" s="27">
        <f t="shared" si="5"/>
        <v>3144214</v>
      </c>
      <c r="T32" s="27">
        <f t="shared" si="5"/>
        <v>1013765</v>
      </c>
      <c r="U32" s="27">
        <f t="shared" si="5"/>
        <v>25438928</v>
      </c>
      <c r="V32" s="27">
        <f t="shared" si="5"/>
        <v>29596907</v>
      </c>
      <c r="W32" s="27">
        <f t="shared" si="5"/>
        <v>51637353</v>
      </c>
      <c r="X32" s="27">
        <f t="shared" si="5"/>
        <v>0</v>
      </c>
      <c r="Y32" s="27">
        <f t="shared" si="5"/>
        <v>51637353</v>
      </c>
      <c r="Z32" s="13">
        <f>+IF(X32&lt;&gt;0,+(Y32/X32)*100,0)</f>
        <v>0</v>
      </c>
      <c r="AA32" s="31">
        <f>SUM(AA28:AA31)</f>
        <v>32037000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9078631</v>
      </c>
      <c r="D35" s="19"/>
      <c r="E35" s="20">
        <v>15617000</v>
      </c>
      <c r="F35" s="21">
        <v>15617000</v>
      </c>
      <c r="G35" s="21"/>
      <c r="H35" s="21">
        <v>323282</v>
      </c>
      <c r="I35" s="21">
        <v>622409</v>
      </c>
      <c r="J35" s="21">
        <v>945691</v>
      </c>
      <c r="K35" s="21">
        <v>478848</v>
      </c>
      <c r="L35" s="21">
        <v>16072</v>
      </c>
      <c r="M35" s="21">
        <v>136091</v>
      </c>
      <c r="N35" s="21">
        <v>631011</v>
      </c>
      <c r="O35" s="21">
        <v>364930</v>
      </c>
      <c r="P35" s="21">
        <v>59102</v>
      </c>
      <c r="Q35" s="21">
        <v>9396</v>
      </c>
      <c r="R35" s="21">
        <v>433428</v>
      </c>
      <c r="S35" s="21">
        <v>276696</v>
      </c>
      <c r="T35" s="21">
        <v>1787546</v>
      </c>
      <c r="U35" s="21">
        <v>2022394</v>
      </c>
      <c r="V35" s="21">
        <v>4086636</v>
      </c>
      <c r="W35" s="21">
        <v>6096766</v>
      </c>
      <c r="X35" s="21"/>
      <c r="Y35" s="21">
        <v>6096766</v>
      </c>
      <c r="Z35" s="6"/>
      <c r="AA35" s="28">
        <v>15617000</v>
      </c>
    </row>
    <row r="36" spans="1:27" ht="13.5">
      <c r="A36" s="61" t="s">
        <v>64</v>
      </c>
      <c r="B36" s="10"/>
      <c r="C36" s="62">
        <f aca="true" t="shared" si="6" ref="C36:Y36">SUM(C32:C35)</f>
        <v>37153780</v>
      </c>
      <c r="D36" s="62">
        <f>SUM(D32:D35)</f>
        <v>0</v>
      </c>
      <c r="E36" s="63">
        <f t="shared" si="6"/>
        <v>47654000</v>
      </c>
      <c r="F36" s="64">
        <f t="shared" si="6"/>
        <v>47654000</v>
      </c>
      <c r="G36" s="64">
        <f t="shared" si="6"/>
        <v>4803823</v>
      </c>
      <c r="H36" s="64">
        <f t="shared" si="6"/>
        <v>4156530</v>
      </c>
      <c r="I36" s="64">
        <f t="shared" si="6"/>
        <v>8213264</v>
      </c>
      <c r="J36" s="64">
        <f t="shared" si="6"/>
        <v>17173617</v>
      </c>
      <c r="K36" s="64">
        <f t="shared" si="6"/>
        <v>690648</v>
      </c>
      <c r="L36" s="64">
        <f t="shared" si="6"/>
        <v>2230859</v>
      </c>
      <c r="M36" s="64">
        <f t="shared" si="6"/>
        <v>435552</v>
      </c>
      <c r="N36" s="64">
        <f t="shared" si="6"/>
        <v>3357059</v>
      </c>
      <c r="O36" s="64">
        <f t="shared" si="6"/>
        <v>886087</v>
      </c>
      <c r="P36" s="64">
        <f t="shared" si="6"/>
        <v>345002</v>
      </c>
      <c r="Q36" s="64">
        <f t="shared" si="6"/>
        <v>2288811</v>
      </c>
      <c r="R36" s="64">
        <f t="shared" si="6"/>
        <v>3519900</v>
      </c>
      <c r="S36" s="64">
        <f t="shared" si="6"/>
        <v>3420910</v>
      </c>
      <c r="T36" s="64">
        <f t="shared" si="6"/>
        <v>2801311</v>
      </c>
      <c r="U36" s="64">
        <f t="shared" si="6"/>
        <v>27461322</v>
      </c>
      <c r="V36" s="64">
        <f t="shared" si="6"/>
        <v>33683543</v>
      </c>
      <c r="W36" s="64">
        <f t="shared" si="6"/>
        <v>57734119</v>
      </c>
      <c r="X36" s="64">
        <f t="shared" si="6"/>
        <v>0</v>
      </c>
      <c r="Y36" s="64">
        <f t="shared" si="6"/>
        <v>57734119</v>
      </c>
      <c r="Z36" s="65">
        <f>+IF(X36&lt;&gt;0,+(Y36/X36)*100,0)</f>
        <v>0</v>
      </c>
      <c r="AA36" s="66">
        <f>SUM(AA32:AA35)</f>
        <v>47654000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13499996</v>
      </c>
      <c r="F5" s="18">
        <f t="shared" si="0"/>
        <v>15390857</v>
      </c>
      <c r="G5" s="18">
        <f t="shared" si="0"/>
        <v>104757</v>
      </c>
      <c r="H5" s="18">
        <f t="shared" si="0"/>
        <v>1213356</v>
      </c>
      <c r="I5" s="18">
        <f t="shared" si="0"/>
        <v>920493</v>
      </c>
      <c r="J5" s="18">
        <f t="shared" si="0"/>
        <v>2238606</v>
      </c>
      <c r="K5" s="18">
        <f t="shared" si="0"/>
        <v>953095</v>
      </c>
      <c r="L5" s="18">
        <f t="shared" si="0"/>
        <v>1074084</v>
      </c>
      <c r="M5" s="18">
        <f t="shared" si="0"/>
        <v>1860429</v>
      </c>
      <c r="N5" s="18">
        <f t="shared" si="0"/>
        <v>3887608</v>
      </c>
      <c r="O5" s="18">
        <f t="shared" si="0"/>
        <v>53813</v>
      </c>
      <c r="P5" s="18">
        <f t="shared" si="0"/>
        <v>1138929</v>
      </c>
      <c r="Q5" s="18">
        <f t="shared" si="0"/>
        <v>1130296</v>
      </c>
      <c r="R5" s="18">
        <f t="shared" si="0"/>
        <v>2323038</v>
      </c>
      <c r="S5" s="18">
        <f t="shared" si="0"/>
        <v>1013519</v>
      </c>
      <c r="T5" s="18">
        <f t="shared" si="0"/>
        <v>2308959</v>
      </c>
      <c r="U5" s="18">
        <f t="shared" si="0"/>
        <v>2429715</v>
      </c>
      <c r="V5" s="18">
        <f t="shared" si="0"/>
        <v>5752193</v>
      </c>
      <c r="W5" s="18">
        <f t="shared" si="0"/>
        <v>14201445</v>
      </c>
      <c r="X5" s="18">
        <f t="shared" si="0"/>
        <v>13499996</v>
      </c>
      <c r="Y5" s="18">
        <f t="shared" si="0"/>
        <v>701449</v>
      </c>
      <c r="Z5" s="4">
        <f>+IF(X5&lt;&gt;0,+(Y5/X5)*100,0)</f>
        <v>5.195920058050388</v>
      </c>
      <c r="AA5" s="16">
        <f>SUM(AA6:AA8)</f>
        <v>15390857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-4</v>
      </c>
      <c r="Y6" s="21">
        <v>4</v>
      </c>
      <c r="Z6" s="6">
        <v>-100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13499996</v>
      </c>
      <c r="F8" s="21">
        <v>15390857</v>
      </c>
      <c r="G8" s="21">
        <v>104757</v>
      </c>
      <c r="H8" s="21">
        <v>1213356</v>
      </c>
      <c r="I8" s="21">
        <v>920493</v>
      </c>
      <c r="J8" s="21">
        <v>2238606</v>
      </c>
      <c r="K8" s="21">
        <v>953095</v>
      </c>
      <c r="L8" s="21">
        <v>1074084</v>
      </c>
      <c r="M8" s="21">
        <v>1860429</v>
      </c>
      <c r="N8" s="21">
        <v>3887608</v>
      </c>
      <c r="O8" s="21">
        <v>53813</v>
      </c>
      <c r="P8" s="21">
        <v>1138929</v>
      </c>
      <c r="Q8" s="21">
        <v>1130296</v>
      </c>
      <c r="R8" s="21">
        <v>2323038</v>
      </c>
      <c r="S8" s="21">
        <v>1013519</v>
      </c>
      <c r="T8" s="21">
        <v>2308959</v>
      </c>
      <c r="U8" s="21">
        <v>2429715</v>
      </c>
      <c r="V8" s="21">
        <v>5752193</v>
      </c>
      <c r="W8" s="21">
        <v>14201445</v>
      </c>
      <c r="X8" s="21">
        <v>13500000</v>
      </c>
      <c r="Y8" s="21">
        <v>701445</v>
      </c>
      <c r="Z8" s="6">
        <v>5.2</v>
      </c>
      <c r="AA8" s="28">
        <v>15390857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663067</v>
      </c>
      <c r="V9" s="18">
        <f t="shared" si="1"/>
        <v>663067</v>
      </c>
      <c r="W9" s="18">
        <f t="shared" si="1"/>
        <v>663067</v>
      </c>
      <c r="X9" s="18">
        <f t="shared" si="1"/>
        <v>-4</v>
      </c>
      <c r="Y9" s="18">
        <f t="shared" si="1"/>
        <v>663071</v>
      </c>
      <c r="Z9" s="4">
        <f>+IF(X9&lt;&gt;0,+(Y9/X9)*100,0)</f>
        <v>-16576775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v>663067</v>
      </c>
      <c r="V10" s="21">
        <v>663067</v>
      </c>
      <c r="W10" s="21">
        <v>663067</v>
      </c>
      <c r="X10" s="21"/>
      <c r="Y10" s="21">
        <v>663067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-4</v>
      </c>
      <c r="Y11" s="21">
        <v>4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3737740</v>
      </c>
      <c r="F15" s="18">
        <f t="shared" si="2"/>
        <v>1417579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492579</v>
      </c>
      <c r="M15" s="18">
        <f t="shared" si="2"/>
        <v>0</v>
      </c>
      <c r="N15" s="18">
        <f t="shared" si="2"/>
        <v>492579</v>
      </c>
      <c r="O15" s="18">
        <f t="shared" si="2"/>
        <v>0</v>
      </c>
      <c r="P15" s="18">
        <f t="shared" si="2"/>
        <v>0</v>
      </c>
      <c r="Q15" s="18">
        <f t="shared" si="2"/>
        <v>28418</v>
      </c>
      <c r="R15" s="18">
        <f t="shared" si="2"/>
        <v>28418</v>
      </c>
      <c r="S15" s="18">
        <f t="shared" si="2"/>
        <v>-28418</v>
      </c>
      <c r="T15" s="18">
        <f t="shared" si="2"/>
        <v>17600</v>
      </c>
      <c r="U15" s="18">
        <f t="shared" si="2"/>
        <v>7318</v>
      </c>
      <c r="V15" s="18">
        <f t="shared" si="2"/>
        <v>-3500</v>
      </c>
      <c r="W15" s="18">
        <f t="shared" si="2"/>
        <v>517497</v>
      </c>
      <c r="X15" s="18">
        <f t="shared" si="2"/>
        <v>3737736</v>
      </c>
      <c r="Y15" s="18">
        <f t="shared" si="2"/>
        <v>-3220239</v>
      </c>
      <c r="Z15" s="4">
        <f>+IF(X15&lt;&gt;0,+(Y15/X15)*100,0)</f>
        <v>-86.15480066007872</v>
      </c>
      <c r="AA15" s="30">
        <f>SUM(AA16:AA18)</f>
        <v>1417579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-4</v>
      </c>
      <c r="Y16" s="21">
        <v>4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>
        <v>3247740</v>
      </c>
      <c r="F17" s="21">
        <v>925000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28418</v>
      </c>
      <c r="R17" s="21">
        <v>28418</v>
      </c>
      <c r="S17" s="21">
        <v>-28418</v>
      </c>
      <c r="T17" s="21">
        <v>17600</v>
      </c>
      <c r="U17" s="21">
        <v>7318</v>
      </c>
      <c r="V17" s="21">
        <v>-3500</v>
      </c>
      <c r="W17" s="21">
        <v>24918</v>
      </c>
      <c r="X17" s="21">
        <v>3247740</v>
      </c>
      <c r="Y17" s="21">
        <v>-3222822</v>
      </c>
      <c r="Z17" s="6">
        <v>-99.23</v>
      </c>
      <c r="AA17" s="28">
        <v>925000</v>
      </c>
    </row>
    <row r="18" spans="1:27" ht="13.5">
      <c r="A18" s="5" t="s">
        <v>44</v>
      </c>
      <c r="B18" s="3"/>
      <c r="C18" s="19"/>
      <c r="D18" s="19"/>
      <c r="E18" s="20">
        <v>490000</v>
      </c>
      <c r="F18" s="21">
        <v>492579</v>
      </c>
      <c r="G18" s="21"/>
      <c r="H18" s="21"/>
      <c r="I18" s="21"/>
      <c r="J18" s="21"/>
      <c r="K18" s="21"/>
      <c r="L18" s="21">
        <v>492579</v>
      </c>
      <c r="M18" s="21"/>
      <c r="N18" s="21">
        <v>492579</v>
      </c>
      <c r="O18" s="21"/>
      <c r="P18" s="21"/>
      <c r="Q18" s="21"/>
      <c r="R18" s="21"/>
      <c r="S18" s="21"/>
      <c r="T18" s="21"/>
      <c r="U18" s="21"/>
      <c r="V18" s="21"/>
      <c r="W18" s="21">
        <v>492579</v>
      </c>
      <c r="X18" s="21">
        <v>490000</v>
      </c>
      <c r="Y18" s="21">
        <v>2579</v>
      </c>
      <c r="Z18" s="6">
        <v>0.53</v>
      </c>
      <c r="AA18" s="28">
        <v>492579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17237736</v>
      </c>
      <c r="F25" s="53">
        <f t="shared" si="4"/>
        <v>16808436</v>
      </c>
      <c r="G25" s="53">
        <f t="shared" si="4"/>
        <v>104757</v>
      </c>
      <c r="H25" s="53">
        <f t="shared" si="4"/>
        <v>1213356</v>
      </c>
      <c r="I25" s="53">
        <f t="shared" si="4"/>
        <v>920493</v>
      </c>
      <c r="J25" s="53">
        <f t="shared" si="4"/>
        <v>2238606</v>
      </c>
      <c r="K25" s="53">
        <f t="shared" si="4"/>
        <v>953095</v>
      </c>
      <c r="L25" s="53">
        <f t="shared" si="4"/>
        <v>1566663</v>
      </c>
      <c r="M25" s="53">
        <f t="shared" si="4"/>
        <v>1860429</v>
      </c>
      <c r="N25" s="53">
        <f t="shared" si="4"/>
        <v>4380187</v>
      </c>
      <c r="O25" s="53">
        <f t="shared" si="4"/>
        <v>53813</v>
      </c>
      <c r="P25" s="53">
        <f t="shared" si="4"/>
        <v>1138929</v>
      </c>
      <c r="Q25" s="53">
        <f t="shared" si="4"/>
        <v>1158714</v>
      </c>
      <c r="R25" s="53">
        <f t="shared" si="4"/>
        <v>2351456</v>
      </c>
      <c r="S25" s="53">
        <f t="shared" si="4"/>
        <v>985101</v>
      </c>
      <c r="T25" s="53">
        <f t="shared" si="4"/>
        <v>2326559</v>
      </c>
      <c r="U25" s="53">
        <f t="shared" si="4"/>
        <v>3100100</v>
      </c>
      <c r="V25" s="53">
        <f t="shared" si="4"/>
        <v>6411760</v>
      </c>
      <c r="W25" s="53">
        <f t="shared" si="4"/>
        <v>15382009</v>
      </c>
      <c r="X25" s="53">
        <f t="shared" si="4"/>
        <v>17237728</v>
      </c>
      <c r="Y25" s="53">
        <f t="shared" si="4"/>
        <v>-1855719</v>
      </c>
      <c r="Z25" s="54">
        <f>+IF(X25&lt;&gt;0,+(Y25/X25)*100,0)</f>
        <v>-10.765450063952743</v>
      </c>
      <c r="AA25" s="55">
        <f>+AA5+AA9+AA15+AA19+AA24</f>
        <v>16808436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17237736</v>
      </c>
      <c r="F35" s="21">
        <v>16808436</v>
      </c>
      <c r="G35" s="21">
        <v>104757</v>
      </c>
      <c r="H35" s="21">
        <v>1213356</v>
      </c>
      <c r="I35" s="21">
        <v>920493</v>
      </c>
      <c r="J35" s="21">
        <v>2238606</v>
      </c>
      <c r="K35" s="21">
        <v>953095</v>
      </c>
      <c r="L35" s="21">
        <v>1566663</v>
      </c>
      <c r="M35" s="21">
        <v>1860429</v>
      </c>
      <c r="N35" s="21">
        <v>4380187</v>
      </c>
      <c r="O35" s="21">
        <v>53813</v>
      </c>
      <c r="P35" s="21">
        <v>1138929</v>
      </c>
      <c r="Q35" s="21">
        <v>1158714</v>
      </c>
      <c r="R35" s="21">
        <v>2351456</v>
      </c>
      <c r="S35" s="21">
        <v>985101</v>
      </c>
      <c r="T35" s="21">
        <v>2326559</v>
      </c>
      <c r="U35" s="21">
        <v>3100099</v>
      </c>
      <c r="V35" s="21">
        <v>6411759</v>
      </c>
      <c r="W35" s="21">
        <v>15382008</v>
      </c>
      <c r="X35" s="21"/>
      <c r="Y35" s="21">
        <v>15382008</v>
      </c>
      <c r="Z35" s="6"/>
      <c r="AA35" s="28">
        <v>16808436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17237736</v>
      </c>
      <c r="F36" s="64">
        <f t="shared" si="6"/>
        <v>16808436</v>
      </c>
      <c r="G36" s="64">
        <f t="shared" si="6"/>
        <v>104757</v>
      </c>
      <c r="H36" s="64">
        <f t="shared" si="6"/>
        <v>1213356</v>
      </c>
      <c r="I36" s="64">
        <f t="shared" si="6"/>
        <v>920493</v>
      </c>
      <c r="J36" s="64">
        <f t="shared" si="6"/>
        <v>2238606</v>
      </c>
      <c r="K36" s="64">
        <f t="shared" si="6"/>
        <v>953095</v>
      </c>
      <c r="L36" s="64">
        <f t="shared" si="6"/>
        <v>1566663</v>
      </c>
      <c r="M36" s="64">
        <f t="shared" si="6"/>
        <v>1860429</v>
      </c>
      <c r="N36" s="64">
        <f t="shared" si="6"/>
        <v>4380187</v>
      </c>
      <c r="O36" s="64">
        <f t="shared" si="6"/>
        <v>53813</v>
      </c>
      <c r="P36" s="64">
        <f t="shared" si="6"/>
        <v>1138929</v>
      </c>
      <c r="Q36" s="64">
        <f t="shared" si="6"/>
        <v>1158714</v>
      </c>
      <c r="R36" s="64">
        <f t="shared" si="6"/>
        <v>2351456</v>
      </c>
      <c r="S36" s="64">
        <f t="shared" si="6"/>
        <v>985101</v>
      </c>
      <c r="T36" s="64">
        <f t="shared" si="6"/>
        <v>2326559</v>
      </c>
      <c r="U36" s="64">
        <f t="shared" si="6"/>
        <v>3100099</v>
      </c>
      <c r="V36" s="64">
        <f t="shared" si="6"/>
        <v>6411759</v>
      </c>
      <c r="W36" s="64">
        <f t="shared" si="6"/>
        <v>15382008</v>
      </c>
      <c r="X36" s="64">
        <f t="shared" si="6"/>
        <v>0</v>
      </c>
      <c r="Y36" s="64">
        <f t="shared" si="6"/>
        <v>15382008</v>
      </c>
      <c r="Z36" s="65">
        <f>+IF(X36&lt;&gt;0,+(Y36/X36)*100,0)</f>
        <v>0</v>
      </c>
      <c r="AA36" s="66">
        <f>SUM(AA32:AA35)</f>
        <v>16808436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4973658</v>
      </c>
      <c r="D5" s="16">
        <f>SUM(D6:D8)</f>
        <v>0</v>
      </c>
      <c r="E5" s="17">
        <f t="shared" si="0"/>
        <v>25777725</v>
      </c>
      <c r="F5" s="18">
        <f t="shared" si="0"/>
        <v>30811191</v>
      </c>
      <c r="G5" s="18">
        <f t="shared" si="0"/>
        <v>0</v>
      </c>
      <c r="H5" s="18">
        <f t="shared" si="0"/>
        <v>1622540</v>
      </c>
      <c r="I5" s="18">
        <f t="shared" si="0"/>
        <v>383509</v>
      </c>
      <c r="J5" s="18">
        <f t="shared" si="0"/>
        <v>2006049</v>
      </c>
      <c r="K5" s="18">
        <f t="shared" si="0"/>
        <v>3604083</v>
      </c>
      <c r="L5" s="18">
        <f t="shared" si="0"/>
        <v>9837</v>
      </c>
      <c r="M5" s="18">
        <f t="shared" si="0"/>
        <v>1498255</v>
      </c>
      <c r="N5" s="18">
        <f t="shared" si="0"/>
        <v>5112175</v>
      </c>
      <c r="O5" s="18">
        <f t="shared" si="0"/>
        <v>917</v>
      </c>
      <c r="P5" s="18">
        <f t="shared" si="0"/>
        <v>48542</v>
      </c>
      <c r="Q5" s="18">
        <f t="shared" si="0"/>
        <v>3968827</v>
      </c>
      <c r="R5" s="18">
        <f t="shared" si="0"/>
        <v>4018286</v>
      </c>
      <c r="S5" s="18">
        <f t="shared" si="0"/>
        <v>1061270</v>
      </c>
      <c r="T5" s="18">
        <f t="shared" si="0"/>
        <v>1516628</v>
      </c>
      <c r="U5" s="18">
        <f t="shared" si="0"/>
        <v>12691132</v>
      </c>
      <c r="V5" s="18">
        <f t="shared" si="0"/>
        <v>15269030</v>
      </c>
      <c r="W5" s="18">
        <f t="shared" si="0"/>
        <v>26405540</v>
      </c>
      <c r="X5" s="18">
        <f t="shared" si="0"/>
        <v>25777716</v>
      </c>
      <c r="Y5" s="18">
        <f t="shared" si="0"/>
        <v>627824</v>
      </c>
      <c r="Z5" s="4">
        <f>+IF(X5&lt;&gt;0,+(Y5/X5)*100,0)</f>
        <v>2.4355299748045947</v>
      </c>
      <c r="AA5" s="16">
        <f>SUM(AA6:AA8)</f>
        <v>30811191</v>
      </c>
    </row>
    <row r="6" spans="1:27" ht="13.5">
      <c r="A6" s="5" t="s">
        <v>32</v>
      </c>
      <c r="B6" s="3"/>
      <c r="C6" s="19">
        <v>735891</v>
      </c>
      <c r="D6" s="19"/>
      <c r="E6" s="20">
        <v>17070725</v>
      </c>
      <c r="F6" s="21">
        <v>25610757</v>
      </c>
      <c r="G6" s="21"/>
      <c r="H6" s="21">
        <v>1621345</v>
      </c>
      <c r="I6" s="21">
        <v>336738</v>
      </c>
      <c r="J6" s="21">
        <v>1958083</v>
      </c>
      <c r="K6" s="21">
        <v>3590123</v>
      </c>
      <c r="L6" s="21">
        <v>2798</v>
      </c>
      <c r="M6" s="21">
        <v>1237729</v>
      </c>
      <c r="N6" s="21">
        <v>4830650</v>
      </c>
      <c r="O6" s="21"/>
      <c r="P6" s="21">
        <v>25340</v>
      </c>
      <c r="Q6" s="21">
        <v>3933172</v>
      </c>
      <c r="R6" s="21">
        <v>3958512</v>
      </c>
      <c r="S6" s="21">
        <v>743389</v>
      </c>
      <c r="T6" s="21">
        <v>832410</v>
      </c>
      <c r="U6" s="21">
        <v>11166531</v>
      </c>
      <c r="V6" s="21">
        <v>12742330</v>
      </c>
      <c r="W6" s="21">
        <v>23489575</v>
      </c>
      <c r="X6" s="21">
        <v>17070720</v>
      </c>
      <c r="Y6" s="21">
        <v>6418855</v>
      </c>
      <c r="Z6" s="6">
        <v>37.6</v>
      </c>
      <c r="AA6" s="28">
        <v>25610757</v>
      </c>
    </row>
    <row r="7" spans="1:27" ht="13.5">
      <c r="A7" s="5" t="s">
        <v>33</v>
      </c>
      <c r="B7" s="3"/>
      <c r="C7" s="22">
        <v>1435658</v>
      </c>
      <c r="D7" s="22"/>
      <c r="E7" s="23">
        <v>3105000</v>
      </c>
      <c r="F7" s="24">
        <v>3118434</v>
      </c>
      <c r="G7" s="24"/>
      <c r="H7" s="24">
        <v>1195</v>
      </c>
      <c r="I7" s="24">
        <v>46771</v>
      </c>
      <c r="J7" s="24">
        <v>47966</v>
      </c>
      <c r="K7" s="24">
        <v>7370</v>
      </c>
      <c r="L7" s="24">
        <v>7039</v>
      </c>
      <c r="M7" s="24">
        <v>260526</v>
      </c>
      <c r="N7" s="24">
        <v>274935</v>
      </c>
      <c r="O7" s="24">
        <v>-4263</v>
      </c>
      <c r="P7" s="24">
        <v>23202</v>
      </c>
      <c r="Q7" s="24">
        <v>4499</v>
      </c>
      <c r="R7" s="24">
        <v>23438</v>
      </c>
      <c r="S7" s="24">
        <v>22803</v>
      </c>
      <c r="T7" s="24">
        <v>671806</v>
      </c>
      <c r="U7" s="24">
        <v>892787</v>
      </c>
      <c r="V7" s="24">
        <v>1587396</v>
      </c>
      <c r="W7" s="24">
        <v>1933735</v>
      </c>
      <c r="X7" s="24">
        <v>3105000</v>
      </c>
      <c r="Y7" s="24">
        <v>-1171265</v>
      </c>
      <c r="Z7" s="7">
        <v>-37.72</v>
      </c>
      <c r="AA7" s="29">
        <v>3118434</v>
      </c>
    </row>
    <row r="8" spans="1:27" ht="13.5">
      <c r="A8" s="5" t="s">
        <v>34</v>
      </c>
      <c r="B8" s="3"/>
      <c r="C8" s="19">
        <v>2802109</v>
      </c>
      <c r="D8" s="19"/>
      <c r="E8" s="20">
        <v>5602000</v>
      </c>
      <c r="F8" s="21">
        <v>2082000</v>
      </c>
      <c r="G8" s="21"/>
      <c r="H8" s="21"/>
      <c r="I8" s="21"/>
      <c r="J8" s="21"/>
      <c r="K8" s="21">
        <v>6590</v>
      </c>
      <c r="L8" s="21"/>
      <c r="M8" s="21"/>
      <c r="N8" s="21">
        <v>6590</v>
      </c>
      <c r="O8" s="21">
        <v>5180</v>
      </c>
      <c r="P8" s="21"/>
      <c r="Q8" s="21">
        <v>31156</v>
      </c>
      <c r="R8" s="21">
        <v>36336</v>
      </c>
      <c r="S8" s="21">
        <v>295078</v>
      </c>
      <c r="T8" s="21">
        <v>12412</v>
      </c>
      <c r="U8" s="21">
        <v>631814</v>
      </c>
      <c r="V8" s="21">
        <v>939304</v>
      </c>
      <c r="W8" s="21">
        <v>982230</v>
      </c>
      <c r="X8" s="21">
        <v>5601996</v>
      </c>
      <c r="Y8" s="21">
        <v>-4619766</v>
      </c>
      <c r="Z8" s="6">
        <v>-82.47</v>
      </c>
      <c r="AA8" s="28">
        <v>2082000</v>
      </c>
    </row>
    <row r="9" spans="1:27" ht="13.5">
      <c r="A9" s="2" t="s">
        <v>35</v>
      </c>
      <c r="B9" s="3"/>
      <c r="C9" s="16">
        <f aca="true" t="shared" si="1" ref="C9:Y9">SUM(C10:C14)</f>
        <v>41966905</v>
      </c>
      <c r="D9" s="16">
        <f>SUM(D10:D14)</f>
        <v>0</v>
      </c>
      <c r="E9" s="17">
        <f t="shared" si="1"/>
        <v>37373900</v>
      </c>
      <c r="F9" s="18">
        <f t="shared" si="1"/>
        <v>24546738</v>
      </c>
      <c r="G9" s="18">
        <f t="shared" si="1"/>
        <v>0</v>
      </c>
      <c r="H9" s="18">
        <f t="shared" si="1"/>
        <v>0</v>
      </c>
      <c r="I9" s="18">
        <f t="shared" si="1"/>
        <v>162060</v>
      </c>
      <c r="J9" s="18">
        <f t="shared" si="1"/>
        <v>162060</v>
      </c>
      <c r="K9" s="18">
        <f t="shared" si="1"/>
        <v>850245</v>
      </c>
      <c r="L9" s="18">
        <f t="shared" si="1"/>
        <v>406503</v>
      </c>
      <c r="M9" s="18">
        <f t="shared" si="1"/>
        <v>2545673</v>
      </c>
      <c r="N9" s="18">
        <f t="shared" si="1"/>
        <v>3802421</v>
      </c>
      <c r="O9" s="18">
        <f t="shared" si="1"/>
        <v>146209</v>
      </c>
      <c r="P9" s="18">
        <f t="shared" si="1"/>
        <v>1143950</v>
      </c>
      <c r="Q9" s="18">
        <f t="shared" si="1"/>
        <v>996332</v>
      </c>
      <c r="R9" s="18">
        <f t="shared" si="1"/>
        <v>2286491</v>
      </c>
      <c r="S9" s="18">
        <f t="shared" si="1"/>
        <v>1187315</v>
      </c>
      <c r="T9" s="18">
        <f t="shared" si="1"/>
        <v>4772901</v>
      </c>
      <c r="U9" s="18">
        <f t="shared" si="1"/>
        <v>6235074</v>
      </c>
      <c r="V9" s="18">
        <f t="shared" si="1"/>
        <v>12195290</v>
      </c>
      <c r="W9" s="18">
        <f t="shared" si="1"/>
        <v>18446262</v>
      </c>
      <c r="X9" s="18">
        <f t="shared" si="1"/>
        <v>37373904</v>
      </c>
      <c r="Y9" s="18">
        <f t="shared" si="1"/>
        <v>-18927642</v>
      </c>
      <c r="Z9" s="4">
        <f>+IF(X9&lt;&gt;0,+(Y9/X9)*100,0)</f>
        <v>-50.644005507158155</v>
      </c>
      <c r="AA9" s="30">
        <f>SUM(AA10:AA14)</f>
        <v>24546738</v>
      </c>
    </row>
    <row r="10" spans="1:27" ht="13.5">
      <c r="A10" s="5" t="s">
        <v>36</v>
      </c>
      <c r="B10" s="3"/>
      <c r="C10" s="19">
        <v>5345502</v>
      </c>
      <c r="D10" s="19"/>
      <c r="E10" s="20">
        <v>9597000</v>
      </c>
      <c r="F10" s="21">
        <v>6925500</v>
      </c>
      <c r="G10" s="21"/>
      <c r="H10" s="21"/>
      <c r="I10" s="21"/>
      <c r="J10" s="21"/>
      <c r="K10" s="21">
        <v>573109</v>
      </c>
      <c r="L10" s="21">
        <v>402366</v>
      </c>
      <c r="M10" s="21">
        <v>1138381</v>
      </c>
      <c r="N10" s="21">
        <v>2113856</v>
      </c>
      <c r="O10" s="21">
        <v>146209</v>
      </c>
      <c r="P10" s="21">
        <v>313722</v>
      </c>
      <c r="Q10" s="21">
        <v>117836</v>
      </c>
      <c r="R10" s="21">
        <v>577767</v>
      </c>
      <c r="S10" s="21">
        <v>147362</v>
      </c>
      <c r="T10" s="21">
        <v>778587</v>
      </c>
      <c r="U10" s="21">
        <v>1302986</v>
      </c>
      <c r="V10" s="21">
        <v>2228935</v>
      </c>
      <c r="W10" s="21">
        <v>4920558</v>
      </c>
      <c r="X10" s="21">
        <v>9597000</v>
      </c>
      <c r="Y10" s="21">
        <v>-4676442</v>
      </c>
      <c r="Z10" s="6">
        <v>-48.73</v>
      </c>
      <c r="AA10" s="28">
        <v>6925500</v>
      </c>
    </row>
    <row r="11" spans="1:27" ht="13.5">
      <c r="A11" s="5" t="s">
        <v>37</v>
      </c>
      <c r="B11" s="3"/>
      <c r="C11" s="19">
        <v>36596355</v>
      </c>
      <c r="D11" s="19"/>
      <c r="E11" s="20">
        <v>27533600</v>
      </c>
      <c r="F11" s="21">
        <v>17352938</v>
      </c>
      <c r="G11" s="21"/>
      <c r="H11" s="21"/>
      <c r="I11" s="21">
        <v>162060</v>
      </c>
      <c r="J11" s="21">
        <v>162060</v>
      </c>
      <c r="K11" s="21">
        <v>277136</v>
      </c>
      <c r="L11" s="21">
        <v>4137</v>
      </c>
      <c r="M11" s="21">
        <v>1392244</v>
      </c>
      <c r="N11" s="21">
        <v>1673517</v>
      </c>
      <c r="O11" s="21"/>
      <c r="P11" s="21">
        <v>826230</v>
      </c>
      <c r="Q11" s="21">
        <v>876607</v>
      </c>
      <c r="R11" s="21">
        <v>1702837</v>
      </c>
      <c r="S11" s="21">
        <v>1039953</v>
      </c>
      <c r="T11" s="21">
        <v>3969319</v>
      </c>
      <c r="U11" s="21">
        <v>4714000</v>
      </c>
      <c r="V11" s="21">
        <v>9723272</v>
      </c>
      <c r="W11" s="21">
        <v>13261686</v>
      </c>
      <c r="X11" s="21">
        <v>27533604</v>
      </c>
      <c r="Y11" s="21">
        <v>-14271918</v>
      </c>
      <c r="Z11" s="6">
        <v>-51.83</v>
      </c>
      <c r="AA11" s="28">
        <v>17352938</v>
      </c>
    </row>
    <row r="12" spans="1:27" ht="13.5">
      <c r="A12" s="5" t="s">
        <v>38</v>
      </c>
      <c r="B12" s="3"/>
      <c r="C12" s="19">
        <v>25048</v>
      </c>
      <c r="D12" s="19"/>
      <c r="E12" s="20">
        <v>243300</v>
      </c>
      <c r="F12" s="21">
        <v>268300</v>
      </c>
      <c r="G12" s="21"/>
      <c r="H12" s="21"/>
      <c r="I12" s="21"/>
      <c r="J12" s="21"/>
      <c r="K12" s="21"/>
      <c r="L12" s="21"/>
      <c r="M12" s="21">
        <v>15048</v>
      </c>
      <c r="N12" s="21">
        <v>15048</v>
      </c>
      <c r="O12" s="21"/>
      <c r="P12" s="21">
        <v>3998</v>
      </c>
      <c r="Q12" s="21">
        <v>1889</v>
      </c>
      <c r="R12" s="21">
        <v>5887</v>
      </c>
      <c r="S12" s="21"/>
      <c r="T12" s="21">
        <v>24995</v>
      </c>
      <c r="U12" s="21">
        <v>218088</v>
      </c>
      <c r="V12" s="21">
        <v>243083</v>
      </c>
      <c r="W12" s="21">
        <v>264018</v>
      </c>
      <c r="X12" s="21">
        <v>243300</v>
      </c>
      <c r="Y12" s="21">
        <v>20718</v>
      </c>
      <c r="Z12" s="6">
        <v>8.52</v>
      </c>
      <c r="AA12" s="28">
        <v>268300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71748734</v>
      </c>
      <c r="D15" s="16">
        <f>SUM(D16:D18)</f>
        <v>0</v>
      </c>
      <c r="E15" s="17">
        <f t="shared" si="2"/>
        <v>167160280</v>
      </c>
      <c r="F15" s="18">
        <f t="shared" si="2"/>
        <v>171444984</v>
      </c>
      <c r="G15" s="18">
        <f t="shared" si="2"/>
        <v>15048</v>
      </c>
      <c r="H15" s="18">
        <f t="shared" si="2"/>
        <v>3997583</v>
      </c>
      <c r="I15" s="18">
        <f t="shared" si="2"/>
        <v>10166476</v>
      </c>
      <c r="J15" s="18">
        <f t="shared" si="2"/>
        <v>14179107</v>
      </c>
      <c r="K15" s="18">
        <f t="shared" si="2"/>
        <v>9460028</v>
      </c>
      <c r="L15" s="18">
        <f t="shared" si="2"/>
        <v>5207467</v>
      </c>
      <c r="M15" s="18">
        <f t="shared" si="2"/>
        <v>9881201</v>
      </c>
      <c r="N15" s="18">
        <f t="shared" si="2"/>
        <v>24548696</v>
      </c>
      <c r="O15" s="18">
        <f t="shared" si="2"/>
        <v>12929738</v>
      </c>
      <c r="P15" s="18">
        <f t="shared" si="2"/>
        <v>9512889</v>
      </c>
      <c r="Q15" s="18">
        <f t="shared" si="2"/>
        <v>3416876</v>
      </c>
      <c r="R15" s="18">
        <f t="shared" si="2"/>
        <v>25859503</v>
      </c>
      <c r="S15" s="18">
        <f t="shared" si="2"/>
        <v>6515706</v>
      </c>
      <c r="T15" s="18">
        <f t="shared" si="2"/>
        <v>4643800</v>
      </c>
      <c r="U15" s="18">
        <f t="shared" si="2"/>
        <v>44592143</v>
      </c>
      <c r="V15" s="18">
        <f t="shared" si="2"/>
        <v>55751649</v>
      </c>
      <c r="W15" s="18">
        <f t="shared" si="2"/>
        <v>120338955</v>
      </c>
      <c r="X15" s="18">
        <f t="shared" si="2"/>
        <v>167160288</v>
      </c>
      <c r="Y15" s="18">
        <f t="shared" si="2"/>
        <v>-46821333</v>
      </c>
      <c r="Z15" s="4">
        <f>+IF(X15&lt;&gt;0,+(Y15/X15)*100,0)</f>
        <v>-28.009842265885542</v>
      </c>
      <c r="AA15" s="30">
        <f>SUM(AA16:AA18)</f>
        <v>171444984</v>
      </c>
    </row>
    <row r="16" spans="1:27" ht="13.5">
      <c r="A16" s="5" t="s">
        <v>42</v>
      </c>
      <c r="B16" s="3"/>
      <c r="C16" s="19">
        <v>10011177</v>
      </c>
      <c r="D16" s="19"/>
      <c r="E16" s="20">
        <v>64815000</v>
      </c>
      <c r="F16" s="21">
        <v>69831776</v>
      </c>
      <c r="G16" s="21"/>
      <c r="H16" s="21"/>
      <c r="I16" s="21">
        <v>683107</v>
      </c>
      <c r="J16" s="21">
        <v>683107</v>
      </c>
      <c r="K16" s="21">
        <v>169576</v>
      </c>
      <c r="L16" s="21">
        <v>331152</v>
      </c>
      <c r="M16" s="21">
        <v>4104018</v>
      </c>
      <c r="N16" s="21">
        <v>4604746</v>
      </c>
      <c r="O16" s="21">
        <v>7958427</v>
      </c>
      <c r="P16" s="21">
        <v>2556010</v>
      </c>
      <c r="Q16" s="21">
        <v>86001</v>
      </c>
      <c r="R16" s="21">
        <v>10600438</v>
      </c>
      <c r="S16" s="21">
        <v>67546</v>
      </c>
      <c r="T16" s="21">
        <v>738806</v>
      </c>
      <c r="U16" s="21">
        <v>21615635</v>
      </c>
      <c r="V16" s="21">
        <v>22421987</v>
      </c>
      <c r="W16" s="21">
        <v>38310278</v>
      </c>
      <c r="X16" s="21">
        <v>64815000</v>
      </c>
      <c r="Y16" s="21">
        <v>-26504722</v>
      </c>
      <c r="Z16" s="6">
        <v>-40.89</v>
      </c>
      <c r="AA16" s="28">
        <v>69831776</v>
      </c>
    </row>
    <row r="17" spans="1:27" ht="13.5">
      <c r="A17" s="5" t="s">
        <v>43</v>
      </c>
      <c r="B17" s="3"/>
      <c r="C17" s="19">
        <v>52214148</v>
      </c>
      <c r="D17" s="19"/>
      <c r="E17" s="20">
        <v>76153882</v>
      </c>
      <c r="F17" s="21">
        <v>73830284</v>
      </c>
      <c r="G17" s="21">
        <v>15048</v>
      </c>
      <c r="H17" s="21">
        <v>3811204</v>
      </c>
      <c r="I17" s="21">
        <v>8052115</v>
      </c>
      <c r="J17" s="21">
        <v>11878367</v>
      </c>
      <c r="K17" s="21">
        <v>6840998</v>
      </c>
      <c r="L17" s="21">
        <v>2809709</v>
      </c>
      <c r="M17" s="21">
        <v>3612087</v>
      </c>
      <c r="N17" s="21">
        <v>13262794</v>
      </c>
      <c r="O17" s="21">
        <v>3568408</v>
      </c>
      <c r="P17" s="21">
        <v>4421747</v>
      </c>
      <c r="Q17" s="21">
        <v>2934266</v>
      </c>
      <c r="R17" s="21">
        <v>10924421</v>
      </c>
      <c r="S17" s="21">
        <v>4919749</v>
      </c>
      <c r="T17" s="21">
        <v>4168272</v>
      </c>
      <c r="U17" s="21">
        <v>14064077</v>
      </c>
      <c r="V17" s="21">
        <v>23152098</v>
      </c>
      <c r="W17" s="21">
        <v>59217680</v>
      </c>
      <c r="X17" s="21">
        <v>76153884</v>
      </c>
      <c r="Y17" s="21">
        <v>-16936204</v>
      </c>
      <c r="Z17" s="6">
        <v>-22.24</v>
      </c>
      <c r="AA17" s="28">
        <v>73830284</v>
      </c>
    </row>
    <row r="18" spans="1:27" ht="13.5">
      <c r="A18" s="5" t="s">
        <v>44</v>
      </c>
      <c r="B18" s="3"/>
      <c r="C18" s="19">
        <v>9523409</v>
      </c>
      <c r="D18" s="19"/>
      <c r="E18" s="20">
        <v>26191398</v>
      </c>
      <c r="F18" s="21">
        <v>27782924</v>
      </c>
      <c r="G18" s="21"/>
      <c r="H18" s="21">
        <v>186379</v>
      </c>
      <c r="I18" s="21">
        <v>1431254</v>
      </c>
      <c r="J18" s="21">
        <v>1617633</v>
      </c>
      <c r="K18" s="21">
        <v>2449454</v>
      </c>
      <c r="L18" s="21">
        <v>2066606</v>
      </c>
      <c r="M18" s="21">
        <v>2165096</v>
      </c>
      <c r="N18" s="21">
        <v>6681156</v>
      </c>
      <c r="O18" s="21">
        <v>1402903</v>
      </c>
      <c r="P18" s="21">
        <v>2535132</v>
      </c>
      <c r="Q18" s="21">
        <v>396609</v>
      </c>
      <c r="R18" s="21">
        <v>4334644</v>
      </c>
      <c r="S18" s="21">
        <v>1528411</v>
      </c>
      <c r="T18" s="21">
        <v>-263278</v>
      </c>
      <c r="U18" s="21">
        <v>8912431</v>
      </c>
      <c r="V18" s="21">
        <v>10177564</v>
      </c>
      <c r="W18" s="21">
        <v>22810997</v>
      </c>
      <c r="X18" s="21">
        <v>26191404</v>
      </c>
      <c r="Y18" s="21">
        <v>-3380407</v>
      </c>
      <c r="Z18" s="6">
        <v>-12.91</v>
      </c>
      <c r="AA18" s="28">
        <v>27782924</v>
      </c>
    </row>
    <row r="19" spans="1:27" ht="13.5">
      <c r="A19" s="2" t="s">
        <v>45</v>
      </c>
      <c r="B19" s="8"/>
      <c r="C19" s="16">
        <f aca="true" t="shared" si="3" ref="C19:Y19">SUM(C20:C23)</f>
        <v>119721622</v>
      </c>
      <c r="D19" s="16">
        <f>SUM(D20:D23)</f>
        <v>0</v>
      </c>
      <c r="E19" s="17">
        <f t="shared" si="3"/>
        <v>244683963</v>
      </c>
      <c r="F19" s="18">
        <f t="shared" si="3"/>
        <v>228604455</v>
      </c>
      <c r="G19" s="18">
        <f t="shared" si="3"/>
        <v>40000</v>
      </c>
      <c r="H19" s="18">
        <f t="shared" si="3"/>
        <v>4924071</v>
      </c>
      <c r="I19" s="18">
        <f t="shared" si="3"/>
        <v>3263853</v>
      </c>
      <c r="J19" s="18">
        <f t="shared" si="3"/>
        <v>8227924</v>
      </c>
      <c r="K19" s="18">
        <f t="shared" si="3"/>
        <v>9025310</v>
      </c>
      <c r="L19" s="18">
        <f t="shared" si="3"/>
        <v>13977231</v>
      </c>
      <c r="M19" s="18">
        <f t="shared" si="3"/>
        <v>6147269</v>
      </c>
      <c r="N19" s="18">
        <f t="shared" si="3"/>
        <v>29149810</v>
      </c>
      <c r="O19" s="18">
        <f t="shared" si="3"/>
        <v>18306003</v>
      </c>
      <c r="P19" s="18">
        <f t="shared" si="3"/>
        <v>5668361</v>
      </c>
      <c r="Q19" s="18">
        <f t="shared" si="3"/>
        <v>11233976</v>
      </c>
      <c r="R19" s="18">
        <f t="shared" si="3"/>
        <v>35208340</v>
      </c>
      <c r="S19" s="18">
        <f t="shared" si="3"/>
        <v>6490619</v>
      </c>
      <c r="T19" s="18">
        <f t="shared" si="3"/>
        <v>25071469</v>
      </c>
      <c r="U19" s="18">
        <f t="shared" si="3"/>
        <v>90070153</v>
      </c>
      <c r="V19" s="18">
        <f t="shared" si="3"/>
        <v>121632241</v>
      </c>
      <c r="W19" s="18">
        <f t="shared" si="3"/>
        <v>194218315</v>
      </c>
      <c r="X19" s="18">
        <f t="shared" si="3"/>
        <v>244683960</v>
      </c>
      <c r="Y19" s="18">
        <f t="shared" si="3"/>
        <v>-50465645</v>
      </c>
      <c r="Z19" s="4">
        <f>+IF(X19&lt;&gt;0,+(Y19/X19)*100,0)</f>
        <v>-20.624827634798784</v>
      </c>
      <c r="AA19" s="30">
        <f>SUM(AA20:AA23)</f>
        <v>228604455</v>
      </c>
    </row>
    <row r="20" spans="1:27" ht="13.5">
      <c r="A20" s="5" t="s">
        <v>46</v>
      </c>
      <c r="B20" s="3"/>
      <c r="C20" s="19">
        <v>54491214</v>
      </c>
      <c r="D20" s="19"/>
      <c r="E20" s="20">
        <v>94730000</v>
      </c>
      <c r="F20" s="21">
        <v>102735290</v>
      </c>
      <c r="G20" s="21"/>
      <c r="H20" s="21">
        <v>1427673</v>
      </c>
      <c r="I20" s="21">
        <v>1185043</v>
      </c>
      <c r="J20" s="21">
        <v>2612716</v>
      </c>
      <c r="K20" s="21">
        <v>573525</v>
      </c>
      <c r="L20" s="21">
        <v>6719761</v>
      </c>
      <c r="M20" s="21">
        <v>4198007</v>
      </c>
      <c r="N20" s="21">
        <v>11491293</v>
      </c>
      <c r="O20" s="21">
        <v>1001592</v>
      </c>
      <c r="P20" s="21">
        <v>4573114</v>
      </c>
      <c r="Q20" s="21">
        <v>4941550</v>
      </c>
      <c r="R20" s="21">
        <v>10516256</v>
      </c>
      <c r="S20" s="21">
        <v>4694996</v>
      </c>
      <c r="T20" s="21">
        <v>4671505</v>
      </c>
      <c r="U20" s="21">
        <v>44638384</v>
      </c>
      <c r="V20" s="21">
        <v>54004885</v>
      </c>
      <c r="W20" s="21">
        <v>78625150</v>
      </c>
      <c r="X20" s="21">
        <v>94730004</v>
      </c>
      <c r="Y20" s="21">
        <v>-16104854</v>
      </c>
      <c r="Z20" s="6">
        <v>-17</v>
      </c>
      <c r="AA20" s="28">
        <v>102735290</v>
      </c>
    </row>
    <row r="21" spans="1:27" ht="13.5">
      <c r="A21" s="5" t="s">
        <v>47</v>
      </c>
      <c r="B21" s="3"/>
      <c r="C21" s="19">
        <v>29447348</v>
      </c>
      <c r="D21" s="19"/>
      <c r="E21" s="20">
        <v>85412139</v>
      </c>
      <c r="F21" s="21">
        <v>81928240</v>
      </c>
      <c r="G21" s="21">
        <v>40000</v>
      </c>
      <c r="H21" s="21">
        <v>3496398</v>
      </c>
      <c r="I21" s="21">
        <v>1352258</v>
      </c>
      <c r="J21" s="21">
        <v>4888656</v>
      </c>
      <c r="K21" s="21">
        <v>7489126</v>
      </c>
      <c r="L21" s="21">
        <v>3782919</v>
      </c>
      <c r="M21" s="21">
        <v>842587</v>
      </c>
      <c r="N21" s="21">
        <v>12114632</v>
      </c>
      <c r="O21" s="21">
        <v>17184197</v>
      </c>
      <c r="P21" s="21"/>
      <c r="Q21" s="21">
        <v>6189685</v>
      </c>
      <c r="R21" s="21">
        <v>23373882</v>
      </c>
      <c r="S21" s="21">
        <v>1049180</v>
      </c>
      <c r="T21" s="21">
        <v>11978044</v>
      </c>
      <c r="U21" s="21">
        <v>29134370</v>
      </c>
      <c r="V21" s="21">
        <v>42161594</v>
      </c>
      <c r="W21" s="21">
        <v>82538764</v>
      </c>
      <c r="X21" s="21">
        <v>85412136</v>
      </c>
      <c r="Y21" s="21">
        <v>-2873372</v>
      </c>
      <c r="Z21" s="6">
        <v>-3.36</v>
      </c>
      <c r="AA21" s="28">
        <v>81928240</v>
      </c>
    </row>
    <row r="22" spans="1:27" ht="13.5">
      <c r="A22" s="5" t="s">
        <v>48</v>
      </c>
      <c r="B22" s="3"/>
      <c r="C22" s="22">
        <v>25306596</v>
      </c>
      <c r="D22" s="22"/>
      <c r="E22" s="23">
        <v>52720717</v>
      </c>
      <c r="F22" s="24">
        <v>33563012</v>
      </c>
      <c r="G22" s="24"/>
      <c r="H22" s="24"/>
      <c r="I22" s="24">
        <v>581150</v>
      </c>
      <c r="J22" s="24">
        <v>581150</v>
      </c>
      <c r="K22" s="24">
        <v>436336</v>
      </c>
      <c r="L22" s="24">
        <v>3455392</v>
      </c>
      <c r="M22" s="24">
        <v>532811</v>
      </c>
      <c r="N22" s="24">
        <v>4424539</v>
      </c>
      <c r="O22" s="24">
        <v>100000</v>
      </c>
      <c r="P22" s="24">
        <v>990277</v>
      </c>
      <c r="Q22" s="24">
        <v>98630</v>
      </c>
      <c r="R22" s="24">
        <v>1188907</v>
      </c>
      <c r="S22" s="24">
        <v>746443</v>
      </c>
      <c r="T22" s="24">
        <v>5969370</v>
      </c>
      <c r="U22" s="24">
        <v>9927937</v>
      </c>
      <c r="V22" s="24">
        <v>16643750</v>
      </c>
      <c r="W22" s="24">
        <v>22838346</v>
      </c>
      <c r="X22" s="24">
        <v>52720716</v>
      </c>
      <c r="Y22" s="24">
        <v>-29882370</v>
      </c>
      <c r="Z22" s="7">
        <v>-56.68</v>
      </c>
      <c r="AA22" s="29">
        <v>33563012</v>
      </c>
    </row>
    <row r="23" spans="1:27" ht="13.5">
      <c r="A23" s="5" t="s">
        <v>49</v>
      </c>
      <c r="B23" s="3"/>
      <c r="C23" s="19">
        <v>10476464</v>
      </c>
      <c r="D23" s="19"/>
      <c r="E23" s="20">
        <v>11821107</v>
      </c>
      <c r="F23" s="21">
        <v>10377913</v>
      </c>
      <c r="G23" s="21"/>
      <c r="H23" s="21"/>
      <c r="I23" s="21">
        <v>145402</v>
      </c>
      <c r="J23" s="21">
        <v>145402</v>
      </c>
      <c r="K23" s="21">
        <v>526323</v>
      </c>
      <c r="L23" s="21">
        <v>19159</v>
      </c>
      <c r="M23" s="21">
        <v>573864</v>
      </c>
      <c r="N23" s="21">
        <v>1119346</v>
      </c>
      <c r="O23" s="21">
        <v>20214</v>
      </c>
      <c r="P23" s="21">
        <v>104970</v>
      </c>
      <c r="Q23" s="21">
        <v>4111</v>
      </c>
      <c r="R23" s="21">
        <v>129295</v>
      </c>
      <c r="S23" s="21"/>
      <c r="T23" s="21">
        <v>2452550</v>
      </c>
      <c r="U23" s="21">
        <v>6369462</v>
      </c>
      <c r="V23" s="21">
        <v>8822012</v>
      </c>
      <c r="W23" s="21">
        <v>10216055</v>
      </c>
      <c r="X23" s="21">
        <v>11821104</v>
      </c>
      <c r="Y23" s="21">
        <v>-1605049</v>
      </c>
      <c r="Z23" s="6">
        <v>-13.58</v>
      </c>
      <c r="AA23" s="28">
        <v>10377913</v>
      </c>
    </row>
    <row r="24" spans="1:27" ht="13.5">
      <c r="A24" s="2" t="s">
        <v>50</v>
      </c>
      <c r="B24" s="8"/>
      <c r="C24" s="16">
        <v>3412324</v>
      </c>
      <c r="D24" s="16"/>
      <c r="E24" s="17">
        <v>9000000</v>
      </c>
      <c r="F24" s="18">
        <v>6502000</v>
      </c>
      <c r="G24" s="18"/>
      <c r="H24" s="18"/>
      <c r="I24" s="18">
        <v>27876</v>
      </c>
      <c r="J24" s="18">
        <v>27876</v>
      </c>
      <c r="K24" s="18"/>
      <c r="L24" s="18">
        <v>472283</v>
      </c>
      <c r="M24" s="18">
        <v>292500</v>
      </c>
      <c r="N24" s="18">
        <v>764783</v>
      </c>
      <c r="O24" s="18">
        <v>313403</v>
      </c>
      <c r="P24" s="18">
        <v>608475</v>
      </c>
      <c r="Q24" s="18"/>
      <c r="R24" s="18">
        <v>921878</v>
      </c>
      <c r="S24" s="18">
        <v>1158093</v>
      </c>
      <c r="T24" s="18">
        <v>1366</v>
      </c>
      <c r="U24" s="18">
        <v>869247</v>
      </c>
      <c r="V24" s="18">
        <v>2028706</v>
      </c>
      <c r="W24" s="18">
        <v>3743243</v>
      </c>
      <c r="X24" s="18">
        <v>9000000</v>
      </c>
      <c r="Y24" s="18">
        <v>-5256757</v>
      </c>
      <c r="Z24" s="4">
        <v>-58.41</v>
      </c>
      <c r="AA24" s="30">
        <v>6502000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241823243</v>
      </c>
      <c r="D25" s="51">
        <f>+D5+D9+D15+D19+D24</f>
        <v>0</v>
      </c>
      <c r="E25" s="52">
        <f t="shared" si="4"/>
        <v>483995868</v>
      </c>
      <c r="F25" s="53">
        <f t="shared" si="4"/>
        <v>461909368</v>
      </c>
      <c r="G25" s="53">
        <f t="shared" si="4"/>
        <v>55048</v>
      </c>
      <c r="H25" s="53">
        <f t="shared" si="4"/>
        <v>10544194</v>
      </c>
      <c r="I25" s="53">
        <f t="shared" si="4"/>
        <v>14003774</v>
      </c>
      <c r="J25" s="53">
        <f t="shared" si="4"/>
        <v>24603016</v>
      </c>
      <c r="K25" s="53">
        <f t="shared" si="4"/>
        <v>22939666</v>
      </c>
      <c r="L25" s="53">
        <f t="shared" si="4"/>
        <v>20073321</v>
      </c>
      <c r="M25" s="53">
        <f t="shared" si="4"/>
        <v>20364898</v>
      </c>
      <c r="N25" s="53">
        <f t="shared" si="4"/>
        <v>63377885</v>
      </c>
      <c r="O25" s="53">
        <f t="shared" si="4"/>
        <v>31696270</v>
      </c>
      <c r="P25" s="53">
        <f t="shared" si="4"/>
        <v>16982217</v>
      </c>
      <c r="Q25" s="53">
        <f t="shared" si="4"/>
        <v>19616011</v>
      </c>
      <c r="R25" s="53">
        <f t="shared" si="4"/>
        <v>68294498</v>
      </c>
      <c r="S25" s="53">
        <f t="shared" si="4"/>
        <v>16413003</v>
      </c>
      <c r="T25" s="53">
        <f t="shared" si="4"/>
        <v>36006164</v>
      </c>
      <c r="U25" s="53">
        <f t="shared" si="4"/>
        <v>154457749</v>
      </c>
      <c r="V25" s="53">
        <f t="shared" si="4"/>
        <v>206876916</v>
      </c>
      <c r="W25" s="53">
        <f t="shared" si="4"/>
        <v>363152315</v>
      </c>
      <c r="X25" s="53">
        <f t="shared" si="4"/>
        <v>483995868</v>
      </c>
      <c r="Y25" s="53">
        <f t="shared" si="4"/>
        <v>-120843553</v>
      </c>
      <c r="Z25" s="54">
        <f>+IF(X25&lt;&gt;0,+(Y25/X25)*100,0)</f>
        <v>-24.967889395287152</v>
      </c>
      <c r="AA25" s="55">
        <f>+AA5+AA9+AA15+AA19+AA24</f>
        <v>461909368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99782022</v>
      </c>
      <c r="D28" s="19"/>
      <c r="E28" s="20">
        <v>118117629</v>
      </c>
      <c r="F28" s="21">
        <v>113874583</v>
      </c>
      <c r="G28" s="21"/>
      <c r="H28" s="21">
        <v>4761198</v>
      </c>
      <c r="I28" s="21">
        <v>4389106</v>
      </c>
      <c r="J28" s="21">
        <v>9150304</v>
      </c>
      <c r="K28" s="21">
        <v>8619161</v>
      </c>
      <c r="L28" s="21">
        <v>4860370</v>
      </c>
      <c r="M28" s="21">
        <v>9438820</v>
      </c>
      <c r="N28" s="21">
        <v>22918351</v>
      </c>
      <c r="O28" s="21">
        <v>8894287</v>
      </c>
      <c r="P28" s="21">
        <v>8387586</v>
      </c>
      <c r="Q28" s="21">
        <v>-14300221</v>
      </c>
      <c r="R28" s="21">
        <v>2981652</v>
      </c>
      <c r="S28" s="21">
        <v>1978890</v>
      </c>
      <c r="T28" s="21">
        <v>11337994</v>
      </c>
      <c r="U28" s="21">
        <v>34973912</v>
      </c>
      <c r="V28" s="21">
        <v>48290796</v>
      </c>
      <c r="W28" s="21">
        <v>83341103</v>
      </c>
      <c r="X28" s="21"/>
      <c r="Y28" s="21">
        <v>83341103</v>
      </c>
      <c r="Z28" s="6"/>
      <c r="AA28" s="19">
        <v>113874583</v>
      </c>
    </row>
    <row r="29" spans="1:27" ht="13.5">
      <c r="A29" s="57" t="s">
        <v>55</v>
      </c>
      <c r="B29" s="3"/>
      <c r="C29" s="19">
        <v>3314136</v>
      </c>
      <c r="D29" s="19"/>
      <c r="E29" s="20">
        <v>3894500</v>
      </c>
      <c r="F29" s="21">
        <v>4375500</v>
      </c>
      <c r="G29" s="21"/>
      <c r="H29" s="21"/>
      <c r="I29" s="21"/>
      <c r="J29" s="21"/>
      <c r="K29" s="21">
        <v>573109</v>
      </c>
      <c r="L29" s="21">
        <v>402366</v>
      </c>
      <c r="M29" s="21">
        <v>1138381</v>
      </c>
      <c r="N29" s="21">
        <v>2113856</v>
      </c>
      <c r="O29" s="21">
        <v>145656</v>
      </c>
      <c r="P29" s="21">
        <v>133303</v>
      </c>
      <c r="Q29" s="21">
        <v>123821</v>
      </c>
      <c r="R29" s="21">
        <v>402780</v>
      </c>
      <c r="S29" s="21">
        <v>142273</v>
      </c>
      <c r="T29" s="21">
        <v>580165</v>
      </c>
      <c r="U29" s="21">
        <v>660016</v>
      </c>
      <c r="V29" s="21">
        <v>1382454</v>
      </c>
      <c r="W29" s="21">
        <v>3899090</v>
      </c>
      <c r="X29" s="21"/>
      <c r="Y29" s="21">
        <v>3899090</v>
      </c>
      <c r="Z29" s="6"/>
      <c r="AA29" s="28">
        <v>4375500</v>
      </c>
    </row>
    <row r="30" spans="1:27" ht="13.5">
      <c r="A30" s="57" t="s">
        <v>56</v>
      </c>
      <c r="B30" s="3"/>
      <c r="C30" s="22">
        <v>2185084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105281242</v>
      </c>
      <c r="D32" s="25">
        <f>SUM(D28:D31)</f>
        <v>0</v>
      </c>
      <c r="E32" s="26">
        <f t="shared" si="5"/>
        <v>122012129</v>
      </c>
      <c r="F32" s="27">
        <f t="shared" si="5"/>
        <v>118250083</v>
      </c>
      <c r="G32" s="27">
        <f t="shared" si="5"/>
        <v>0</v>
      </c>
      <c r="H32" s="27">
        <f t="shared" si="5"/>
        <v>4761198</v>
      </c>
      <c r="I32" s="27">
        <f t="shared" si="5"/>
        <v>4389106</v>
      </c>
      <c r="J32" s="27">
        <f t="shared" si="5"/>
        <v>9150304</v>
      </c>
      <c r="K32" s="27">
        <f t="shared" si="5"/>
        <v>9192270</v>
      </c>
      <c r="L32" s="27">
        <f t="shared" si="5"/>
        <v>5262736</v>
      </c>
      <c r="M32" s="27">
        <f t="shared" si="5"/>
        <v>10577201</v>
      </c>
      <c r="N32" s="27">
        <f t="shared" si="5"/>
        <v>25032207</v>
      </c>
      <c r="O32" s="27">
        <f t="shared" si="5"/>
        <v>9039943</v>
      </c>
      <c r="P32" s="27">
        <f t="shared" si="5"/>
        <v>8520889</v>
      </c>
      <c r="Q32" s="27">
        <f t="shared" si="5"/>
        <v>-14176400</v>
      </c>
      <c r="R32" s="27">
        <f t="shared" si="5"/>
        <v>3384432</v>
      </c>
      <c r="S32" s="27">
        <f t="shared" si="5"/>
        <v>2121163</v>
      </c>
      <c r="T32" s="27">
        <f t="shared" si="5"/>
        <v>11918159</v>
      </c>
      <c r="U32" s="27">
        <f t="shared" si="5"/>
        <v>35633928</v>
      </c>
      <c r="V32" s="27">
        <f t="shared" si="5"/>
        <v>49673250</v>
      </c>
      <c r="W32" s="27">
        <f t="shared" si="5"/>
        <v>87240193</v>
      </c>
      <c r="X32" s="27">
        <f t="shared" si="5"/>
        <v>0</v>
      </c>
      <c r="Y32" s="27">
        <f t="shared" si="5"/>
        <v>87240193</v>
      </c>
      <c r="Z32" s="13">
        <f>+IF(X32&lt;&gt;0,+(Y32/X32)*100,0)</f>
        <v>0</v>
      </c>
      <c r="AA32" s="31">
        <f>SUM(AA28:AA31)</f>
        <v>118250083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10000000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1009988</v>
      </c>
      <c r="U33" s="21">
        <v>294217</v>
      </c>
      <c r="V33" s="21">
        <v>1304205</v>
      </c>
      <c r="W33" s="21">
        <v>1304205</v>
      </c>
      <c r="X33" s="21"/>
      <c r="Y33" s="21">
        <v>1304205</v>
      </c>
      <c r="Z33" s="6"/>
      <c r="AA33" s="28">
        <v>10000000</v>
      </c>
    </row>
    <row r="34" spans="1:27" ht="13.5">
      <c r="A34" s="60" t="s">
        <v>61</v>
      </c>
      <c r="B34" s="3" t="s">
        <v>62</v>
      </c>
      <c r="C34" s="19">
        <v>23220832</v>
      </c>
      <c r="D34" s="19"/>
      <c r="E34" s="20">
        <v>239500000</v>
      </c>
      <c r="F34" s="21">
        <v>239500000</v>
      </c>
      <c r="G34" s="21">
        <v>15048</v>
      </c>
      <c r="H34" s="21">
        <v>3161121</v>
      </c>
      <c r="I34" s="21">
        <v>8361773</v>
      </c>
      <c r="J34" s="21">
        <v>11537942</v>
      </c>
      <c r="K34" s="21">
        <v>9597147</v>
      </c>
      <c r="L34" s="21">
        <v>13659673</v>
      </c>
      <c r="M34" s="21">
        <v>5932588</v>
      </c>
      <c r="N34" s="21">
        <v>29189408</v>
      </c>
      <c r="O34" s="21">
        <v>22185789</v>
      </c>
      <c r="P34" s="21">
        <v>4925227</v>
      </c>
      <c r="Q34" s="21">
        <v>28786894</v>
      </c>
      <c r="R34" s="21">
        <v>55897910</v>
      </c>
      <c r="S34" s="21">
        <v>7799344</v>
      </c>
      <c r="T34" s="21">
        <v>19744745</v>
      </c>
      <c r="U34" s="21">
        <v>84457853</v>
      </c>
      <c r="V34" s="21">
        <v>112001942</v>
      </c>
      <c r="W34" s="21">
        <v>208627202</v>
      </c>
      <c r="X34" s="21"/>
      <c r="Y34" s="21">
        <v>208627202</v>
      </c>
      <c r="Z34" s="6"/>
      <c r="AA34" s="28">
        <v>239500000</v>
      </c>
    </row>
    <row r="35" spans="1:27" ht="13.5">
      <c r="A35" s="60" t="s">
        <v>63</v>
      </c>
      <c r="B35" s="3"/>
      <c r="C35" s="19">
        <v>113321169</v>
      </c>
      <c r="D35" s="19"/>
      <c r="E35" s="20">
        <v>122483739</v>
      </c>
      <c r="F35" s="21">
        <v>94159285</v>
      </c>
      <c r="G35" s="21">
        <v>40000</v>
      </c>
      <c r="H35" s="21">
        <v>2621875</v>
      </c>
      <c r="I35" s="21">
        <v>1252895</v>
      </c>
      <c r="J35" s="21">
        <v>3914770</v>
      </c>
      <c r="K35" s="21">
        <v>4150249</v>
      </c>
      <c r="L35" s="21">
        <v>1150912</v>
      </c>
      <c r="M35" s="21">
        <v>3855109</v>
      </c>
      <c r="N35" s="21">
        <v>9156270</v>
      </c>
      <c r="O35" s="21">
        <v>470538</v>
      </c>
      <c r="P35" s="21">
        <v>3536101</v>
      </c>
      <c r="Q35" s="21">
        <v>5005517</v>
      </c>
      <c r="R35" s="21">
        <v>9012156</v>
      </c>
      <c r="S35" s="21">
        <v>6492496</v>
      </c>
      <c r="T35" s="21">
        <v>3333272</v>
      </c>
      <c r="U35" s="21">
        <v>34071751</v>
      </c>
      <c r="V35" s="21">
        <v>43897519</v>
      </c>
      <c r="W35" s="21">
        <v>65980715</v>
      </c>
      <c r="X35" s="21"/>
      <c r="Y35" s="21">
        <v>65980715</v>
      </c>
      <c r="Z35" s="6"/>
      <c r="AA35" s="28">
        <v>94159285</v>
      </c>
    </row>
    <row r="36" spans="1:27" ht="13.5">
      <c r="A36" s="61" t="s">
        <v>64</v>
      </c>
      <c r="B36" s="10"/>
      <c r="C36" s="62">
        <f aca="true" t="shared" si="6" ref="C36:Y36">SUM(C32:C35)</f>
        <v>241823243</v>
      </c>
      <c r="D36" s="62">
        <f>SUM(D32:D35)</f>
        <v>0</v>
      </c>
      <c r="E36" s="63">
        <f t="shared" si="6"/>
        <v>483995868</v>
      </c>
      <c r="F36" s="64">
        <f t="shared" si="6"/>
        <v>461909368</v>
      </c>
      <c r="G36" s="64">
        <f t="shared" si="6"/>
        <v>55048</v>
      </c>
      <c r="H36" s="64">
        <f t="shared" si="6"/>
        <v>10544194</v>
      </c>
      <c r="I36" s="64">
        <f t="shared" si="6"/>
        <v>14003774</v>
      </c>
      <c r="J36" s="64">
        <f t="shared" si="6"/>
        <v>24603016</v>
      </c>
      <c r="K36" s="64">
        <f t="shared" si="6"/>
        <v>22939666</v>
      </c>
      <c r="L36" s="64">
        <f t="shared" si="6"/>
        <v>20073321</v>
      </c>
      <c r="M36" s="64">
        <f t="shared" si="6"/>
        <v>20364898</v>
      </c>
      <c r="N36" s="64">
        <f t="shared" si="6"/>
        <v>63377885</v>
      </c>
      <c r="O36" s="64">
        <f t="shared" si="6"/>
        <v>31696270</v>
      </c>
      <c r="P36" s="64">
        <f t="shared" si="6"/>
        <v>16982217</v>
      </c>
      <c r="Q36" s="64">
        <f t="shared" si="6"/>
        <v>19616011</v>
      </c>
      <c r="R36" s="64">
        <f t="shared" si="6"/>
        <v>68294498</v>
      </c>
      <c r="S36" s="64">
        <f t="shared" si="6"/>
        <v>16413003</v>
      </c>
      <c r="T36" s="64">
        <f t="shared" si="6"/>
        <v>36006164</v>
      </c>
      <c r="U36" s="64">
        <f t="shared" si="6"/>
        <v>154457749</v>
      </c>
      <c r="V36" s="64">
        <f t="shared" si="6"/>
        <v>206876916</v>
      </c>
      <c r="W36" s="64">
        <f t="shared" si="6"/>
        <v>363152315</v>
      </c>
      <c r="X36" s="64">
        <f t="shared" si="6"/>
        <v>0</v>
      </c>
      <c r="Y36" s="64">
        <f t="shared" si="6"/>
        <v>363152315</v>
      </c>
      <c r="Z36" s="65">
        <f>+IF(X36&lt;&gt;0,+(Y36/X36)*100,0)</f>
        <v>0</v>
      </c>
      <c r="AA36" s="66">
        <f>SUM(AA32:AA35)</f>
        <v>461909368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82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4620264</v>
      </c>
      <c r="D5" s="16">
        <f>SUM(D6:D8)</f>
        <v>0</v>
      </c>
      <c r="E5" s="17">
        <f t="shared" si="0"/>
        <v>988000</v>
      </c>
      <c r="F5" s="18">
        <f t="shared" si="0"/>
        <v>2061801</v>
      </c>
      <c r="G5" s="18">
        <f t="shared" si="0"/>
        <v>44687</v>
      </c>
      <c r="H5" s="18">
        <f t="shared" si="0"/>
        <v>44687</v>
      </c>
      <c r="I5" s="18">
        <f t="shared" si="0"/>
        <v>950987</v>
      </c>
      <c r="J5" s="18">
        <f t="shared" si="0"/>
        <v>1040361</v>
      </c>
      <c r="K5" s="18">
        <f t="shared" si="0"/>
        <v>44687</v>
      </c>
      <c r="L5" s="18">
        <f t="shared" si="0"/>
        <v>44687</v>
      </c>
      <c r="M5" s="18">
        <f t="shared" si="0"/>
        <v>205080</v>
      </c>
      <c r="N5" s="18">
        <f t="shared" si="0"/>
        <v>294454</v>
      </c>
      <c r="O5" s="18">
        <f t="shared" si="0"/>
        <v>38355</v>
      </c>
      <c r="P5" s="18">
        <f t="shared" si="0"/>
        <v>107456</v>
      </c>
      <c r="Q5" s="18">
        <f t="shared" si="0"/>
        <v>38356</v>
      </c>
      <c r="R5" s="18">
        <f t="shared" si="0"/>
        <v>184167</v>
      </c>
      <c r="S5" s="18">
        <f t="shared" si="0"/>
        <v>38356</v>
      </c>
      <c r="T5" s="18">
        <f t="shared" si="0"/>
        <v>291099</v>
      </c>
      <c r="U5" s="18">
        <f t="shared" si="0"/>
        <v>34938</v>
      </c>
      <c r="V5" s="18">
        <f t="shared" si="0"/>
        <v>364393</v>
      </c>
      <c r="W5" s="18">
        <f t="shared" si="0"/>
        <v>1883375</v>
      </c>
      <c r="X5" s="18">
        <f t="shared" si="0"/>
        <v>988502</v>
      </c>
      <c r="Y5" s="18">
        <f t="shared" si="0"/>
        <v>894873</v>
      </c>
      <c r="Z5" s="4">
        <f>+IF(X5&lt;&gt;0,+(Y5/X5)*100,0)</f>
        <v>90.52819316501129</v>
      </c>
      <c r="AA5" s="16">
        <f>SUM(AA6:AA8)</f>
        <v>2061801</v>
      </c>
    </row>
    <row r="6" spans="1:27" ht="13.5">
      <c r="A6" s="5" t="s">
        <v>32</v>
      </c>
      <c r="B6" s="3"/>
      <c r="C6" s="19">
        <v>385759</v>
      </c>
      <c r="D6" s="19"/>
      <c r="E6" s="20">
        <v>419000</v>
      </c>
      <c r="F6" s="21">
        <v>419250</v>
      </c>
      <c r="G6" s="21">
        <v>34938</v>
      </c>
      <c r="H6" s="21">
        <v>34938</v>
      </c>
      <c r="I6" s="21">
        <v>34938</v>
      </c>
      <c r="J6" s="21">
        <v>104814</v>
      </c>
      <c r="K6" s="21">
        <v>34938</v>
      </c>
      <c r="L6" s="21">
        <v>34938</v>
      </c>
      <c r="M6" s="21">
        <v>34938</v>
      </c>
      <c r="N6" s="21">
        <v>104814</v>
      </c>
      <c r="O6" s="21">
        <v>34938</v>
      </c>
      <c r="P6" s="21">
        <v>34938</v>
      </c>
      <c r="Q6" s="21">
        <v>34938</v>
      </c>
      <c r="R6" s="21">
        <v>104814</v>
      </c>
      <c r="S6" s="21">
        <v>34938</v>
      </c>
      <c r="T6" s="21">
        <v>34938</v>
      </c>
      <c r="U6" s="21">
        <v>34938</v>
      </c>
      <c r="V6" s="21">
        <v>104814</v>
      </c>
      <c r="W6" s="21">
        <v>419256</v>
      </c>
      <c r="X6" s="21">
        <v>419250</v>
      </c>
      <c r="Y6" s="21">
        <v>6</v>
      </c>
      <c r="Z6" s="6"/>
      <c r="AA6" s="28">
        <v>419250</v>
      </c>
    </row>
    <row r="7" spans="1:27" ht="13.5">
      <c r="A7" s="5" t="s">
        <v>33</v>
      </c>
      <c r="B7" s="3"/>
      <c r="C7" s="22">
        <v>37369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4197136</v>
      </c>
      <c r="D8" s="19"/>
      <c r="E8" s="20">
        <v>569000</v>
      </c>
      <c r="F8" s="21">
        <v>1642551</v>
      </c>
      <c r="G8" s="21">
        <v>9749</v>
      </c>
      <c r="H8" s="21">
        <v>9749</v>
      </c>
      <c r="I8" s="21">
        <v>916049</v>
      </c>
      <c r="J8" s="21">
        <v>935547</v>
      </c>
      <c r="K8" s="21">
        <v>9749</v>
      </c>
      <c r="L8" s="21">
        <v>9749</v>
      </c>
      <c r="M8" s="21">
        <v>170142</v>
      </c>
      <c r="N8" s="21">
        <v>189640</v>
      </c>
      <c r="O8" s="21">
        <v>3417</v>
      </c>
      <c r="P8" s="21">
        <v>72518</v>
      </c>
      <c r="Q8" s="21">
        <v>3418</v>
      </c>
      <c r="R8" s="21">
        <v>79353</v>
      </c>
      <c r="S8" s="21">
        <v>3418</v>
      </c>
      <c r="T8" s="21">
        <v>256161</v>
      </c>
      <c r="U8" s="21"/>
      <c r="V8" s="21">
        <v>259579</v>
      </c>
      <c r="W8" s="21">
        <v>1464119</v>
      </c>
      <c r="X8" s="21">
        <v>569252</v>
      </c>
      <c r="Y8" s="21">
        <v>894867</v>
      </c>
      <c r="Z8" s="6">
        <v>157.2</v>
      </c>
      <c r="AA8" s="28">
        <v>1642551</v>
      </c>
    </row>
    <row r="9" spans="1:27" ht="13.5">
      <c r="A9" s="2" t="s">
        <v>35</v>
      </c>
      <c r="B9" s="3"/>
      <c r="C9" s="16">
        <f aca="true" t="shared" si="1" ref="C9:Y9">SUM(C10:C14)</f>
        <v>17082141</v>
      </c>
      <c r="D9" s="16">
        <f>SUM(D10:D14)</f>
        <v>0</v>
      </c>
      <c r="E9" s="17">
        <f t="shared" si="1"/>
        <v>15207000</v>
      </c>
      <c r="F9" s="18">
        <f t="shared" si="1"/>
        <v>27137359</v>
      </c>
      <c r="G9" s="18">
        <f t="shared" si="1"/>
        <v>212872</v>
      </c>
      <c r="H9" s="18">
        <f t="shared" si="1"/>
        <v>221243</v>
      </c>
      <c r="I9" s="18">
        <f t="shared" si="1"/>
        <v>1566575</v>
      </c>
      <c r="J9" s="18">
        <f t="shared" si="1"/>
        <v>2000690</v>
      </c>
      <c r="K9" s="18">
        <f t="shared" si="1"/>
        <v>1629043</v>
      </c>
      <c r="L9" s="18">
        <f t="shared" si="1"/>
        <v>961273</v>
      </c>
      <c r="M9" s="18">
        <f t="shared" si="1"/>
        <v>2071676</v>
      </c>
      <c r="N9" s="18">
        <f t="shared" si="1"/>
        <v>4661992</v>
      </c>
      <c r="O9" s="18">
        <f t="shared" si="1"/>
        <v>1797613</v>
      </c>
      <c r="P9" s="18">
        <f t="shared" si="1"/>
        <v>159661</v>
      </c>
      <c r="Q9" s="18">
        <f t="shared" si="1"/>
        <v>2982169</v>
      </c>
      <c r="R9" s="18">
        <f t="shared" si="1"/>
        <v>4939443</v>
      </c>
      <c r="S9" s="18">
        <f t="shared" si="1"/>
        <v>168347</v>
      </c>
      <c r="T9" s="18">
        <f t="shared" si="1"/>
        <v>4506407</v>
      </c>
      <c r="U9" s="18">
        <f t="shared" si="1"/>
        <v>2270139</v>
      </c>
      <c r="V9" s="18">
        <f t="shared" si="1"/>
        <v>6944893</v>
      </c>
      <c r="W9" s="18">
        <f t="shared" si="1"/>
        <v>18547018</v>
      </c>
      <c r="X9" s="18">
        <f t="shared" si="1"/>
        <v>15206721</v>
      </c>
      <c r="Y9" s="18">
        <f t="shared" si="1"/>
        <v>3340297</v>
      </c>
      <c r="Z9" s="4">
        <f>+IF(X9&lt;&gt;0,+(Y9/X9)*100,0)</f>
        <v>21.965925461511393</v>
      </c>
      <c r="AA9" s="30">
        <f>SUM(AA10:AA14)</f>
        <v>27137359</v>
      </c>
    </row>
    <row r="10" spans="1:27" ht="13.5">
      <c r="A10" s="5" t="s">
        <v>36</v>
      </c>
      <c r="B10" s="3"/>
      <c r="C10" s="19">
        <v>13032557</v>
      </c>
      <c r="D10" s="19"/>
      <c r="E10" s="20">
        <v>3111000</v>
      </c>
      <c r="F10" s="21">
        <v>17126428</v>
      </c>
      <c r="G10" s="21">
        <v>166388</v>
      </c>
      <c r="H10" s="21">
        <v>174759</v>
      </c>
      <c r="I10" s="21">
        <v>1431196</v>
      </c>
      <c r="J10" s="21">
        <v>1772343</v>
      </c>
      <c r="K10" s="21">
        <v>1538150</v>
      </c>
      <c r="L10" s="21">
        <v>914789</v>
      </c>
      <c r="M10" s="21">
        <v>2071676</v>
      </c>
      <c r="N10" s="21">
        <v>4524615</v>
      </c>
      <c r="O10" s="21">
        <v>130933</v>
      </c>
      <c r="P10" s="21">
        <v>159661</v>
      </c>
      <c r="Q10" s="21">
        <v>2982169</v>
      </c>
      <c r="R10" s="21">
        <v>3272763</v>
      </c>
      <c r="S10" s="21">
        <v>152205</v>
      </c>
      <c r="T10" s="21">
        <v>3046369</v>
      </c>
      <c r="U10" s="21">
        <v>297513</v>
      </c>
      <c r="V10" s="21">
        <v>3496087</v>
      </c>
      <c r="W10" s="21">
        <v>13065808</v>
      </c>
      <c r="X10" s="21">
        <v>3111097</v>
      </c>
      <c r="Y10" s="21">
        <v>9954711</v>
      </c>
      <c r="Z10" s="6">
        <v>319.97</v>
      </c>
      <c r="AA10" s="28">
        <v>17126428</v>
      </c>
    </row>
    <row r="11" spans="1:27" ht="13.5">
      <c r="A11" s="5" t="s">
        <v>37</v>
      </c>
      <c r="B11" s="3"/>
      <c r="C11" s="19">
        <v>395082</v>
      </c>
      <c r="D11" s="19"/>
      <c r="E11" s="20">
        <v>11910000</v>
      </c>
      <c r="F11" s="21">
        <v>9800000</v>
      </c>
      <c r="G11" s="21"/>
      <c r="H11" s="21"/>
      <c r="I11" s="21">
        <v>88895</v>
      </c>
      <c r="J11" s="21">
        <v>88895</v>
      </c>
      <c r="K11" s="21">
        <v>44409</v>
      </c>
      <c r="L11" s="21"/>
      <c r="M11" s="21"/>
      <c r="N11" s="21">
        <v>44409</v>
      </c>
      <c r="O11" s="21">
        <v>1666680</v>
      </c>
      <c r="P11" s="21"/>
      <c r="Q11" s="21"/>
      <c r="R11" s="21">
        <v>1666680</v>
      </c>
      <c r="S11" s="21"/>
      <c r="T11" s="21">
        <v>1460038</v>
      </c>
      <c r="U11" s="21">
        <v>1972626</v>
      </c>
      <c r="V11" s="21">
        <v>3432664</v>
      </c>
      <c r="W11" s="21">
        <v>5232648</v>
      </c>
      <c r="X11" s="21">
        <v>11909692</v>
      </c>
      <c r="Y11" s="21">
        <v>-6677044</v>
      </c>
      <c r="Z11" s="6">
        <v>-56.06</v>
      </c>
      <c r="AA11" s="28">
        <v>9800000</v>
      </c>
    </row>
    <row r="12" spans="1:27" ht="13.5">
      <c r="A12" s="5" t="s">
        <v>38</v>
      </c>
      <c r="B12" s="3"/>
      <c r="C12" s="19">
        <v>3654502</v>
      </c>
      <c r="D12" s="19"/>
      <c r="E12" s="20">
        <v>186000</v>
      </c>
      <c r="F12" s="21">
        <v>210931</v>
      </c>
      <c r="G12" s="21">
        <v>46484</v>
      </c>
      <c r="H12" s="21">
        <v>46484</v>
      </c>
      <c r="I12" s="21">
        <v>46484</v>
      </c>
      <c r="J12" s="21">
        <v>139452</v>
      </c>
      <c r="K12" s="21">
        <v>46484</v>
      </c>
      <c r="L12" s="21">
        <v>46484</v>
      </c>
      <c r="M12" s="21"/>
      <c r="N12" s="21">
        <v>92968</v>
      </c>
      <c r="O12" s="21"/>
      <c r="P12" s="21"/>
      <c r="Q12" s="21"/>
      <c r="R12" s="21"/>
      <c r="S12" s="21">
        <v>16142</v>
      </c>
      <c r="T12" s="21"/>
      <c r="U12" s="21"/>
      <c r="V12" s="21">
        <v>16142</v>
      </c>
      <c r="W12" s="21">
        <v>248562</v>
      </c>
      <c r="X12" s="21">
        <v>185932</v>
      </c>
      <c r="Y12" s="21">
        <v>62630</v>
      </c>
      <c r="Z12" s="6">
        <v>33.68</v>
      </c>
      <c r="AA12" s="28">
        <v>210931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11283007</v>
      </c>
      <c r="D15" s="16">
        <f>SUM(D16:D18)</f>
        <v>0</v>
      </c>
      <c r="E15" s="17">
        <f t="shared" si="2"/>
        <v>29726000</v>
      </c>
      <c r="F15" s="18">
        <f t="shared" si="2"/>
        <v>30279854</v>
      </c>
      <c r="G15" s="18">
        <f t="shared" si="2"/>
        <v>123362</v>
      </c>
      <c r="H15" s="18">
        <f t="shared" si="2"/>
        <v>1170230</v>
      </c>
      <c r="I15" s="18">
        <f t="shared" si="2"/>
        <v>123362</v>
      </c>
      <c r="J15" s="18">
        <f t="shared" si="2"/>
        <v>1416954</v>
      </c>
      <c r="K15" s="18">
        <f t="shared" si="2"/>
        <v>4002393</v>
      </c>
      <c r="L15" s="18">
        <f t="shared" si="2"/>
        <v>429755</v>
      </c>
      <c r="M15" s="18">
        <f t="shared" si="2"/>
        <v>1661750</v>
      </c>
      <c r="N15" s="18">
        <f t="shared" si="2"/>
        <v>6093898</v>
      </c>
      <c r="O15" s="18">
        <f t="shared" si="2"/>
        <v>2050923</v>
      </c>
      <c r="P15" s="18">
        <f t="shared" si="2"/>
        <v>123362</v>
      </c>
      <c r="Q15" s="18">
        <f t="shared" si="2"/>
        <v>2776056</v>
      </c>
      <c r="R15" s="18">
        <f t="shared" si="2"/>
        <v>4950341</v>
      </c>
      <c r="S15" s="18">
        <f t="shared" si="2"/>
        <v>249797</v>
      </c>
      <c r="T15" s="18">
        <f t="shared" si="2"/>
        <v>3903710</v>
      </c>
      <c r="U15" s="18">
        <f t="shared" si="2"/>
        <v>362162</v>
      </c>
      <c r="V15" s="18">
        <f t="shared" si="2"/>
        <v>4515669</v>
      </c>
      <c r="W15" s="18">
        <f t="shared" si="2"/>
        <v>16976862</v>
      </c>
      <c r="X15" s="18">
        <f t="shared" si="2"/>
        <v>29725637</v>
      </c>
      <c r="Y15" s="18">
        <f t="shared" si="2"/>
        <v>-12748775</v>
      </c>
      <c r="Z15" s="4">
        <f>+IF(X15&lt;&gt;0,+(Y15/X15)*100,0)</f>
        <v>-42.88814735912976</v>
      </c>
      <c r="AA15" s="30">
        <f>SUM(AA16:AA18)</f>
        <v>30279854</v>
      </c>
    </row>
    <row r="16" spans="1:27" ht="13.5">
      <c r="A16" s="5" t="s">
        <v>42</v>
      </c>
      <c r="B16" s="3"/>
      <c r="C16" s="19">
        <v>897514</v>
      </c>
      <c r="D16" s="19"/>
      <c r="E16" s="20">
        <v>680000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680000</v>
      </c>
      <c r="Y16" s="21">
        <v>-680000</v>
      </c>
      <c r="Z16" s="6">
        <v>-100</v>
      </c>
      <c r="AA16" s="28"/>
    </row>
    <row r="17" spans="1:27" ht="13.5">
      <c r="A17" s="5" t="s">
        <v>43</v>
      </c>
      <c r="B17" s="3"/>
      <c r="C17" s="19">
        <v>10385493</v>
      </c>
      <c r="D17" s="19"/>
      <c r="E17" s="20">
        <v>29046000</v>
      </c>
      <c r="F17" s="21">
        <v>30279854</v>
      </c>
      <c r="G17" s="21">
        <v>123362</v>
      </c>
      <c r="H17" s="21">
        <v>1170230</v>
      </c>
      <c r="I17" s="21">
        <v>123362</v>
      </c>
      <c r="J17" s="21">
        <v>1416954</v>
      </c>
      <c r="K17" s="21">
        <v>4002393</v>
      </c>
      <c r="L17" s="21">
        <v>429755</v>
      </c>
      <c r="M17" s="21">
        <v>1661750</v>
      </c>
      <c r="N17" s="21">
        <v>6093898</v>
      </c>
      <c r="O17" s="21">
        <v>2050923</v>
      </c>
      <c r="P17" s="21">
        <v>123362</v>
      </c>
      <c r="Q17" s="21">
        <v>2776056</v>
      </c>
      <c r="R17" s="21">
        <v>4950341</v>
      </c>
      <c r="S17" s="21">
        <v>249797</v>
      </c>
      <c r="T17" s="21">
        <v>3903710</v>
      </c>
      <c r="U17" s="21">
        <v>362162</v>
      </c>
      <c r="V17" s="21">
        <v>4515669</v>
      </c>
      <c r="W17" s="21">
        <v>16976862</v>
      </c>
      <c r="X17" s="21">
        <v>29045637</v>
      </c>
      <c r="Y17" s="21">
        <v>-12068775</v>
      </c>
      <c r="Z17" s="6">
        <v>-41.55</v>
      </c>
      <c r="AA17" s="28">
        <v>30279854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45899865</v>
      </c>
      <c r="D19" s="16">
        <f>SUM(D20:D23)</f>
        <v>0</v>
      </c>
      <c r="E19" s="17">
        <f t="shared" si="3"/>
        <v>19639000</v>
      </c>
      <c r="F19" s="18">
        <f t="shared" si="3"/>
        <v>30684664</v>
      </c>
      <c r="G19" s="18">
        <f t="shared" si="3"/>
        <v>562097</v>
      </c>
      <c r="H19" s="18">
        <f t="shared" si="3"/>
        <v>562097</v>
      </c>
      <c r="I19" s="18">
        <f t="shared" si="3"/>
        <v>562097</v>
      </c>
      <c r="J19" s="18">
        <f t="shared" si="3"/>
        <v>1686291</v>
      </c>
      <c r="K19" s="18">
        <f t="shared" si="3"/>
        <v>562097</v>
      </c>
      <c r="L19" s="18">
        <f t="shared" si="3"/>
        <v>562097</v>
      </c>
      <c r="M19" s="18">
        <f t="shared" si="3"/>
        <v>640097</v>
      </c>
      <c r="N19" s="18">
        <f t="shared" si="3"/>
        <v>1764291</v>
      </c>
      <c r="O19" s="18">
        <f t="shared" si="3"/>
        <v>2789649</v>
      </c>
      <c r="P19" s="18">
        <f t="shared" si="3"/>
        <v>410827</v>
      </c>
      <c r="Q19" s="18">
        <f t="shared" si="3"/>
        <v>3351509</v>
      </c>
      <c r="R19" s="18">
        <f t="shared" si="3"/>
        <v>6551985</v>
      </c>
      <c r="S19" s="18">
        <f t="shared" si="3"/>
        <v>1225611</v>
      </c>
      <c r="T19" s="18">
        <f t="shared" si="3"/>
        <v>728153</v>
      </c>
      <c r="U19" s="18">
        <f t="shared" si="3"/>
        <v>2828511</v>
      </c>
      <c r="V19" s="18">
        <f t="shared" si="3"/>
        <v>4782275</v>
      </c>
      <c r="W19" s="18">
        <f t="shared" si="3"/>
        <v>14784842</v>
      </c>
      <c r="X19" s="18">
        <f t="shared" si="3"/>
        <v>19639088</v>
      </c>
      <c r="Y19" s="18">
        <f t="shared" si="3"/>
        <v>-4854246</v>
      </c>
      <c r="Z19" s="4">
        <f>+IF(X19&lt;&gt;0,+(Y19/X19)*100,0)</f>
        <v>-24.717267930160506</v>
      </c>
      <c r="AA19" s="30">
        <f>SUM(AA20:AA23)</f>
        <v>30684664</v>
      </c>
    </row>
    <row r="20" spans="1:27" ht="13.5">
      <c r="A20" s="5" t="s">
        <v>46</v>
      </c>
      <c r="B20" s="3"/>
      <c r="C20" s="19">
        <v>26244016</v>
      </c>
      <c r="D20" s="19"/>
      <c r="E20" s="20">
        <v>6180000</v>
      </c>
      <c r="F20" s="21">
        <v>11180435</v>
      </c>
      <c r="G20" s="21">
        <v>190949</v>
      </c>
      <c r="H20" s="21">
        <v>190949</v>
      </c>
      <c r="I20" s="21">
        <v>190949</v>
      </c>
      <c r="J20" s="21">
        <v>572847</v>
      </c>
      <c r="K20" s="21">
        <v>190949</v>
      </c>
      <c r="L20" s="21">
        <v>190949</v>
      </c>
      <c r="M20" s="21">
        <v>190949</v>
      </c>
      <c r="N20" s="21">
        <v>572847</v>
      </c>
      <c r="O20" s="21">
        <v>190949</v>
      </c>
      <c r="P20" s="21">
        <v>190949</v>
      </c>
      <c r="Q20" s="21">
        <v>1118346</v>
      </c>
      <c r="R20" s="21">
        <v>1500244</v>
      </c>
      <c r="S20" s="21">
        <v>495899</v>
      </c>
      <c r="T20" s="21">
        <v>508275</v>
      </c>
      <c r="U20" s="21">
        <v>2463549</v>
      </c>
      <c r="V20" s="21">
        <v>3467723</v>
      </c>
      <c r="W20" s="21">
        <v>6113661</v>
      </c>
      <c r="X20" s="21">
        <v>6180432</v>
      </c>
      <c r="Y20" s="21">
        <v>-66771</v>
      </c>
      <c r="Z20" s="6">
        <v>-1.08</v>
      </c>
      <c r="AA20" s="28">
        <v>11180435</v>
      </c>
    </row>
    <row r="21" spans="1:27" ht="13.5">
      <c r="A21" s="5" t="s">
        <v>47</v>
      </c>
      <c r="B21" s="3"/>
      <c r="C21" s="19">
        <v>12111004</v>
      </c>
      <c r="D21" s="19"/>
      <c r="E21" s="20">
        <v>1970000</v>
      </c>
      <c r="F21" s="21">
        <v>6945381</v>
      </c>
      <c r="G21" s="21">
        <v>64550</v>
      </c>
      <c r="H21" s="21">
        <v>64550</v>
      </c>
      <c r="I21" s="21">
        <v>64550</v>
      </c>
      <c r="J21" s="21">
        <v>193650</v>
      </c>
      <c r="K21" s="21">
        <v>64550</v>
      </c>
      <c r="L21" s="21">
        <v>64550</v>
      </c>
      <c r="M21" s="21">
        <v>64550</v>
      </c>
      <c r="N21" s="21">
        <v>193650</v>
      </c>
      <c r="O21" s="21">
        <v>2378822</v>
      </c>
      <c r="P21" s="21"/>
      <c r="Q21" s="21">
        <v>2013285</v>
      </c>
      <c r="R21" s="21">
        <v>4392107</v>
      </c>
      <c r="S21" s="21">
        <v>438384</v>
      </c>
      <c r="T21" s="21"/>
      <c r="U21" s="21">
        <v>145084</v>
      </c>
      <c r="V21" s="21">
        <v>583468</v>
      </c>
      <c r="W21" s="21">
        <v>5362875</v>
      </c>
      <c r="X21" s="21">
        <v>1969812</v>
      </c>
      <c r="Y21" s="21">
        <v>3393063</v>
      </c>
      <c r="Z21" s="6">
        <v>172.25</v>
      </c>
      <c r="AA21" s="28">
        <v>6945381</v>
      </c>
    </row>
    <row r="22" spans="1:27" ht="13.5">
      <c r="A22" s="5" t="s">
        <v>48</v>
      </c>
      <c r="B22" s="3"/>
      <c r="C22" s="22">
        <v>1146466</v>
      </c>
      <c r="D22" s="22"/>
      <c r="E22" s="23">
        <v>120000</v>
      </c>
      <c r="F22" s="24">
        <v>1020317</v>
      </c>
      <c r="G22" s="24">
        <v>86720</v>
      </c>
      <c r="H22" s="24">
        <v>86720</v>
      </c>
      <c r="I22" s="24">
        <v>86720</v>
      </c>
      <c r="J22" s="24">
        <v>260160</v>
      </c>
      <c r="K22" s="24">
        <v>86720</v>
      </c>
      <c r="L22" s="24">
        <v>86720</v>
      </c>
      <c r="M22" s="24">
        <v>86720</v>
      </c>
      <c r="N22" s="24">
        <v>260160</v>
      </c>
      <c r="O22" s="24"/>
      <c r="P22" s="24"/>
      <c r="Q22" s="24"/>
      <c r="R22" s="24"/>
      <c r="S22" s="24"/>
      <c r="T22" s="24"/>
      <c r="U22" s="24"/>
      <c r="V22" s="24"/>
      <c r="W22" s="24">
        <v>520320</v>
      </c>
      <c r="X22" s="24">
        <v>120168</v>
      </c>
      <c r="Y22" s="24">
        <v>400152</v>
      </c>
      <c r="Z22" s="7">
        <v>332.99</v>
      </c>
      <c r="AA22" s="29">
        <v>1020317</v>
      </c>
    </row>
    <row r="23" spans="1:27" ht="13.5">
      <c r="A23" s="5" t="s">
        <v>49</v>
      </c>
      <c r="B23" s="3"/>
      <c r="C23" s="19">
        <v>6398379</v>
      </c>
      <c r="D23" s="19"/>
      <c r="E23" s="20">
        <v>11369000</v>
      </c>
      <c r="F23" s="21">
        <v>11538531</v>
      </c>
      <c r="G23" s="21">
        <v>219878</v>
      </c>
      <c r="H23" s="21">
        <v>219878</v>
      </c>
      <c r="I23" s="21">
        <v>219878</v>
      </c>
      <c r="J23" s="21">
        <v>659634</v>
      </c>
      <c r="K23" s="21">
        <v>219878</v>
      </c>
      <c r="L23" s="21">
        <v>219878</v>
      </c>
      <c r="M23" s="21">
        <v>297878</v>
      </c>
      <c r="N23" s="21">
        <v>737634</v>
      </c>
      <c r="O23" s="21">
        <v>219878</v>
      </c>
      <c r="P23" s="21">
        <v>219878</v>
      </c>
      <c r="Q23" s="21">
        <v>219878</v>
      </c>
      <c r="R23" s="21">
        <v>659634</v>
      </c>
      <c r="S23" s="21">
        <v>291328</v>
      </c>
      <c r="T23" s="21">
        <v>219878</v>
      </c>
      <c r="U23" s="21">
        <v>219878</v>
      </c>
      <c r="V23" s="21">
        <v>731084</v>
      </c>
      <c r="W23" s="21">
        <v>2787986</v>
      </c>
      <c r="X23" s="21">
        <v>11368676</v>
      </c>
      <c r="Y23" s="21">
        <v>-8580690</v>
      </c>
      <c r="Z23" s="6">
        <v>-75.48</v>
      </c>
      <c r="AA23" s="28">
        <v>11538531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>
        <v>29950</v>
      </c>
      <c r="T24" s="18"/>
      <c r="U24" s="18"/>
      <c r="V24" s="18">
        <v>29950</v>
      </c>
      <c r="W24" s="18">
        <v>29950</v>
      </c>
      <c r="X24" s="18"/>
      <c r="Y24" s="18">
        <v>29950</v>
      </c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78885277</v>
      </c>
      <c r="D25" s="51">
        <f>+D5+D9+D15+D19+D24</f>
        <v>0</v>
      </c>
      <c r="E25" s="52">
        <f t="shared" si="4"/>
        <v>65560000</v>
      </c>
      <c r="F25" s="53">
        <f t="shared" si="4"/>
        <v>90163678</v>
      </c>
      <c r="G25" s="53">
        <f t="shared" si="4"/>
        <v>943018</v>
      </c>
      <c r="H25" s="53">
        <f t="shared" si="4"/>
        <v>1998257</v>
      </c>
      <c r="I25" s="53">
        <f t="shared" si="4"/>
        <v>3203021</v>
      </c>
      <c r="J25" s="53">
        <f t="shared" si="4"/>
        <v>6144296</v>
      </c>
      <c r="K25" s="53">
        <f t="shared" si="4"/>
        <v>6238220</v>
      </c>
      <c r="L25" s="53">
        <f t="shared" si="4"/>
        <v>1997812</v>
      </c>
      <c r="M25" s="53">
        <f t="shared" si="4"/>
        <v>4578603</v>
      </c>
      <c r="N25" s="53">
        <f t="shared" si="4"/>
        <v>12814635</v>
      </c>
      <c r="O25" s="53">
        <f t="shared" si="4"/>
        <v>6676540</v>
      </c>
      <c r="P25" s="53">
        <f t="shared" si="4"/>
        <v>801306</v>
      </c>
      <c r="Q25" s="53">
        <f t="shared" si="4"/>
        <v>9148090</v>
      </c>
      <c r="R25" s="53">
        <f t="shared" si="4"/>
        <v>16625936</v>
      </c>
      <c r="S25" s="53">
        <f t="shared" si="4"/>
        <v>1712061</v>
      </c>
      <c r="T25" s="53">
        <f t="shared" si="4"/>
        <v>9429369</v>
      </c>
      <c r="U25" s="53">
        <f t="shared" si="4"/>
        <v>5495750</v>
      </c>
      <c r="V25" s="53">
        <f t="shared" si="4"/>
        <v>16637180</v>
      </c>
      <c r="W25" s="53">
        <f t="shared" si="4"/>
        <v>52222047</v>
      </c>
      <c r="X25" s="53">
        <f t="shared" si="4"/>
        <v>65559948</v>
      </c>
      <c r="Y25" s="53">
        <f t="shared" si="4"/>
        <v>-13337901</v>
      </c>
      <c r="Z25" s="54">
        <f>+IF(X25&lt;&gt;0,+(Y25/X25)*100,0)</f>
        <v>-20.344587521637447</v>
      </c>
      <c r="AA25" s="55">
        <f>+AA5+AA9+AA15+AA19+AA24</f>
        <v>90163678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37291297</v>
      </c>
      <c r="D28" s="19"/>
      <c r="E28" s="20">
        <v>33869000</v>
      </c>
      <c r="F28" s="21">
        <v>42668444</v>
      </c>
      <c r="G28" s="21"/>
      <c r="H28" s="21">
        <v>1068756</v>
      </c>
      <c r="I28" s="21">
        <v>88895</v>
      </c>
      <c r="J28" s="21">
        <v>1157651</v>
      </c>
      <c r="K28" s="21">
        <v>5308719</v>
      </c>
      <c r="L28" s="21">
        <v>1068311</v>
      </c>
      <c r="M28" s="21">
        <v>3479131</v>
      </c>
      <c r="N28" s="21">
        <v>9856161</v>
      </c>
      <c r="O28" s="21">
        <v>5973063</v>
      </c>
      <c r="P28" s="21"/>
      <c r="Q28" s="21">
        <v>3594838</v>
      </c>
      <c r="R28" s="21">
        <v>9567901</v>
      </c>
      <c r="S28" s="21">
        <v>743334</v>
      </c>
      <c r="T28" s="21">
        <v>5154514</v>
      </c>
      <c r="U28" s="21">
        <v>4943421</v>
      </c>
      <c r="V28" s="21">
        <v>10841269</v>
      </c>
      <c r="W28" s="21">
        <v>31422982</v>
      </c>
      <c r="X28" s="21"/>
      <c r="Y28" s="21">
        <v>31422982</v>
      </c>
      <c r="Z28" s="6"/>
      <c r="AA28" s="19">
        <v>42668444</v>
      </c>
    </row>
    <row r="29" spans="1:27" ht="13.5">
      <c r="A29" s="57" t="s">
        <v>55</v>
      </c>
      <c r="B29" s="3"/>
      <c r="C29" s="19">
        <v>2319160</v>
      </c>
      <c r="D29" s="19"/>
      <c r="E29" s="20">
        <v>456000</v>
      </c>
      <c r="F29" s="21">
        <v>13712031</v>
      </c>
      <c r="G29" s="21"/>
      <c r="H29" s="21"/>
      <c r="I29" s="21">
        <v>1278325</v>
      </c>
      <c r="J29" s="21">
        <v>1278325</v>
      </c>
      <c r="K29" s="21"/>
      <c r="L29" s="21"/>
      <c r="M29" s="21"/>
      <c r="N29" s="21"/>
      <c r="O29" s="21"/>
      <c r="P29" s="21">
        <v>28728</v>
      </c>
      <c r="Q29" s="21">
        <v>2547665</v>
      </c>
      <c r="R29" s="21">
        <v>2576393</v>
      </c>
      <c r="S29" s="21">
        <v>21272</v>
      </c>
      <c r="T29" s="21">
        <v>2522136</v>
      </c>
      <c r="U29" s="21">
        <v>207205</v>
      </c>
      <c r="V29" s="21">
        <v>2750613</v>
      </c>
      <c r="W29" s="21">
        <v>6605331</v>
      </c>
      <c r="X29" s="21"/>
      <c r="Y29" s="21">
        <v>6605331</v>
      </c>
      <c r="Z29" s="6"/>
      <c r="AA29" s="28">
        <v>13712031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39610457</v>
      </c>
      <c r="D32" s="25">
        <f>SUM(D28:D31)</f>
        <v>0</v>
      </c>
      <c r="E32" s="26">
        <f t="shared" si="5"/>
        <v>34325000</v>
      </c>
      <c r="F32" s="27">
        <f t="shared" si="5"/>
        <v>56380475</v>
      </c>
      <c r="G32" s="27">
        <f t="shared" si="5"/>
        <v>0</v>
      </c>
      <c r="H32" s="27">
        <f t="shared" si="5"/>
        <v>1068756</v>
      </c>
      <c r="I32" s="27">
        <f t="shared" si="5"/>
        <v>1367220</v>
      </c>
      <c r="J32" s="27">
        <f t="shared" si="5"/>
        <v>2435976</v>
      </c>
      <c r="K32" s="27">
        <f t="shared" si="5"/>
        <v>5308719</v>
      </c>
      <c r="L32" s="27">
        <f t="shared" si="5"/>
        <v>1068311</v>
      </c>
      <c r="M32" s="27">
        <f t="shared" si="5"/>
        <v>3479131</v>
      </c>
      <c r="N32" s="27">
        <f t="shared" si="5"/>
        <v>9856161</v>
      </c>
      <c r="O32" s="27">
        <f t="shared" si="5"/>
        <v>5973063</v>
      </c>
      <c r="P32" s="27">
        <f t="shared" si="5"/>
        <v>28728</v>
      </c>
      <c r="Q32" s="27">
        <f t="shared" si="5"/>
        <v>6142503</v>
      </c>
      <c r="R32" s="27">
        <f t="shared" si="5"/>
        <v>12144294</v>
      </c>
      <c r="S32" s="27">
        <f t="shared" si="5"/>
        <v>764606</v>
      </c>
      <c r="T32" s="27">
        <f t="shared" si="5"/>
        <v>7676650</v>
      </c>
      <c r="U32" s="27">
        <f t="shared" si="5"/>
        <v>5150626</v>
      </c>
      <c r="V32" s="27">
        <f t="shared" si="5"/>
        <v>13591882</v>
      </c>
      <c r="W32" s="27">
        <f t="shared" si="5"/>
        <v>38028313</v>
      </c>
      <c r="X32" s="27">
        <f t="shared" si="5"/>
        <v>0</v>
      </c>
      <c r="Y32" s="27">
        <f t="shared" si="5"/>
        <v>38028313</v>
      </c>
      <c r="Z32" s="13">
        <f>+IF(X32&lt;&gt;0,+(Y32/X32)*100,0)</f>
        <v>0</v>
      </c>
      <c r="AA32" s="31">
        <f>SUM(AA28:AA31)</f>
        <v>56380475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39274820</v>
      </c>
      <c r="D35" s="19"/>
      <c r="E35" s="20">
        <v>31235000</v>
      </c>
      <c r="F35" s="21">
        <v>33783203</v>
      </c>
      <c r="G35" s="21">
        <v>943018</v>
      </c>
      <c r="H35" s="21">
        <v>929501</v>
      </c>
      <c r="I35" s="21">
        <v>1835801</v>
      </c>
      <c r="J35" s="21">
        <v>3708320</v>
      </c>
      <c r="K35" s="21">
        <v>929501</v>
      </c>
      <c r="L35" s="21">
        <v>929501</v>
      </c>
      <c r="M35" s="21">
        <v>1099472</v>
      </c>
      <c r="N35" s="21">
        <v>2958474</v>
      </c>
      <c r="O35" s="21">
        <v>703477</v>
      </c>
      <c r="P35" s="21">
        <v>772578</v>
      </c>
      <c r="Q35" s="21">
        <v>3005587</v>
      </c>
      <c r="R35" s="21">
        <v>4481642</v>
      </c>
      <c r="S35" s="21">
        <v>947455</v>
      </c>
      <c r="T35" s="21">
        <v>1752719</v>
      </c>
      <c r="U35" s="21">
        <v>345124</v>
      </c>
      <c r="V35" s="21">
        <v>3045298</v>
      </c>
      <c r="W35" s="21">
        <v>14193734</v>
      </c>
      <c r="X35" s="21"/>
      <c r="Y35" s="21">
        <v>14193734</v>
      </c>
      <c r="Z35" s="6"/>
      <c r="AA35" s="28">
        <v>33783203</v>
      </c>
    </row>
    <row r="36" spans="1:27" ht="13.5">
      <c r="A36" s="61" t="s">
        <v>64</v>
      </c>
      <c r="B36" s="10"/>
      <c r="C36" s="62">
        <f aca="true" t="shared" si="6" ref="C36:Y36">SUM(C32:C35)</f>
        <v>78885277</v>
      </c>
      <c r="D36" s="62">
        <f>SUM(D32:D35)</f>
        <v>0</v>
      </c>
      <c r="E36" s="63">
        <f t="shared" si="6"/>
        <v>65560000</v>
      </c>
      <c r="F36" s="64">
        <f t="shared" si="6"/>
        <v>90163678</v>
      </c>
      <c r="G36" s="64">
        <f t="shared" si="6"/>
        <v>943018</v>
      </c>
      <c r="H36" s="64">
        <f t="shared" si="6"/>
        <v>1998257</v>
      </c>
      <c r="I36" s="64">
        <f t="shared" si="6"/>
        <v>3203021</v>
      </c>
      <c r="J36" s="64">
        <f t="shared" si="6"/>
        <v>6144296</v>
      </c>
      <c r="K36" s="64">
        <f t="shared" si="6"/>
        <v>6238220</v>
      </c>
      <c r="L36" s="64">
        <f t="shared" si="6"/>
        <v>1997812</v>
      </c>
      <c r="M36" s="64">
        <f t="shared" si="6"/>
        <v>4578603</v>
      </c>
      <c r="N36" s="64">
        <f t="shared" si="6"/>
        <v>12814635</v>
      </c>
      <c r="O36" s="64">
        <f t="shared" si="6"/>
        <v>6676540</v>
      </c>
      <c r="P36" s="64">
        <f t="shared" si="6"/>
        <v>801306</v>
      </c>
      <c r="Q36" s="64">
        <f t="shared" si="6"/>
        <v>9148090</v>
      </c>
      <c r="R36" s="64">
        <f t="shared" si="6"/>
        <v>16625936</v>
      </c>
      <c r="S36" s="64">
        <f t="shared" si="6"/>
        <v>1712061</v>
      </c>
      <c r="T36" s="64">
        <f t="shared" si="6"/>
        <v>9429369</v>
      </c>
      <c r="U36" s="64">
        <f t="shared" si="6"/>
        <v>5495750</v>
      </c>
      <c r="V36" s="64">
        <f t="shared" si="6"/>
        <v>16637180</v>
      </c>
      <c r="W36" s="64">
        <f t="shared" si="6"/>
        <v>52222047</v>
      </c>
      <c r="X36" s="64">
        <f t="shared" si="6"/>
        <v>0</v>
      </c>
      <c r="Y36" s="64">
        <f t="shared" si="6"/>
        <v>52222047</v>
      </c>
      <c r="Z36" s="65">
        <f>+IF(X36&lt;&gt;0,+(Y36/X36)*100,0)</f>
        <v>0</v>
      </c>
      <c r="AA36" s="66">
        <f>SUM(AA32:AA35)</f>
        <v>90163678</v>
      </c>
    </row>
    <row r="37" spans="1:27" ht="13.5">
      <c r="A37" s="14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79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2015-08-03T07:52:46Z</dcterms:created>
  <dcterms:modified xsi:type="dcterms:W3CDTF">2015-08-03T07:52:46Z</dcterms:modified>
  <cp:category/>
  <cp:version/>
  <cp:contentType/>
  <cp:contentStatus/>
</cp:coreProperties>
</file>