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'DC45'!$A$1:$AA$45</definedName>
    <definedName name="_xlnm.Print_Area" localSheetId="10">'DC6'!$A$1:$AA$45</definedName>
    <definedName name="_xlnm.Print_Area" localSheetId="19">'DC7'!$A$1:$AA$45</definedName>
    <definedName name="_xlnm.Print_Area" localSheetId="26">'DC8'!$A$1:$AA$45</definedName>
    <definedName name="_xlnm.Print_Area" localSheetId="31">'DC9'!$A$1:$AA$45</definedName>
    <definedName name="_xlnm.Print_Area" localSheetId="4">'NC061'!$A$1:$AA$45</definedName>
    <definedName name="_xlnm.Print_Area" localSheetId="5">'NC062'!$A$1:$AA$45</definedName>
    <definedName name="_xlnm.Print_Area" localSheetId="6">'NC064'!$A$1:$AA$45</definedName>
    <definedName name="_xlnm.Print_Area" localSheetId="7">'NC065'!$A$1:$AA$45</definedName>
    <definedName name="_xlnm.Print_Area" localSheetId="8">'NC066'!$A$1:$AA$45</definedName>
    <definedName name="_xlnm.Print_Area" localSheetId="9">'NC067'!$A$1:$AA$45</definedName>
    <definedName name="_xlnm.Print_Area" localSheetId="11">'NC071'!$A$1:$AA$45</definedName>
    <definedName name="_xlnm.Print_Area" localSheetId="12">'NC072'!$A$1:$AA$45</definedName>
    <definedName name="_xlnm.Print_Area" localSheetId="13">'NC073'!$A$1:$AA$45</definedName>
    <definedName name="_xlnm.Print_Area" localSheetId="14">'NC074'!$A$1:$AA$45</definedName>
    <definedName name="_xlnm.Print_Area" localSheetId="15">'NC075'!$A$1:$AA$45</definedName>
    <definedName name="_xlnm.Print_Area" localSheetId="16">'NC076'!$A$1:$AA$45</definedName>
    <definedName name="_xlnm.Print_Area" localSheetId="17">'NC077'!$A$1:$AA$45</definedName>
    <definedName name="_xlnm.Print_Area" localSheetId="18">'NC078'!$A$1:$AA$45</definedName>
    <definedName name="_xlnm.Print_Area" localSheetId="20">'NC081'!$A$1:$AA$45</definedName>
    <definedName name="_xlnm.Print_Area" localSheetId="21">'NC082'!$A$1:$AA$45</definedName>
    <definedName name="_xlnm.Print_Area" localSheetId="22">'NC083'!$A$1:$AA$45</definedName>
    <definedName name="_xlnm.Print_Area" localSheetId="23">'NC084'!$A$1:$AA$45</definedName>
    <definedName name="_xlnm.Print_Area" localSheetId="24">'NC085'!$A$1:$AA$45</definedName>
    <definedName name="_xlnm.Print_Area" localSheetId="25">'NC086'!$A$1:$AA$45</definedName>
    <definedName name="_xlnm.Print_Area" localSheetId="27">'NC091'!$A$1:$AA$45</definedName>
    <definedName name="_xlnm.Print_Area" localSheetId="28">'NC092'!$A$1:$AA$45</definedName>
    <definedName name="_xlnm.Print_Area" localSheetId="29">'NC093'!$A$1:$AA$45</definedName>
    <definedName name="_xlnm.Print_Area" localSheetId="30">'NC094'!$A$1:$AA$45</definedName>
    <definedName name="_xlnm.Print_Area" localSheetId="0">'NC451'!$A$1:$AA$45</definedName>
    <definedName name="_xlnm.Print_Area" localSheetId="1">'NC452'!$A$1:$AA$45</definedName>
    <definedName name="_xlnm.Print_Area" localSheetId="2">'NC453'!$A$1:$AA$45</definedName>
    <definedName name="_xlnm.Print_Area" localSheetId="32">'Summary'!$A$1:$AA$45</definedName>
  </definedNames>
  <calcPr calcMode="manual" fullCalcOnLoad="1"/>
</workbook>
</file>

<file path=xl/sharedStrings.xml><?xml version="1.0" encoding="utf-8"?>
<sst xmlns="http://schemas.openxmlformats.org/spreadsheetml/2006/main" count="2343" uniqueCount="103">
  <si>
    <t>Northern Cape: Joe Morolong(NC451)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</si>
  <si>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</si>
  <si>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</si>
  <si>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</si>
  <si>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</si>
  <si>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</si>
  <si>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</si>
  <si>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</si>
  <si>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</si>
  <si>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</si>
  <si>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</si>
  <si>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</si>
  <si>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</si>
  <si>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</si>
  <si>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</si>
  <si>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</si>
  <si>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</si>
  <si>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</si>
  <si>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</si>
  <si>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</si>
  <si>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</si>
  <si>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</si>
  <si>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</si>
  <si>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</si>
  <si>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</si>
  <si>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</si>
  <si>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</si>
  <si>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</si>
  <si>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</si>
  <si>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</si>
  <si>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</si>
  <si>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</si>
  <si>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</si>
  <si>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</si>
  <si>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</si>
  <si>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</si>
  <si>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</si>
  <si>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</si>
  <si>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</si>
  <si>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</si>
  <si>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</si>
  <si>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</si>
  <si>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</si>
  <si>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</si>
  <si>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</si>
  <si>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</si>
  <si>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</si>
  <si>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</si>
  <si>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</si>
  <si>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</si>
  <si>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</si>
  <si>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</si>
  <si>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</si>
  <si>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</si>
  <si>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</si>
  <si>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</si>
  <si>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</si>
  <si>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</si>
  <si>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</si>
  <si>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</si>
  <si>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</si>
  <si>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</si>
  <si>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</si>
  <si>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</si>
  <si>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</si>
  <si>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Northern Cape: Ga-Segonyana(NC452) - Table C5 Quarterly Budget Statement - Capital Expenditure by Standard Classification and Funding for 4th Quarter ended 30 June 2015 (Figures Finalised as at 2015/07/31)</t>
  </si>
  <si>
    <t>Northern Cape: Gamagara(NC453) - Table C5 Quarterly Budget Statement - Capital Expenditure by Standard Classification and Funding for 4th Quarter ended 30 June 2015 (Figures Finalised as at 2015/07/31)</t>
  </si>
  <si>
    <t>Northern Cape: John Taolo Gaetsewe(DC45) - Table C5 Quarterly Budget Statement - Capital Expenditure by Standard Classification and Funding for 4th Quarter ended 30 June 2015 (Figures Finalised as at 2015/07/31)</t>
  </si>
  <si>
    <t>Northern Cape: Richtersveld(NC061) - Table C5 Quarterly Budget Statement - Capital Expenditure by Standard Classification and Funding for 4th Quarter ended 30 June 2015 (Figures Finalised as at 2015/07/31)</t>
  </si>
  <si>
    <t>Northern Cape: Nama Khoi(NC062) - Table C5 Quarterly Budget Statement - Capital Expenditure by Standard Classification and Funding for 4th Quarter ended 30 June 2015 (Figures Finalised as at 2015/07/31)</t>
  </si>
  <si>
    <t>Northern Cape: Kamiesberg(NC064) - Table C5 Quarterly Budget Statement - Capital Expenditure by Standard Classification and Funding for 4th Quarter ended 30 June 2015 (Figures Finalised as at 2015/07/31)</t>
  </si>
  <si>
    <t>Northern Cape: Hantam(NC065) - Table C5 Quarterly Budget Statement - Capital Expenditure by Standard Classification and Funding for 4th Quarter ended 30 June 2015 (Figures Finalised as at 2015/07/31)</t>
  </si>
  <si>
    <t>Northern Cape: Karoo Hoogland(NC066) - Table C5 Quarterly Budget Statement - Capital Expenditure by Standard Classification and Funding for 4th Quarter ended 30 June 2015 (Figures Finalised as at 2015/07/31)</t>
  </si>
  <si>
    <t>Northern Cape: Khai-Ma(NC067) - Table C5 Quarterly Budget Statement - Capital Expenditure by Standard Classification and Funding for 4th Quarter ended 30 June 2015 (Figures Finalised as at 2015/07/31)</t>
  </si>
  <si>
    <t>Northern Cape: Namakwa(DC6) - Table C5 Quarterly Budget Statement - Capital Expenditure by Standard Classification and Funding for 4th Quarter ended 30 June 2015 (Figures Finalised as at 2015/07/31)</t>
  </si>
  <si>
    <t>Northern Cape: Ubuntu(NC071) - Table C5 Quarterly Budget Statement - Capital Expenditure by Standard Classification and Funding for 4th Quarter ended 30 June 2015 (Figures Finalised as at 2015/07/31)</t>
  </si>
  <si>
    <t>Northern Cape: Umsobomvu(NC072) - Table C5 Quarterly Budget Statement - Capital Expenditure by Standard Classification and Funding for 4th Quarter ended 30 June 2015 (Figures Finalised as at 2015/07/31)</t>
  </si>
  <si>
    <t>Northern Cape: Emthanjeni(NC073) - Table C5 Quarterly Budget Statement - Capital Expenditure by Standard Classification and Funding for 4th Quarter ended 30 June 2015 (Figures Finalised as at 2015/07/31)</t>
  </si>
  <si>
    <t>Northern Cape: Kareeberg(NC074) - Table C5 Quarterly Budget Statement - Capital Expenditure by Standard Classification and Funding for 4th Quarter ended 30 June 2015 (Figures Finalised as at 2015/07/31)</t>
  </si>
  <si>
    <t>Northern Cape: Renosterberg(NC075) - Table C5 Quarterly Budget Statement - Capital Expenditure by Standard Classification and Funding for 4th Quarter ended 30 June 2015 (Figures Finalised as at 2015/07/31)</t>
  </si>
  <si>
    <t>Northern Cape: Thembelihle(NC076) - Table C5 Quarterly Budget Statement - Capital Expenditure by Standard Classification and Funding for 4th Quarter ended 30 June 2015 (Figures Finalised as at 2015/07/31)</t>
  </si>
  <si>
    <t>Northern Cape: Siyathemba(NC077) - Table C5 Quarterly Budget Statement - Capital Expenditure by Standard Classification and Funding for 4th Quarter ended 30 June 2015 (Figures Finalised as at 2015/07/31)</t>
  </si>
  <si>
    <t>Northern Cape: Siyancuma(NC078) - Table C5 Quarterly Budget Statement - Capital Expenditure by Standard Classification and Funding for 4th Quarter ended 30 June 2015 (Figures Finalised as at 2015/07/31)</t>
  </si>
  <si>
    <t>Northern Cape: Pixley Ka Seme (Nc)(DC7) - Table C5 Quarterly Budget Statement - Capital Expenditure by Standard Classification and Funding for 4th Quarter ended 30 June 2015 (Figures Finalised as at 2015/07/31)</t>
  </si>
  <si>
    <t>Northern Cape: Mier(NC081) - Table C5 Quarterly Budget Statement - Capital Expenditure by Standard Classification and Funding for 4th Quarter ended 30 June 2015 (Figures Finalised as at 2015/07/31)</t>
  </si>
  <si>
    <t>Northern Cape: !Kai! Garib(NC082) - Table C5 Quarterly Budget Statement - Capital Expenditure by Standard Classification and Funding for 4th Quarter ended 30 June 2015 (Figures Finalised as at 2015/07/31)</t>
  </si>
  <si>
    <t>Northern Cape: //Khara Hais(NC083) - Table C5 Quarterly Budget Statement - Capital Expenditure by Standard Classification and Funding for 4th Quarter ended 30 June 2015 (Figures Finalised as at 2015/07/31)</t>
  </si>
  <si>
    <t>Northern Cape: !Kheis(NC084) - Table C5 Quarterly Budget Statement - Capital Expenditure by Standard Classification and Funding for 4th Quarter ended 30 June 2015 (Figures Finalised as at 2015/07/31)</t>
  </si>
  <si>
    <t>Northern Cape: Tsantsabane(NC085) - Table C5 Quarterly Budget Statement - Capital Expenditure by Standard Classification and Funding for 4th Quarter ended 30 June 2015 (Figures Finalised as at 2015/07/31)</t>
  </si>
  <si>
    <t>Northern Cape: Kgatelopele(NC086) - Table C5 Quarterly Budget Statement - Capital Expenditure by Standard Classification and Funding for 4th Quarter ended 30 June 2015 (Figures Finalised as at 2015/07/31)</t>
  </si>
  <si>
    <t>Northern Cape: Z F Mgcawu(DC8) - Table C5 Quarterly Budget Statement - Capital Expenditure by Standard Classification and Funding for 4th Quarter ended 30 June 2015 (Figures Finalised as at 2015/07/31)</t>
  </si>
  <si>
    <t>Northern Cape: Sol Plaatje(NC091) - Table C5 Quarterly Budget Statement - Capital Expenditure by Standard Classification and Funding for 4th Quarter ended 30 June 2015 (Figures Finalised as at 2015/07/31)</t>
  </si>
  <si>
    <t>Northern Cape: Dikgatlong(NC092) - Table C5 Quarterly Budget Statement - Capital Expenditure by Standard Classification and Funding for 4th Quarter ended 30 June 2015 (Figures Finalised as at 2015/07/31)</t>
  </si>
  <si>
    <t>Northern Cape: Magareng(NC093) - Table C5 Quarterly Budget Statement - Capital Expenditure by Standard Classification and Funding for 4th Quarter ended 30 June 2015 (Figures Finalised as at 2015/07/31)</t>
  </si>
  <si>
    <t>Northern Cape: Phokwane(NC094) - Table C5 Quarterly Budget Statement - Capital Expenditure by Standard Classification and Funding for 4th Quarter ended 30 June 2015 (Figures Finalised as at 2015/07/31)</t>
  </si>
  <si>
    <t>Northern Cape: Frances Baard(DC9)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</si>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</sst>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1515314</v>
      </c>
      <c r="D5" s="16">
        <f>SUM(D6:D8)</f>
        <v>0</v>
      </c>
      <c r="E5" s="17">
        <f t="shared" si="0"/>
        <v>1957549</v>
      </c>
      <c r="F5" s="18">
        <f t="shared" si="0"/>
        <v>1492412</v>
      </c>
      <c r="G5" s="18">
        <f t="shared" si="0"/>
        <v>0</v>
      </c>
      <c r="H5" s="18">
        <f t="shared" si="0"/>
        <v>194984</v>
      </c>
      <c r="I5" s="18">
        <f t="shared" si="0"/>
        <v>0</v>
      </c>
      <c r="J5" s="18">
        <f t="shared" si="0"/>
        <v>194984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242000</v>
      </c>
      <c r="Q5" s="18">
        <f t="shared" si="0"/>
        <v>0</v>
      </c>
      <c r="R5" s="18">
        <f t="shared" si="0"/>
        <v>242000</v>
      </c>
      <c r="S5" s="18">
        <f t="shared" si="0"/>
        <v>90479</v>
      </c>
      <c r="T5" s="18">
        <f t="shared" si="0"/>
        <v>526316</v>
      </c>
      <c r="U5" s="18">
        <f t="shared" si="0"/>
        <v>348600</v>
      </c>
      <c r="V5" s="18">
        <f t="shared" si="0"/>
        <v>965395</v>
      </c>
      <c r="W5" s="18">
        <f t="shared" si="0"/>
        <v>1402379</v>
      </c>
      <c r="X5" s="18">
        <f t="shared" si="0"/>
        <v>1957549</v>
      </c>
      <c r="Y5" s="18">
        <f t="shared" si="0"/>
        <v>-555170</v>
      </c>
      <c r="Z5" s="4">
        <f>+IF(X5&lt;&gt;0,+(Y5/X5)*100,0)</f>
        <v>-28.3604650509387</v>
      </c>
      <c r="AA5" s="16">
        <f>SUM(AA6:AA8)</f>
        <v>1492412</v>
      </c>
    </row>
    <row r="6" spans="1:27" ht="13.5">
      <c r="A6" s="5" t="s">
        <v>32</v>
      </c>
      <c r="B6" s="3"/>
      <c r="C6" s="19">
        <v>666900</v>
      </c>
      <c r="D6" s="19"/>
      <c r="E6" s="20">
        <v>622000</v>
      </c>
      <c r="F6" s="21">
        <v>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526316</v>
      </c>
      <c r="U6" s="21"/>
      <c r="V6" s="21">
        <v>526316</v>
      </c>
      <c r="W6" s="21">
        <v>526316</v>
      </c>
      <c r="X6" s="21">
        <v>622000</v>
      </c>
      <c r="Y6" s="21">
        <v>-95684</v>
      </c>
      <c r="Z6" s="6">
        <v>-15.38</v>
      </c>
      <c r="AA6" s="28">
        <v>600000</v>
      </c>
    </row>
    <row r="7" spans="1:27" ht="13.5">
      <c r="A7" s="5" t="s">
        <v>33</v>
      </c>
      <c r="B7" s="3"/>
      <c r="C7" s="22">
        <v>520924</v>
      </c>
      <c r="D7" s="22"/>
      <c r="E7" s="23">
        <v>230549</v>
      </c>
      <c r="F7" s="24">
        <v>20000</v>
      </c>
      <c r="G7" s="24"/>
      <c r="H7" s="24">
        <v>9510</v>
      </c>
      <c r="I7" s="24"/>
      <c r="J7" s="24">
        <v>9510</v>
      </c>
      <c r="K7" s="24"/>
      <c r="L7" s="24"/>
      <c r="M7" s="24"/>
      <c r="N7" s="24"/>
      <c r="O7" s="24"/>
      <c r="P7" s="24"/>
      <c r="Q7" s="24"/>
      <c r="R7" s="24"/>
      <c r="S7" s="24">
        <v>7299</v>
      </c>
      <c r="T7" s="24"/>
      <c r="U7" s="24">
        <v>174000</v>
      </c>
      <c r="V7" s="24">
        <v>181299</v>
      </c>
      <c r="W7" s="24">
        <v>190809</v>
      </c>
      <c r="X7" s="24">
        <v>230549</v>
      </c>
      <c r="Y7" s="24">
        <v>-39740</v>
      </c>
      <c r="Z7" s="7">
        <v>-17.24</v>
      </c>
      <c r="AA7" s="29">
        <v>20000</v>
      </c>
    </row>
    <row r="8" spans="1:27" ht="13.5">
      <c r="A8" s="5" t="s">
        <v>34</v>
      </c>
      <c r="B8" s="3"/>
      <c r="C8" s="19">
        <v>327490</v>
      </c>
      <c r="D8" s="19"/>
      <c r="E8" s="20">
        <v>1105000</v>
      </c>
      <c r="F8" s="21">
        <v>872412</v>
      </c>
      <c r="G8" s="21"/>
      <c r="H8" s="21">
        <v>185474</v>
      </c>
      <c r="I8" s="21"/>
      <c r="J8" s="21">
        <v>185474</v>
      </c>
      <c r="K8" s="21"/>
      <c r="L8" s="21"/>
      <c r="M8" s="21"/>
      <c r="N8" s="21"/>
      <c r="O8" s="21"/>
      <c r="P8" s="21">
        <v>242000</v>
      </c>
      <c r="Q8" s="21"/>
      <c r="R8" s="21">
        <v>242000</v>
      </c>
      <c r="S8" s="21">
        <v>83180</v>
      </c>
      <c r="T8" s="21"/>
      <c r="U8" s="21">
        <v>174600</v>
      </c>
      <c r="V8" s="21">
        <v>257780</v>
      </c>
      <c r="W8" s="21">
        <v>685254</v>
      </c>
      <c r="X8" s="21">
        <v>1105000</v>
      </c>
      <c r="Y8" s="21">
        <v>-419746</v>
      </c>
      <c r="Z8" s="6">
        <v>-37.99</v>
      </c>
      <c r="AA8" s="28">
        <v>872412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21091520</v>
      </c>
      <c r="F9" s="18">
        <f t="shared" si="1"/>
        <v>10555996</v>
      </c>
      <c r="G9" s="18">
        <f t="shared" si="1"/>
        <v>6835</v>
      </c>
      <c r="H9" s="18">
        <f t="shared" si="1"/>
        <v>217062</v>
      </c>
      <c r="I9" s="18">
        <f t="shared" si="1"/>
        <v>1333128</v>
      </c>
      <c r="J9" s="18">
        <f t="shared" si="1"/>
        <v>1557025</v>
      </c>
      <c r="K9" s="18">
        <f t="shared" si="1"/>
        <v>1243775</v>
      </c>
      <c r="L9" s="18">
        <f t="shared" si="1"/>
        <v>1346936</v>
      </c>
      <c r="M9" s="18">
        <f t="shared" si="1"/>
        <v>738055</v>
      </c>
      <c r="N9" s="18">
        <f t="shared" si="1"/>
        <v>3328766</v>
      </c>
      <c r="O9" s="18">
        <f t="shared" si="1"/>
        <v>0</v>
      </c>
      <c r="P9" s="18">
        <f t="shared" si="1"/>
        <v>92792</v>
      </c>
      <c r="Q9" s="18">
        <f t="shared" si="1"/>
        <v>1563021</v>
      </c>
      <c r="R9" s="18">
        <f t="shared" si="1"/>
        <v>1655813</v>
      </c>
      <c r="S9" s="18">
        <f t="shared" si="1"/>
        <v>1083002</v>
      </c>
      <c r="T9" s="18">
        <f t="shared" si="1"/>
        <v>1776655</v>
      </c>
      <c r="U9" s="18">
        <f t="shared" si="1"/>
        <v>368495</v>
      </c>
      <c r="V9" s="18">
        <f t="shared" si="1"/>
        <v>3228152</v>
      </c>
      <c r="W9" s="18">
        <f t="shared" si="1"/>
        <v>9769756</v>
      </c>
      <c r="X9" s="18">
        <f t="shared" si="1"/>
        <v>21091520</v>
      </c>
      <c r="Y9" s="18">
        <f t="shared" si="1"/>
        <v>-11321764</v>
      </c>
      <c r="Z9" s="4">
        <f>+IF(X9&lt;&gt;0,+(Y9/X9)*100,0)</f>
        <v>-53.679222739755126</v>
      </c>
      <c r="AA9" s="30">
        <f>SUM(AA10:AA14)</f>
        <v>10555996</v>
      </c>
    </row>
    <row r="10" spans="1:27" ht="13.5">
      <c r="A10" s="5" t="s">
        <v>36</v>
      </c>
      <c r="B10" s="3"/>
      <c r="C10" s="19"/>
      <c r="D10" s="19"/>
      <c r="E10" s="20">
        <v>12532820</v>
      </c>
      <c r="F10" s="21">
        <v>10555996</v>
      </c>
      <c r="G10" s="21">
        <v>6835</v>
      </c>
      <c r="H10" s="21">
        <v>217062</v>
      </c>
      <c r="I10" s="21">
        <v>1333128</v>
      </c>
      <c r="J10" s="21">
        <v>1557025</v>
      </c>
      <c r="K10" s="21">
        <v>1243775</v>
      </c>
      <c r="L10" s="21">
        <v>1346936</v>
      </c>
      <c r="M10" s="21">
        <v>738055</v>
      </c>
      <c r="N10" s="21">
        <v>3328766</v>
      </c>
      <c r="O10" s="21"/>
      <c r="P10" s="21">
        <v>92792</v>
      </c>
      <c r="Q10" s="21">
        <v>1563021</v>
      </c>
      <c r="R10" s="21">
        <v>1655813</v>
      </c>
      <c r="S10" s="21">
        <v>1083002</v>
      </c>
      <c r="T10" s="21">
        <v>1776655</v>
      </c>
      <c r="U10" s="21">
        <v>368495</v>
      </c>
      <c r="V10" s="21">
        <v>3228152</v>
      </c>
      <c r="W10" s="21">
        <v>9769756</v>
      </c>
      <c r="X10" s="21">
        <v>12532820</v>
      </c>
      <c r="Y10" s="21">
        <v>-2763064</v>
      </c>
      <c r="Z10" s="6">
        <v>-22.05</v>
      </c>
      <c r="AA10" s="28">
        <v>10555996</v>
      </c>
    </row>
    <row r="11" spans="1:27" ht="13.5">
      <c r="A11" s="5" t="s">
        <v>37</v>
      </c>
      <c r="B11" s="3"/>
      <c r="C11" s="19"/>
      <c r="D11" s="19"/>
      <c r="E11" s="20">
        <v>8558700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8558700</v>
      </c>
      <c r="Y11" s="21">
        <v>-8558700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29422546</v>
      </c>
      <c r="D15" s="16">
        <f>SUM(D16:D18)</f>
        <v>0</v>
      </c>
      <c r="E15" s="17">
        <f t="shared" si="2"/>
        <v>19687514</v>
      </c>
      <c r="F15" s="18">
        <f t="shared" si="2"/>
        <v>28659084</v>
      </c>
      <c r="G15" s="18">
        <f t="shared" si="2"/>
        <v>1800840</v>
      </c>
      <c r="H15" s="18">
        <f t="shared" si="2"/>
        <v>6159780</v>
      </c>
      <c r="I15" s="18">
        <f t="shared" si="2"/>
        <v>2232047</v>
      </c>
      <c r="J15" s="18">
        <f t="shared" si="2"/>
        <v>10192667</v>
      </c>
      <c r="K15" s="18">
        <f t="shared" si="2"/>
        <v>8885313</v>
      </c>
      <c r="L15" s="18">
        <f t="shared" si="2"/>
        <v>1997508</v>
      </c>
      <c r="M15" s="18">
        <f t="shared" si="2"/>
        <v>3038808</v>
      </c>
      <c r="N15" s="18">
        <f t="shared" si="2"/>
        <v>13921629</v>
      </c>
      <c r="O15" s="18">
        <f t="shared" si="2"/>
        <v>1483709</v>
      </c>
      <c r="P15" s="18">
        <f t="shared" si="2"/>
        <v>1154389</v>
      </c>
      <c r="Q15" s="18">
        <f t="shared" si="2"/>
        <v>4744706</v>
      </c>
      <c r="R15" s="18">
        <f t="shared" si="2"/>
        <v>7382804</v>
      </c>
      <c r="S15" s="18">
        <f t="shared" si="2"/>
        <v>0</v>
      </c>
      <c r="T15" s="18">
        <f t="shared" si="2"/>
        <v>1967648</v>
      </c>
      <c r="U15" s="18">
        <f t="shared" si="2"/>
        <v>886714</v>
      </c>
      <c r="V15" s="18">
        <f t="shared" si="2"/>
        <v>2854362</v>
      </c>
      <c r="W15" s="18">
        <f t="shared" si="2"/>
        <v>34351462</v>
      </c>
      <c r="X15" s="18">
        <f t="shared" si="2"/>
        <v>19687514</v>
      </c>
      <c r="Y15" s="18">
        <f t="shared" si="2"/>
        <v>14663948</v>
      </c>
      <c r="Z15" s="4">
        <f>+IF(X15&lt;&gt;0,+(Y15/X15)*100,0)</f>
        <v>74.48349243078634</v>
      </c>
      <c r="AA15" s="30">
        <f>SUM(AA16:AA18)</f>
        <v>28659084</v>
      </c>
    </row>
    <row r="16" spans="1:27" ht="13.5">
      <c r="A16" s="5" t="s">
        <v>42</v>
      </c>
      <c r="B16" s="3"/>
      <c r="C16" s="19">
        <v>61500</v>
      </c>
      <c r="D16" s="19"/>
      <c r="E16" s="20">
        <v>2900000</v>
      </c>
      <c r="F16" s="21">
        <v>400000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1967648</v>
      </c>
      <c r="U16" s="21"/>
      <c r="V16" s="21">
        <v>1967648</v>
      </c>
      <c r="W16" s="21">
        <v>1967648</v>
      </c>
      <c r="X16" s="21">
        <v>2900000</v>
      </c>
      <c r="Y16" s="21">
        <v>-932352</v>
      </c>
      <c r="Z16" s="6">
        <v>-32.15</v>
      </c>
      <c r="AA16" s="28">
        <v>400000</v>
      </c>
    </row>
    <row r="17" spans="1:27" ht="13.5">
      <c r="A17" s="5" t="s">
        <v>43</v>
      </c>
      <c r="B17" s="3"/>
      <c r="C17" s="19">
        <v>29361046</v>
      </c>
      <c r="D17" s="19"/>
      <c r="E17" s="20">
        <v>16787514</v>
      </c>
      <c r="F17" s="21">
        <v>28259084</v>
      </c>
      <c r="G17" s="21">
        <v>1800840</v>
      </c>
      <c r="H17" s="21">
        <v>6159780</v>
      </c>
      <c r="I17" s="21">
        <v>2232047</v>
      </c>
      <c r="J17" s="21">
        <v>10192667</v>
      </c>
      <c r="K17" s="21">
        <v>8885313</v>
      </c>
      <c r="L17" s="21">
        <v>1997508</v>
      </c>
      <c r="M17" s="21">
        <v>3038808</v>
      </c>
      <c r="N17" s="21">
        <v>13921629</v>
      </c>
      <c r="O17" s="21">
        <v>1483709</v>
      </c>
      <c r="P17" s="21">
        <v>1154389</v>
      </c>
      <c r="Q17" s="21">
        <v>4744706</v>
      </c>
      <c r="R17" s="21">
        <v>7382804</v>
      </c>
      <c r="S17" s="21"/>
      <c r="T17" s="21"/>
      <c r="U17" s="21">
        <v>886714</v>
      </c>
      <c r="V17" s="21">
        <v>886714</v>
      </c>
      <c r="W17" s="21">
        <v>32383814</v>
      </c>
      <c r="X17" s="21">
        <v>16787514</v>
      </c>
      <c r="Y17" s="21">
        <v>15596300</v>
      </c>
      <c r="Z17" s="6">
        <v>92.9</v>
      </c>
      <c r="AA17" s="28">
        <v>28259084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100208101</v>
      </c>
      <c r="D19" s="16">
        <f>SUM(D20:D23)</f>
        <v>0</v>
      </c>
      <c r="E19" s="17">
        <f t="shared" si="3"/>
        <v>90358886</v>
      </c>
      <c r="F19" s="18">
        <f t="shared" si="3"/>
        <v>98137148</v>
      </c>
      <c r="G19" s="18">
        <f t="shared" si="3"/>
        <v>1778824</v>
      </c>
      <c r="H19" s="18">
        <f t="shared" si="3"/>
        <v>7334421</v>
      </c>
      <c r="I19" s="18">
        <f t="shared" si="3"/>
        <v>4773349</v>
      </c>
      <c r="J19" s="18">
        <f t="shared" si="3"/>
        <v>13886594</v>
      </c>
      <c r="K19" s="18">
        <f t="shared" si="3"/>
        <v>12939308</v>
      </c>
      <c r="L19" s="18">
        <f t="shared" si="3"/>
        <v>4651964</v>
      </c>
      <c r="M19" s="18">
        <f t="shared" si="3"/>
        <v>12645414</v>
      </c>
      <c r="N19" s="18">
        <f t="shared" si="3"/>
        <v>30236686</v>
      </c>
      <c r="O19" s="18">
        <f t="shared" si="3"/>
        <v>0</v>
      </c>
      <c r="P19" s="18">
        <f t="shared" si="3"/>
        <v>6942546</v>
      </c>
      <c r="Q19" s="18">
        <f t="shared" si="3"/>
        <v>10747679</v>
      </c>
      <c r="R19" s="18">
        <f t="shared" si="3"/>
        <v>17690225</v>
      </c>
      <c r="S19" s="18">
        <f t="shared" si="3"/>
        <v>6788883</v>
      </c>
      <c r="T19" s="18">
        <f t="shared" si="3"/>
        <v>15539725</v>
      </c>
      <c r="U19" s="18">
        <f t="shared" si="3"/>
        <v>18736338</v>
      </c>
      <c r="V19" s="18">
        <f t="shared" si="3"/>
        <v>41064946</v>
      </c>
      <c r="W19" s="18">
        <f t="shared" si="3"/>
        <v>102878451</v>
      </c>
      <c r="X19" s="18">
        <f t="shared" si="3"/>
        <v>90358886</v>
      </c>
      <c r="Y19" s="18">
        <f t="shared" si="3"/>
        <v>12519565</v>
      </c>
      <c r="Z19" s="4">
        <f>+IF(X19&lt;&gt;0,+(Y19/X19)*100,0)</f>
        <v>13.855377765502775</v>
      </c>
      <c r="AA19" s="30">
        <f>SUM(AA20:AA23)</f>
        <v>98137148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80822237</v>
      </c>
      <c r="D21" s="19"/>
      <c r="E21" s="20">
        <v>75358886</v>
      </c>
      <c r="F21" s="21">
        <v>78890232</v>
      </c>
      <c r="G21" s="21">
        <v>1778824</v>
      </c>
      <c r="H21" s="21">
        <v>4827340</v>
      </c>
      <c r="I21" s="21">
        <v>1856499</v>
      </c>
      <c r="J21" s="21">
        <v>8462663</v>
      </c>
      <c r="K21" s="21">
        <v>5719151</v>
      </c>
      <c r="L21" s="21">
        <v>4651964</v>
      </c>
      <c r="M21" s="21">
        <v>7619411</v>
      </c>
      <c r="N21" s="21">
        <v>17990526</v>
      </c>
      <c r="O21" s="21"/>
      <c r="P21" s="21">
        <v>4524952</v>
      </c>
      <c r="Q21" s="21">
        <v>10747679</v>
      </c>
      <c r="R21" s="21">
        <v>15272631</v>
      </c>
      <c r="S21" s="21">
        <v>6788883</v>
      </c>
      <c r="T21" s="21">
        <v>15539725</v>
      </c>
      <c r="U21" s="21">
        <v>18736338</v>
      </c>
      <c r="V21" s="21">
        <v>41064946</v>
      </c>
      <c r="W21" s="21">
        <v>82790766</v>
      </c>
      <c r="X21" s="21">
        <v>75358886</v>
      </c>
      <c r="Y21" s="21">
        <v>7431880</v>
      </c>
      <c r="Z21" s="6">
        <v>9.86</v>
      </c>
      <c r="AA21" s="28">
        <v>78890232</v>
      </c>
    </row>
    <row r="22" spans="1:27" ht="13.5">
      <c r="A22" s="5" t="s">
        <v>48</v>
      </c>
      <c r="B22" s="3"/>
      <c r="C22" s="22">
        <v>19385864</v>
      </c>
      <c r="D22" s="22"/>
      <c r="E22" s="23">
        <v>15000000</v>
      </c>
      <c r="F22" s="24">
        <v>19246916</v>
      </c>
      <c r="G22" s="24"/>
      <c r="H22" s="24">
        <v>2507081</v>
      </c>
      <c r="I22" s="24">
        <v>2916850</v>
      </c>
      <c r="J22" s="24">
        <v>5423931</v>
      </c>
      <c r="K22" s="24">
        <v>7220157</v>
      </c>
      <c r="L22" s="24"/>
      <c r="M22" s="24">
        <v>5026003</v>
      </c>
      <c r="N22" s="24">
        <v>12246160</v>
      </c>
      <c r="O22" s="24"/>
      <c r="P22" s="24">
        <v>2417594</v>
      </c>
      <c r="Q22" s="24"/>
      <c r="R22" s="24">
        <v>2417594</v>
      </c>
      <c r="S22" s="24"/>
      <c r="T22" s="24"/>
      <c r="U22" s="24"/>
      <c r="V22" s="24"/>
      <c r="W22" s="24">
        <v>20087685</v>
      </c>
      <c r="X22" s="24">
        <v>15000000</v>
      </c>
      <c r="Y22" s="24">
        <v>5087685</v>
      </c>
      <c r="Z22" s="7">
        <v>33.92</v>
      </c>
      <c r="AA22" s="29">
        <v>19246916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131145961</v>
      </c>
      <c r="D25" s="51">
        <f>+D5+D9+D15+D19+D24</f>
        <v>0</v>
      </c>
      <c r="E25" s="52">
        <f t="shared" si="4"/>
        <v>133095469</v>
      </c>
      <c r="F25" s="53">
        <f t="shared" si="4"/>
        <v>138844640</v>
      </c>
      <c r="G25" s="53">
        <f t="shared" si="4"/>
        <v>3586499</v>
      </c>
      <c r="H25" s="53">
        <f t="shared" si="4"/>
        <v>13906247</v>
      </c>
      <c r="I25" s="53">
        <f t="shared" si="4"/>
        <v>8338524</v>
      </c>
      <c r="J25" s="53">
        <f t="shared" si="4"/>
        <v>25831270</v>
      </c>
      <c r="K25" s="53">
        <f t="shared" si="4"/>
        <v>23068396</v>
      </c>
      <c r="L25" s="53">
        <f t="shared" si="4"/>
        <v>7996408</v>
      </c>
      <c r="M25" s="53">
        <f t="shared" si="4"/>
        <v>16422277</v>
      </c>
      <c r="N25" s="53">
        <f t="shared" si="4"/>
        <v>47487081</v>
      </c>
      <c r="O25" s="53">
        <f t="shared" si="4"/>
        <v>1483709</v>
      </c>
      <c r="P25" s="53">
        <f t="shared" si="4"/>
        <v>8431727</v>
      </c>
      <c r="Q25" s="53">
        <f t="shared" si="4"/>
        <v>17055406</v>
      </c>
      <c r="R25" s="53">
        <f t="shared" si="4"/>
        <v>26970842</v>
      </c>
      <c r="S25" s="53">
        <f t="shared" si="4"/>
        <v>7962364</v>
      </c>
      <c r="T25" s="53">
        <f t="shared" si="4"/>
        <v>19810344</v>
      </c>
      <c r="U25" s="53">
        <f t="shared" si="4"/>
        <v>20340147</v>
      </c>
      <c r="V25" s="53">
        <f t="shared" si="4"/>
        <v>48112855</v>
      </c>
      <c r="W25" s="53">
        <f t="shared" si="4"/>
        <v>148402048</v>
      </c>
      <c r="X25" s="53">
        <f t="shared" si="4"/>
        <v>133095469</v>
      </c>
      <c r="Y25" s="53">
        <f t="shared" si="4"/>
        <v>15306579</v>
      </c>
      <c r="Z25" s="54">
        <f>+IF(X25&lt;&gt;0,+(Y25/X25)*100,0)</f>
        <v>11.500450853063976</v>
      </c>
      <c r="AA25" s="55">
        <f>+AA5+AA9+AA15+AA19+AA24</f>
        <v>138844640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100292269</v>
      </c>
      <c r="D28" s="19"/>
      <c r="E28" s="20">
        <v>104205100</v>
      </c>
      <c r="F28" s="21">
        <v>120205446</v>
      </c>
      <c r="G28" s="21">
        <v>3586499</v>
      </c>
      <c r="H28" s="21">
        <v>11342731</v>
      </c>
      <c r="I28" s="21">
        <v>7005396</v>
      </c>
      <c r="J28" s="21">
        <v>21934626</v>
      </c>
      <c r="K28" s="21">
        <v>17691877</v>
      </c>
      <c r="L28" s="21">
        <v>5728616</v>
      </c>
      <c r="M28" s="21">
        <v>15684222</v>
      </c>
      <c r="N28" s="21">
        <v>39104715</v>
      </c>
      <c r="O28" s="21">
        <v>1483709</v>
      </c>
      <c r="P28" s="21">
        <v>6942546</v>
      </c>
      <c r="Q28" s="21">
        <v>14344015</v>
      </c>
      <c r="R28" s="21">
        <v>22770270</v>
      </c>
      <c r="S28" s="21">
        <v>6788883</v>
      </c>
      <c r="T28" s="21">
        <v>12488865</v>
      </c>
      <c r="U28" s="21">
        <v>19893596</v>
      </c>
      <c r="V28" s="21">
        <v>39171344</v>
      </c>
      <c r="W28" s="21">
        <v>122980955</v>
      </c>
      <c r="X28" s="21"/>
      <c r="Y28" s="21">
        <v>122980955</v>
      </c>
      <c r="Z28" s="6"/>
      <c r="AA28" s="19">
        <v>120205446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179891</v>
      </c>
      <c r="V29" s="21">
        <v>179891</v>
      </c>
      <c r="W29" s="21">
        <v>179891</v>
      </c>
      <c r="X29" s="21"/>
      <c r="Y29" s="21">
        <v>179891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100292269</v>
      </c>
      <c r="D32" s="25">
        <f>SUM(D28:D31)</f>
        <v>0</v>
      </c>
      <c r="E32" s="26">
        <f t="shared" si="5"/>
        <v>104205100</v>
      </c>
      <c r="F32" s="27">
        <f t="shared" si="5"/>
        <v>120205446</v>
      </c>
      <c r="G32" s="27">
        <f t="shared" si="5"/>
        <v>3586499</v>
      </c>
      <c r="H32" s="27">
        <f t="shared" si="5"/>
        <v>11342731</v>
      </c>
      <c r="I32" s="27">
        <f t="shared" si="5"/>
        <v>7005396</v>
      </c>
      <c r="J32" s="27">
        <f t="shared" si="5"/>
        <v>21934626</v>
      </c>
      <c r="K32" s="27">
        <f t="shared" si="5"/>
        <v>17691877</v>
      </c>
      <c r="L32" s="27">
        <f t="shared" si="5"/>
        <v>5728616</v>
      </c>
      <c r="M32" s="27">
        <f t="shared" si="5"/>
        <v>15684222</v>
      </c>
      <c r="N32" s="27">
        <f t="shared" si="5"/>
        <v>39104715</v>
      </c>
      <c r="O32" s="27">
        <f t="shared" si="5"/>
        <v>1483709</v>
      </c>
      <c r="P32" s="27">
        <f t="shared" si="5"/>
        <v>6942546</v>
      </c>
      <c r="Q32" s="27">
        <f t="shared" si="5"/>
        <v>14344015</v>
      </c>
      <c r="R32" s="27">
        <f t="shared" si="5"/>
        <v>22770270</v>
      </c>
      <c r="S32" s="27">
        <f t="shared" si="5"/>
        <v>6788883</v>
      </c>
      <c r="T32" s="27">
        <f t="shared" si="5"/>
        <v>12488865</v>
      </c>
      <c r="U32" s="27">
        <f t="shared" si="5"/>
        <v>20073487</v>
      </c>
      <c r="V32" s="27">
        <f t="shared" si="5"/>
        <v>39351235</v>
      </c>
      <c r="W32" s="27">
        <f t="shared" si="5"/>
        <v>123160846</v>
      </c>
      <c r="X32" s="27">
        <f t="shared" si="5"/>
        <v>0</v>
      </c>
      <c r="Y32" s="27">
        <f t="shared" si="5"/>
        <v>123160846</v>
      </c>
      <c r="Z32" s="13">
        <f>+IF(X32&lt;&gt;0,+(Y32/X32)*100,0)</f>
        <v>0</v>
      </c>
      <c r="AA32" s="31">
        <f>SUM(AA28:AA31)</f>
        <v>120205446</v>
      </c>
    </row>
    <row r="33" spans="1:27" ht="13.5">
      <c r="A33" s="60" t="s">
        <v>59</v>
      </c>
      <c r="B33" s="3" t="s">
        <v>60</v>
      </c>
      <c r="C33" s="19">
        <v>29340068</v>
      </c>
      <c r="D33" s="19"/>
      <c r="E33" s="20"/>
      <c r="F33" s="21">
        <v>8159786</v>
      </c>
      <c r="G33" s="21"/>
      <c r="H33" s="21">
        <v>2160980</v>
      </c>
      <c r="I33" s="21"/>
      <c r="J33" s="21">
        <v>2160980</v>
      </c>
      <c r="K33" s="21">
        <v>2696157</v>
      </c>
      <c r="L33" s="21">
        <v>920856</v>
      </c>
      <c r="M33" s="21"/>
      <c r="N33" s="21">
        <v>3617013</v>
      </c>
      <c r="O33" s="21"/>
      <c r="P33" s="21">
        <v>1154389</v>
      </c>
      <c r="Q33" s="21">
        <v>1148370</v>
      </c>
      <c r="R33" s="21">
        <v>2302759</v>
      </c>
      <c r="S33" s="21"/>
      <c r="T33" s="21"/>
      <c r="U33" s="21"/>
      <c r="V33" s="21"/>
      <c r="W33" s="21">
        <v>8080752</v>
      </c>
      <c r="X33" s="21"/>
      <c r="Y33" s="21">
        <v>8080752</v>
      </c>
      <c r="Z33" s="6"/>
      <c r="AA33" s="28">
        <v>8159786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1513624</v>
      </c>
      <c r="D35" s="19"/>
      <c r="E35" s="20">
        <v>28890369</v>
      </c>
      <c r="F35" s="21">
        <v>10479408</v>
      </c>
      <c r="G35" s="21"/>
      <c r="H35" s="21">
        <v>402536</v>
      </c>
      <c r="I35" s="21">
        <v>1333128</v>
      </c>
      <c r="J35" s="21">
        <v>1735664</v>
      </c>
      <c r="K35" s="21">
        <v>2680362</v>
      </c>
      <c r="L35" s="21">
        <v>1346936</v>
      </c>
      <c r="M35" s="21">
        <v>738055</v>
      </c>
      <c r="N35" s="21">
        <v>4765353</v>
      </c>
      <c r="O35" s="21"/>
      <c r="P35" s="21">
        <v>334792</v>
      </c>
      <c r="Q35" s="21">
        <v>1563021</v>
      </c>
      <c r="R35" s="21">
        <v>1897813</v>
      </c>
      <c r="S35" s="21">
        <v>1173481</v>
      </c>
      <c r="T35" s="21">
        <v>7321479</v>
      </c>
      <c r="U35" s="21">
        <v>266660</v>
      </c>
      <c r="V35" s="21">
        <v>8761620</v>
      </c>
      <c r="W35" s="21">
        <v>17160450</v>
      </c>
      <c r="X35" s="21"/>
      <c r="Y35" s="21">
        <v>17160450</v>
      </c>
      <c r="Z35" s="6"/>
      <c r="AA35" s="28">
        <v>10479408</v>
      </c>
    </row>
    <row r="36" spans="1:27" ht="13.5">
      <c r="A36" s="61" t="s">
        <v>64</v>
      </c>
      <c r="B36" s="10"/>
      <c r="C36" s="62">
        <f aca="true" t="shared" si="6" ref="C36:Y36">SUM(C32:C35)</f>
        <v>131145961</v>
      </c>
      <c r="D36" s="62">
        <f>SUM(D32:D35)</f>
        <v>0</v>
      </c>
      <c r="E36" s="63">
        <f t="shared" si="6"/>
        <v>133095469</v>
      </c>
      <c r="F36" s="64">
        <f t="shared" si="6"/>
        <v>138844640</v>
      </c>
      <c r="G36" s="64">
        <f t="shared" si="6"/>
        <v>3586499</v>
      </c>
      <c r="H36" s="64">
        <f t="shared" si="6"/>
        <v>13906247</v>
      </c>
      <c r="I36" s="64">
        <f t="shared" si="6"/>
        <v>8338524</v>
      </c>
      <c r="J36" s="64">
        <f t="shared" si="6"/>
        <v>25831270</v>
      </c>
      <c r="K36" s="64">
        <f t="shared" si="6"/>
        <v>23068396</v>
      </c>
      <c r="L36" s="64">
        <f t="shared" si="6"/>
        <v>7996408</v>
      </c>
      <c r="M36" s="64">
        <f t="shared" si="6"/>
        <v>16422277</v>
      </c>
      <c r="N36" s="64">
        <f t="shared" si="6"/>
        <v>47487081</v>
      </c>
      <c r="O36" s="64">
        <f t="shared" si="6"/>
        <v>1483709</v>
      </c>
      <c r="P36" s="64">
        <f t="shared" si="6"/>
        <v>8431727</v>
      </c>
      <c r="Q36" s="64">
        <f t="shared" si="6"/>
        <v>17055406</v>
      </c>
      <c r="R36" s="64">
        <f t="shared" si="6"/>
        <v>26970842</v>
      </c>
      <c r="S36" s="64">
        <f t="shared" si="6"/>
        <v>7962364</v>
      </c>
      <c r="T36" s="64">
        <f t="shared" si="6"/>
        <v>19810344</v>
      </c>
      <c r="U36" s="64">
        <f t="shared" si="6"/>
        <v>20340147</v>
      </c>
      <c r="V36" s="64">
        <f t="shared" si="6"/>
        <v>48112855</v>
      </c>
      <c r="W36" s="64">
        <f t="shared" si="6"/>
        <v>148402048</v>
      </c>
      <c r="X36" s="64">
        <f t="shared" si="6"/>
        <v>0</v>
      </c>
      <c r="Y36" s="64">
        <f t="shared" si="6"/>
        <v>148402048</v>
      </c>
      <c r="Z36" s="65">
        <f>+IF(X36&lt;&gt;0,+(Y36/X36)*100,0)</f>
        <v>0</v>
      </c>
      <c r="AA36" s="66">
        <f>SUM(AA32:AA35)</f>
        <v>138844640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217162</v>
      </c>
      <c r="D5" s="16">
        <f>SUM(D6:D8)</f>
        <v>0</v>
      </c>
      <c r="E5" s="17">
        <f t="shared" si="0"/>
        <v>60000</v>
      </c>
      <c r="F5" s="18">
        <f t="shared" si="0"/>
        <v>230000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31723</v>
      </c>
      <c r="Q5" s="18">
        <f t="shared" si="0"/>
        <v>0</v>
      </c>
      <c r="R5" s="18">
        <f t="shared" si="0"/>
        <v>31723</v>
      </c>
      <c r="S5" s="18">
        <f t="shared" si="0"/>
        <v>21394</v>
      </c>
      <c r="T5" s="18">
        <f t="shared" si="0"/>
        <v>9514</v>
      </c>
      <c r="U5" s="18">
        <f t="shared" si="0"/>
        <v>25927</v>
      </c>
      <c r="V5" s="18">
        <f t="shared" si="0"/>
        <v>56835</v>
      </c>
      <c r="W5" s="18">
        <f t="shared" si="0"/>
        <v>88558</v>
      </c>
      <c r="X5" s="18">
        <f t="shared" si="0"/>
        <v>60000</v>
      </c>
      <c r="Y5" s="18">
        <f t="shared" si="0"/>
        <v>28558</v>
      </c>
      <c r="Z5" s="4">
        <f>+IF(X5&lt;&gt;0,+(Y5/X5)*100,0)</f>
        <v>47.596666666666664</v>
      </c>
      <c r="AA5" s="16">
        <f>SUM(AA6:AA8)</f>
        <v>230000</v>
      </c>
    </row>
    <row r="6" spans="1:27" ht="13.5">
      <c r="A6" s="5" t="s">
        <v>32</v>
      </c>
      <c r="B6" s="3"/>
      <c r="C6" s="19">
        <v>217162</v>
      </c>
      <c r="D6" s="19"/>
      <c r="E6" s="20">
        <v>60000</v>
      </c>
      <c r="F6" s="21">
        <v>230000</v>
      </c>
      <c r="G6" s="21"/>
      <c r="H6" s="21"/>
      <c r="I6" s="21"/>
      <c r="J6" s="21"/>
      <c r="K6" s="21"/>
      <c r="L6" s="21"/>
      <c r="M6" s="21"/>
      <c r="N6" s="21"/>
      <c r="O6" s="21"/>
      <c r="P6" s="21">
        <v>31723</v>
      </c>
      <c r="Q6" s="21"/>
      <c r="R6" s="21">
        <v>31723</v>
      </c>
      <c r="S6" s="21">
        <v>21394</v>
      </c>
      <c r="T6" s="21">
        <v>9514</v>
      </c>
      <c r="U6" s="21">
        <v>25927</v>
      </c>
      <c r="V6" s="21">
        <v>56835</v>
      </c>
      <c r="W6" s="21">
        <v>88558</v>
      </c>
      <c r="X6" s="21">
        <v>60000</v>
      </c>
      <c r="Y6" s="21">
        <v>28558</v>
      </c>
      <c r="Z6" s="6">
        <v>47.6</v>
      </c>
      <c r="AA6" s="28">
        <v>230000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3349005</v>
      </c>
      <c r="D9" s="16">
        <f>SUM(D10:D14)</f>
        <v>0</v>
      </c>
      <c r="E9" s="17">
        <f t="shared" si="1"/>
        <v>4397070</v>
      </c>
      <c r="F9" s="18">
        <f t="shared" si="1"/>
        <v>3074200</v>
      </c>
      <c r="G9" s="18">
        <f t="shared" si="1"/>
        <v>0</v>
      </c>
      <c r="H9" s="18">
        <f t="shared" si="1"/>
        <v>2804200</v>
      </c>
      <c r="I9" s="18">
        <f t="shared" si="1"/>
        <v>0</v>
      </c>
      <c r="J9" s="18">
        <f t="shared" si="1"/>
        <v>2804200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2804200</v>
      </c>
      <c r="X9" s="18">
        <f t="shared" si="1"/>
        <v>4397070</v>
      </c>
      <c r="Y9" s="18">
        <f t="shared" si="1"/>
        <v>-1592870</v>
      </c>
      <c r="Z9" s="4">
        <f>+IF(X9&lt;&gt;0,+(Y9/X9)*100,0)</f>
        <v>-36.22571394132911</v>
      </c>
      <c r="AA9" s="30">
        <f>SUM(AA10:AA14)</f>
        <v>3074200</v>
      </c>
    </row>
    <row r="10" spans="1:27" ht="13.5">
      <c r="A10" s="5" t="s">
        <v>36</v>
      </c>
      <c r="B10" s="3"/>
      <c r="C10" s="19">
        <v>3349005</v>
      </c>
      <c r="D10" s="19"/>
      <c r="E10" s="20">
        <v>4397070</v>
      </c>
      <c r="F10" s="21">
        <v>3074200</v>
      </c>
      <c r="G10" s="21"/>
      <c r="H10" s="21">
        <v>2804200</v>
      </c>
      <c r="I10" s="21"/>
      <c r="J10" s="21">
        <v>2804200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2804200</v>
      </c>
      <c r="X10" s="21">
        <v>4397070</v>
      </c>
      <c r="Y10" s="21">
        <v>-1592870</v>
      </c>
      <c r="Z10" s="6">
        <v>-36.23</v>
      </c>
      <c r="AA10" s="28">
        <v>3074200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1278045</v>
      </c>
      <c r="D15" s="16">
        <f>SUM(D16:D18)</f>
        <v>0</v>
      </c>
      <c r="E15" s="17">
        <f t="shared" si="2"/>
        <v>8698580</v>
      </c>
      <c r="F15" s="18">
        <f t="shared" si="2"/>
        <v>11497370</v>
      </c>
      <c r="G15" s="18">
        <f t="shared" si="2"/>
        <v>0</v>
      </c>
      <c r="H15" s="18">
        <f t="shared" si="2"/>
        <v>449561</v>
      </c>
      <c r="I15" s="18">
        <f t="shared" si="2"/>
        <v>119803</v>
      </c>
      <c r="J15" s="18">
        <f t="shared" si="2"/>
        <v>569364</v>
      </c>
      <c r="K15" s="18">
        <f t="shared" si="2"/>
        <v>1275030</v>
      </c>
      <c r="L15" s="18">
        <f t="shared" si="2"/>
        <v>1253916</v>
      </c>
      <c r="M15" s="18">
        <f t="shared" si="2"/>
        <v>1484380</v>
      </c>
      <c r="N15" s="18">
        <f t="shared" si="2"/>
        <v>4013326</v>
      </c>
      <c r="O15" s="18">
        <f t="shared" si="2"/>
        <v>0</v>
      </c>
      <c r="P15" s="18">
        <f t="shared" si="2"/>
        <v>1533708</v>
      </c>
      <c r="Q15" s="18">
        <f t="shared" si="2"/>
        <v>547532</v>
      </c>
      <c r="R15" s="18">
        <f t="shared" si="2"/>
        <v>2081240</v>
      </c>
      <c r="S15" s="18">
        <f t="shared" si="2"/>
        <v>977962</v>
      </c>
      <c r="T15" s="18">
        <f t="shared" si="2"/>
        <v>873985</v>
      </c>
      <c r="U15" s="18">
        <f t="shared" si="2"/>
        <v>396157</v>
      </c>
      <c r="V15" s="18">
        <f t="shared" si="2"/>
        <v>2248104</v>
      </c>
      <c r="W15" s="18">
        <f t="shared" si="2"/>
        <v>8912034</v>
      </c>
      <c r="X15" s="18">
        <f t="shared" si="2"/>
        <v>8698584</v>
      </c>
      <c r="Y15" s="18">
        <f t="shared" si="2"/>
        <v>213450</v>
      </c>
      <c r="Z15" s="4">
        <f>+IF(X15&lt;&gt;0,+(Y15/X15)*100,0)</f>
        <v>2.453847660722711</v>
      </c>
      <c r="AA15" s="30">
        <f>SUM(AA16:AA18)</f>
        <v>11497370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1278045</v>
      </c>
      <c r="D17" s="19"/>
      <c r="E17" s="20">
        <v>8698580</v>
      </c>
      <c r="F17" s="21">
        <v>11497370</v>
      </c>
      <c r="G17" s="21"/>
      <c r="H17" s="21">
        <v>449561</v>
      </c>
      <c r="I17" s="21">
        <v>119803</v>
      </c>
      <c r="J17" s="21">
        <v>569364</v>
      </c>
      <c r="K17" s="21">
        <v>1275030</v>
      </c>
      <c r="L17" s="21">
        <v>1253916</v>
      </c>
      <c r="M17" s="21">
        <v>1484380</v>
      </c>
      <c r="N17" s="21">
        <v>4013326</v>
      </c>
      <c r="O17" s="21"/>
      <c r="P17" s="21">
        <v>1533708</v>
      </c>
      <c r="Q17" s="21">
        <v>547532</v>
      </c>
      <c r="R17" s="21">
        <v>2081240</v>
      </c>
      <c r="S17" s="21">
        <v>977962</v>
      </c>
      <c r="T17" s="21">
        <v>873985</v>
      </c>
      <c r="U17" s="21">
        <v>396157</v>
      </c>
      <c r="V17" s="21">
        <v>2248104</v>
      </c>
      <c r="W17" s="21">
        <v>8912034</v>
      </c>
      <c r="X17" s="21">
        <v>8698584</v>
      </c>
      <c r="Y17" s="21">
        <v>213450</v>
      </c>
      <c r="Z17" s="6">
        <v>2.45</v>
      </c>
      <c r="AA17" s="28">
        <v>11497370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6556595</v>
      </c>
      <c r="D19" s="16">
        <f>SUM(D20:D23)</f>
        <v>0</v>
      </c>
      <c r="E19" s="17">
        <f t="shared" si="3"/>
        <v>6831790</v>
      </c>
      <c r="F19" s="18">
        <f t="shared" si="3"/>
        <v>4770330</v>
      </c>
      <c r="G19" s="18">
        <f t="shared" si="3"/>
        <v>0</v>
      </c>
      <c r="H19" s="18">
        <f t="shared" si="3"/>
        <v>989815</v>
      </c>
      <c r="I19" s="18">
        <f t="shared" si="3"/>
        <v>1579661</v>
      </c>
      <c r="J19" s="18">
        <f t="shared" si="3"/>
        <v>2569476</v>
      </c>
      <c r="K19" s="18">
        <f t="shared" si="3"/>
        <v>238909</v>
      </c>
      <c r="L19" s="18">
        <f t="shared" si="3"/>
        <v>477336</v>
      </c>
      <c r="M19" s="18">
        <f t="shared" si="3"/>
        <v>575370</v>
      </c>
      <c r="N19" s="18">
        <f t="shared" si="3"/>
        <v>1291615</v>
      </c>
      <c r="O19" s="18">
        <f t="shared" si="3"/>
        <v>0</v>
      </c>
      <c r="P19" s="18">
        <f t="shared" si="3"/>
        <v>104780</v>
      </c>
      <c r="Q19" s="18">
        <f t="shared" si="3"/>
        <v>93696</v>
      </c>
      <c r="R19" s="18">
        <f t="shared" si="3"/>
        <v>198476</v>
      </c>
      <c r="S19" s="18">
        <f t="shared" si="3"/>
        <v>584401</v>
      </c>
      <c r="T19" s="18">
        <f t="shared" si="3"/>
        <v>543985</v>
      </c>
      <c r="U19" s="18">
        <f t="shared" si="3"/>
        <v>597535</v>
      </c>
      <c r="V19" s="18">
        <f t="shared" si="3"/>
        <v>1725921</v>
      </c>
      <c r="W19" s="18">
        <f t="shared" si="3"/>
        <v>5785488</v>
      </c>
      <c r="X19" s="18">
        <f t="shared" si="3"/>
        <v>6831796</v>
      </c>
      <c r="Y19" s="18">
        <f t="shared" si="3"/>
        <v>-1046308</v>
      </c>
      <c r="Z19" s="4">
        <f>+IF(X19&lt;&gt;0,+(Y19/X19)*100,0)</f>
        <v>-15.315269952440033</v>
      </c>
      <c r="AA19" s="30">
        <f>SUM(AA20:AA23)</f>
        <v>4770330</v>
      </c>
    </row>
    <row r="20" spans="1:27" ht="13.5">
      <c r="A20" s="5" t="s">
        <v>46</v>
      </c>
      <c r="B20" s="3"/>
      <c r="C20" s="19">
        <v>1266809</v>
      </c>
      <c r="D20" s="19"/>
      <c r="E20" s="20">
        <v>3000000</v>
      </c>
      <c r="F20" s="21">
        <v>1600000</v>
      </c>
      <c r="G20" s="21"/>
      <c r="H20" s="21">
        <v>470</v>
      </c>
      <c r="I20" s="21">
        <v>692809</v>
      </c>
      <c r="J20" s="21">
        <v>693279</v>
      </c>
      <c r="K20" s="21"/>
      <c r="L20" s="21">
        <v>477336</v>
      </c>
      <c r="M20" s="21">
        <v>575370</v>
      </c>
      <c r="N20" s="21">
        <v>1052706</v>
      </c>
      <c r="O20" s="21"/>
      <c r="P20" s="21"/>
      <c r="Q20" s="21"/>
      <c r="R20" s="21"/>
      <c r="S20" s="21"/>
      <c r="T20" s="21">
        <v>466393</v>
      </c>
      <c r="U20" s="21">
        <v>593930</v>
      </c>
      <c r="V20" s="21">
        <v>1060323</v>
      </c>
      <c r="W20" s="21">
        <v>2806308</v>
      </c>
      <c r="X20" s="21">
        <v>3000000</v>
      </c>
      <c r="Y20" s="21">
        <v>-193692</v>
      </c>
      <c r="Z20" s="6">
        <v>-6.46</v>
      </c>
      <c r="AA20" s="28">
        <v>1600000</v>
      </c>
    </row>
    <row r="21" spans="1:27" ht="13.5">
      <c r="A21" s="5" t="s">
        <v>47</v>
      </c>
      <c r="B21" s="3"/>
      <c r="C21" s="19">
        <v>1224435</v>
      </c>
      <c r="D21" s="19"/>
      <c r="E21" s="20">
        <v>880330</v>
      </c>
      <c r="F21" s="21">
        <v>1030330</v>
      </c>
      <c r="G21" s="21"/>
      <c r="H21" s="21">
        <v>280715</v>
      </c>
      <c r="I21" s="21">
        <v>251638</v>
      </c>
      <c r="J21" s="21">
        <v>532353</v>
      </c>
      <c r="K21" s="21">
        <v>67799</v>
      </c>
      <c r="L21" s="21"/>
      <c r="M21" s="21"/>
      <c r="N21" s="21">
        <v>67799</v>
      </c>
      <c r="O21" s="21"/>
      <c r="P21" s="21"/>
      <c r="Q21" s="21">
        <v>93696</v>
      </c>
      <c r="R21" s="21">
        <v>93696</v>
      </c>
      <c r="S21" s="21">
        <v>46129</v>
      </c>
      <c r="T21" s="21"/>
      <c r="U21" s="21"/>
      <c r="V21" s="21">
        <v>46129</v>
      </c>
      <c r="W21" s="21">
        <v>739977</v>
      </c>
      <c r="X21" s="21">
        <v>880332</v>
      </c>
      <c r="Y21" s="21">
        <v>-140355</v>
      </c>
      <c r="Z21" s="6">
        <v>-15.94</v>
      </c>
      <c r="AA21" s="28">
        <v>1030330</v>
      </c>
    </row>
    <row r="22" spans="1:27" ht="13.5">
      <c r="A22" s="5" t="s">
        <v>48</v>
      </c>
      <c r="B22" s="3"/>
      <c r="C22" s="22">
        <v>2968593</v>
      </c>
      <c r="D22" s="22"/>
      <c r="E22" s="23">
        <v>2951460</v>
      </c>
      <c r="F22" s="24">
        <v>2140000</v>
      </c>
      <c r="G22" s="24"/>
      <c r="H22" s="24">
        <v>708630</v>
      </c>
      <c r="I22" s="24">
        <v>635214</v>
      </c>
      <c r="J22" s="24">
        <v>1343844</v>
      </c>
      <c r="K22" s="24">
        <v>171110</v>
      </c>
      <c r="L22" s="24"/>
      <c r="M22" s="24"/>
      <c r="N22" s="24">
        <v>171110</v>
      </c>
      <c r="O22" s="24"/>
      <c r="P22" s="24">
        <v>104780</v>
      </c>
      <c r="Q22" s="24"/>
      <c r="R22" s="24">
        <v>104780</v>
      </c>
      <c r="S22" s="24">
        <v>538272</v>
      </c>
      <c r="T22" s="24">
        <v>77592</v>
      </c>
      <c r="U22" s="24">
        <v>3605</v>
      </c>
      <c r="V22" s="24">
        <v>619469</v>
      </c>
      <c r="W22" s="24">
        <v>2239203</v>
      </c>
      <c r="X22" s="24">
        <v>2951464</v>
      </c>
      <c r="Y22" s="24">
        <v>-712261</v>
      </c>
      <c r="Z22" s="7">
        <v>-24.13</v>
      </c>
      <c r="AA22" s="29">
        <v>2140000</v>
      </c>
    </row>
    <row r="23" spans="1:27" ht="13.5">
      <c r="A23" s="5" t="s">
        <v>49</v>
      </c>
      <c r="B23" s="3"/>
      <c r="C23" s="19">
        <v>1096758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11400807</v>
      </c>
      <c r="D25" s="51">
        <f>+D5+D9+D15+D19+D24</f>
        <v>0</v>
      </c>
      <c r="E25" s="52">
        <f t="shared" si="4"/>
        <v>19987440</v>
      </c>
      <c r="F25" s="53">
        <f t="shared" si="4"/>
        <v>19571900</v>
      </c>
      <c r="G25" s="53">
        <f t="shared" si="4"/>
        <v>0</v>
      </c>
      <c r="H25" s="53">
        <f t="shared" si="4"/>
        <v>4243576</v>
      </c>
      <c r="I25" s="53">
        <f t="shared" si="4"/>
        <v>1699464</v>
      </c>
      <c r="J25" s="53">
        <f t="shared" si="4"/>
        <v>5943040</v>
      </c>
      <c r="K25" s="53">
        <f t="shared" si="4"/>
        <v>1513939</v>
      </c>
      <c r="L25" s="53">
        <f t="shared" si="4"/>
        <v>1731252</v>
      </c>
      <c r="M25" s="53">
        <f t="shared" si="4"/>
        <v>2059750</v>
      </c>
      <c r="N25" s="53">
        <f t="shared" si="4"/>
        <v>5304941</v>
      </c>
      <c r="O25" s="53">
        <f t="shared" si="4"/>
        <v>0</v>
      </c>
      <c r="P25" s="53">
        <f t="shared" si="4"/>
        <v>1670211</v>
      </c>
      <c r="Q25" s="53">
        <f t="shared" si="4"/>
        <v>641228</v>
      </c>
      <c r="R25" s="53">
        <f t="shared" si="4"/>
        <v>2311439</v>
      </c>
      <c r="S25" s="53">
        <f t="shared" si="4"/>
        <v>1583757</v>
      </c>
      <c r="T25" s="53">
        <f t="shared" si="4"/>
        <v>1427484</v>
      </c>
      <c r="U25" s="53">
        <f t="shared" si="4"/>
        <v>1019619</v>
      </c>
      <c r="V25" s="53">
        <f t="shared" si="4"/>
        <v>4030860</v>
      </c>
      <c r="W25" s="53">
        <f t="shared" si="4"/>
        <v>17590280</v>
      </c>
      <c r="X25" s="53">
        <f t="shared" si="4"/>
        <v>19987450</v>
      </c>
      <c r="Y25" s="53">
        <f t="shared" si="4"/>
        <v>-2397170</v>
      </c>
      <c r="Z25" s="54">
        <f>+IF(X25&lt;&gt;0,+(Y25/X25)*100,0)</f>
        <v>-11.993375843341697</v>
      </c>
      <c r="AA25" s="55">
        <f>+AA5+AA9+AA15+AA19+AA24</f>
        <v>19571900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3340327</v>
      </c>
      <c r="D28" s="19"/>
      <c r="E28" s="20">
        <v>15154440</v>
      </c>
      <c r="F28" s="21">
        <v>15271570</v>
      </c>
      <c r="G28" s="21"/>
      <c r="H28" s="21">
        <v>3157470</v>
      </c>
      <c r="I28" s="21">
        <v>725892</v>
      </c>
      <c r="J28" s="21">
        <v>3883362</v>
      </c>
      <c r="K28" s="21">
        <v>1251661</v>
      </c>
      <c r="L28" s="21">
        <v>477336</v>
      </c>
      <c r="M28" s="21">
        <v>1066012</v>
      </c>
      <c r="N28" s="21">
        <v>2795009</v>
      </c>
      <c r="O28" s="21"/>
      <c r="P28" s="21">
        <v>1638488</v>
      </c>
      <c r="Q28" s="21">
        <v>547532</v>
      </c>
      <c r="R28" s="21">
        <v>2186020</v>
      </c>
      <c r="S28" s="21">
        <v>989804</v>
      </c>
      <c r="T28" s="21">
        <v>1340378</v>
      </c>
      <c r="U28" s="21">
        <v>1009123</v>
      </c>
      <c r="V28" s="21">
        <v>3339305</v>
      </c>
      <c r="W28" s="21">
        <v>12203696</v>
      </c>
      <c r="X28" s="21"/>
      <c r="Y28" s="21">
        <v>12203696</v>
      </c>
      <c r="Z28" s="6"/>
      <c r="AA28" s="19">
        <v>15271570</v>
      </c>
    </row>
    <row r="29" spans="1:27" ht="13.5">
      <c r="A29" s="57" t="s">
        <v>55</v>
      </c>
      <c r="B29" s="3"/>
      <c r="C29" s="19">
        <v>6922339</v>
      </c>
      <c r="D29" s="19"/>
      <c r="E29" s="20">
        <v>4543000</v>
      </c>
      <c r="F29" s="21">
        <v>3780330</v>
      </c>
      <c r="G29" s="21"/>
      <c r="H29" s="21">
        <v>1086106</v>
      </c>
      <c r="I29" s="21">
        <v>973572</v>
      </c>
      <c r="J29" s="21">
        <v>2059678</v>
      </c>
      <c r="K29" s="21">
        <v>238909</v>
      </c>
      <c r="L29" s="21">
        <v>1253916</v>
      </c>
      <c r="M29" s="21">
        <v>993738</v>
      </c>
      <c r="N29" s="21">
        <v>2486563</v>
      </c>
      <c r="O29" s="21"/>
      <c r="P29" s="21"/>
      <c r="Q29" s="21"/>
      <c r="R29" s="21"/>
      <c r="S29" s="21">
        <v>538272</v>
      </c>
      <c r="T29" s="21">
        <v>77592</v>
      </c>
      <c r="U29" s="21"/>
      <c r="V29" s="21">
        <v>615864</v>
      </c>
      <c r="W29" s="21">
        <v>5162105</v>
      </c>
      <c r="X29" s="21"/>
      <c r="Y29" s="21">
        <v>5162105</v>
      </c>
      <c r="Z29" s="6"/>
      <c r="AA29" s="28">
        <v>3780330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200000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10262666</v>
      </c>
      <c r="D32" s="25">
        <f>SUM(D28:D31)</f>
        <v>0</v>
      </c>
      <c r="E32" s="26">
        <f t="shared" si="5"/>
        <v>19897440</v>
      </c>
      <c r="F32" s="27">
        <f t="shared" si="5"/>
        <v>19051900</v>
      </c>
      <c r="G32" s="27">
        <f t="shared" si="5"/>
        <v>0</v>
      </c>
      <c r="H32" s="27">
        <f t="shared" si="5"/>
        <v>4243576</v>
      </c>
      <c r="I32" s="27">
        <f t="shared" si="5"/>
        <v>1699464</v>
      </c>
      <c r="J32" s="27">
        <f t="shared" si="5"/>
        <v>5943040</v>
      </c>
      <c r="K32" s="27">
        <f t="shared" si="5"/>
        <v>1490570</v>
      </c>
      <c r="L32" s="27">
        <f t="shared" si="5"/>
        <v>1731252</v>
      </c>
      <c r="M32" s="27">
        <f t="shared" si="5"/>
        <v>2059750</v>
      </c>
      <c r="N32" s="27">
        <f t="shared" si="5"/>
        <v>5281572</v>
      </c>
      <c r="O32" s="27">
        <f t="shared" si="5"/>
        <v>0</v>
      </c>
      <c r="P32" s="27">
        <f t="shared" si="5"/>
        <v>1638488</v>
      </c>
      <c r="Q32" s="27">
        <f t="shared" si="5"/>
        <v>547532</v>
      </c>
      <c r="R32" s="27">
        <f t="shared" si="5"/>
        <v>2186020</v>
      </c>
      <c r="S32" s="27">
        <f t="shared" si="5"/>
        <v>1528076</v>
      </c>
      <c r="T32" s="27">
        <f t="shared" si="5"/>
        <v>1417970</v>
      </c>
      <c r="U32" s="27">
        <f t="shared" si="5"/>
        <v>1009123</v>
      </c>
      <c r="V32" s="27">
        <f t="shared" si="5"/>
        <v>3955169</v>
      </c>
      <c r="W32" s="27">
        <f t="shared" si="5"/>
        <v>17365801</v>
      </c>
      <c r="X32" s="27">
        <f t="shared" si="5"/>
        <v>0</v>
      </c>
      <c r="Y32" s="27">
        <f t="shared" si="5"/>
        <v>17365801</v>
      </c>
      <c r="Z32" s="13">
        <f>+IF(X32&lt;&gt;0,+(Y32/X32)*100,0)</f>
        <v>0</v>
      </c>
      <c r="AA32" s="31">
        <f>SUM(AA28:AA31)</f>
        <v>19051900</v>
      </c>
    </row>
    <row r="33" spans="1:27" ht="13.5">
      <c r="A33" s="60" t="s">
        <v>59</v>
      </c>
      <c r="B33" s="3" t="s">
        <v>60</v>
      </c>
      <c r="C33" s="19">
        <v>1096758</v>
      </c>
      <c r="D33" s="19"/>
      <c r="E33" s="20"/>
      <c r="F33" s="21"/>
      <c r="G33" s="21"/>
      <c r="H33" s="21"/>
      <c r="I33" s="21"/>
      <c r="J33" s="21"/>
      <c r="K33" s="21">
        <v>23369</v>
      </c>
      <c r="L33" s="21"/>
      <c r="M33" s="21"/>
      <c r="N33" s="21">
        <v>23369</v>
      </c>
      <c r="O33" s="21"/>
      <c r="P33" s="21"/>
      <c r="Q33" s="21"/>
      <c r="R33" s="21"/>
      <c r="S33" s="21"/>
      <c r="T33" s="21"/>
      <c r="U33" s="21"/>
      <c r="V33" s="21"/>
      <c r="W33" s="21">
        <v>23369</v>
      </c>
      <c r="X33" s="21"/>
      <c r="Y33" s="21">
        <v>23369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41383</v>
      </c>
      <c r="D35" s="19"/>
      <c r="E35" s="20">
        <v>90000</v>
      </c>
      <c r="F35" s="21">
        <v>520000</v>
      </c>
      <c r="G35" s="21"/>
      <c r="H35" s="21"/>
      <c r="I35" s="21"/>
      <c r="J35" s="21"/>
      <c r="K35" s="21"/>
      <c r="L35" s="21"/>
      <c r="M35" s="21"/>
      <c r="N35" s="21"/>
      <c r="O35" s="21"/>
      <c r="P35" s="21">
        <v>31723</v>
      </c>
      <c r="Q35" s="21">
        <v>93696</v>
      </c>
      <c r="R35" s="21">
        <v>125419</v>
      </c>
      <c r="S35" s="21">
        <v>55681</v>
      </c>
      <c r="T35" s="21">
        <v>9514</v>
      </c>
      <c r="U35" s="21">
        <v>10496</v>
      </c>
      <c r="V35" s="21">
        <v>75691</v>
      </c>
      <c r="W35" s="21">
        <v>201110</v>
      </c>
      <c r="X35" s="21"/>
      <c r="Y35" s="21">
        <v>201110</v>
      </c>
      <c r="Z35" s="6"/>
      <c r="AA35" s="28">
        <v>520000</v>
      </c>
    </row>
    <row r="36" spans="1:27" ht="13.5">
      <c r="A36" s="61" t="s">
        <v>64</v>
      </c>
      <c r="B36" s="10"/>
      <c r="C36" s="62">
        <f aca="true" t="shared" si="6" ref="C36:Y36">SUM(C32:C35)</f>
        <v>11400807</v>
      </c>
      <c r="D36" s="62">
        <f>SUM(D32:D35)</f>
        <v>0</v>
      </c>
      <c r="E36" s="63">
        <f t="shared" si="6"/>
        <v>19987440</v>
      </c>
      <c r="F36" s="64">
        <f t="shared" si="6"/>
        <v>19571900</v>
      </c>
      <c r="G36" s="64">
        <f t="shared" si="6"/>
        <v>0</v>
      </c>
      <c r="H36" s="64">
        <f t="shared" si="6"/>
        <v>4243576</v>
      </c>
      <c r="I36" s="64">
        <f t="shared" si="6"/>
        <v>1699464</v>
      </c>
      <c r="J36" s="64">
        <f t="shared" si="6"/>
        <v>5943040</v>
      </c>
      <c r="K36" s="64">
        <f t="shared" si="6"/>
        <v>1513939</v>
      </c>
      <c r="L36" s="64">
        <f t="shared" si="6"/>
        <v>1731252</v>
      </c>
      <c r="M36" s="64">
        <f t="shared" si="6"/>
        <v>2059750</v>
      </c>
      <c r="N36" s="64">
        <f t="shared" si="6"/>
        <v>5304941</v>
      </c>
      <c r="O36" s="64">
        <f t="shared" si="6"/>
        <v>0</v>
      </c>
      <c r="P36" s="64">
        <f t="shared" si="6"/>
        <v>1670211</v>
      </c>
      <c r="Q36" s="64">
        <f t="shared" si="6"/>
        <v>641228</v>
      </c>
      <c r="R36" s="64">
        <f t="shared" si="6"/>
        <v>2311439</v>
      </c>
      <c r="S36" s="64">
        <f t="shared" si="6"/>
        <v>1583757</v>
      </c>
      <c r="T36" s="64">
        <f t="shared" si="6"/>
        <v>1427484</v>
      </c>
      <c r="U36" s="64">
        <f t="shared" si="6"/>
        <v>1019619</v>
      </c>
      <c r="V36" s="64">
        <f t="shared" si="6"/>
        <v>4030860</v>
      </c>
      <c r="W36" s="64">
        <f t="shared" si="6"/>
        <v>17590280</v>
      </c>
      <c r="X36" s="64">
        <f t="shared" si="6"/>
        <v>0</v>
      </c>
      <c r="Y36" s="64">
        <f t="shared" si="6"/>
        <v>17590280</v>
      </c>
      <c r="Z36" s="65">
        <f>+IF(X36&lt;&gt;0,+(Y36/X36)*100,0)</f>
        <v>0</v>
      </c>
      <c r="AA36" s="66">
        <f>SUM(AA32:AA35)</f>
        <v>19571900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2590983</v>
      </c>
      <c r="D5" s="16">
        <f>SUM(D6:D8)</f>
        <v>0</v>
      </c>
      <c r="E5" s="17">
        <f t="shared" si="0"/>
        <v>242500</v>
      </c>
      <c r="F5" s="18">
        <f t="shared" si="0"/>
        <v>272500</v>
      </c>
      <c r="G5" s="18">
        <f t="shared" si="0"/>
        <v>0</v>
      </c>
      <c r="H5" s="18">
        <f t="shared" si="0"/>
        <v>0</v>
      </c>
      <c r="I5" s="18">
        <f t="shared" si="0"/>
        <v>4704</v>
      </c>
      <c r="J5" s="18">
        <f t="shared" si="0"/>
        <v>4704</v>
      </c>
      <c r="K5" s="18">
        <f t="shared" si="0"/>
        <v>29689</v>
      </c>
      <c r="L5" s="18">
        <f t="shared" si="0"/>
        <v>8833</v>
      </c>
      <c r="M5" s="18">
        <f t="shared" si="0"/>
        <v>0</v>
      </c>
      <c r="N5" s="18">
        <f t="shared" si="0"/>
        <v>38522</v>
      </c>
      <c r="O5" s="18">
        <f t="shared" si="0"/>
        <v>2314</v>
      </c>
      <c r="P5" s="18">
        <f t="shared" si="0"/>
        <v>342</v>
      </c>
      <c r="Q5" s="18">
        <f t="shared" si="0"/>
        <v>44568</v>
      </c>
      <c r="R5" s="18">
        <f t="shared" si="0"/>
        <v>47224</v>
      </c>
      <c r="S5" s="18">
        <f t="shared" si="0"/>
        <v>25923</v>
      </c>
      <c r="T5" s="18">
        <f t="shared" si="0"/>
        <v>7318</v>
      </c>
      <c r="U5" s="18">
        <f t="shared" si="0"/>
        <v>4902</v>
      </c>
      <c r="V5" s="18">
        <f t="shared" si="0"/>
        <v>38143</v>
      </c>
      <c r="W5" s="18">
        <f t="shared" si="0"/>
        <v>128593</v>
      </c>
      <c r="X5" s="18">
        <f t="shared" si="0"/>
        <v>242496</v>
      </c>
      <c r="Y5" s="18">
        <f t="shared" si="0"/>
        <v>-113903</v>
      </c>
      <c r="Z5" s="4">
        <f>+IF(X5&lt;&gt;0,+(Y5/X5)*100,0)</f>
        <v>-46.9710840591185</v>
      </c>
      <c r="AA5" s="16">
        <f>SUM(AA6:AA8)</f>
        <v>272500</v>
      </c>
    </row>
    <row r="6" spans="1:27" ht="13.5">
      <c r="A6" s="5" t="s">
        <v>32</v>
      </c>
      <c r="B6" s="3"/>
      <c r="C6" s="19">
        <v>48761</v>
      </c>
      <c r="D6" s="19"/>
      <c r="E6" s="20">
        <v>78000</v>
      </c>
      <c r="F6" s="21">
        <v>108000</v>
      </c>
      <c r="G6" s="21"/>
      <c r="H6" s="21"/>
      <c r="I6" s="21"/>
      <c r="J6" s="21"/>
      <c r="K6" s="21">
        <v>26294</v>
      </c>
      <c r="L6" s="21">
        <v>8833</v>
      </c>
      <c r="M6" s="21"/>
      <c r="N6" s="21">
        <v>35127</v>
      </c>
      <c r="O6" s="21"/>
      <c r="P6" s="21"/>
      <c r="Q6" s="21">
        <v>20795</v>
      </c>
      <c r="R6" s="21">
        <v>20795</v>
      </c>
      <c r="S6" s="21">
        <v>25923</v>
      </c>
      <c r="T6" s="21">
        <v>5445</v>
      </c>
      <c r="U6" s="21">
        <v>52</v>
      </c>
      <c r="V6" s="21">
        <v>31420</v>
      </c>
      <c r="W6" s="21">
        <v>87342</v>
      </c>
      <c r="X6" s="21">
        <v>78000</v>
      </c>
      <c r="Y6" s="21">
        <v>9342</v>
      </c>
      <c r="Z6" s="6">
        <v>11.98</v>
      </c>
      <c r="AA6" s="28">
        <v>108000</v>
      </c>
    </row>
    <row r="7" spans="1:27" ht="13.5">
      <c r="A7" s="5" t="s">
        <v>33</v>
      </c>
      <c r="B7" s="3"/>
      <c r="C7" s="22">
        <v>90285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2451937</v>
      </c>
      <c r="D8" s="19"/>
      <c r="E8" s="20">
        <v>164500</v>
      </c>
      <c r="F8" s="21">
        <v>164500</v>
      </c>
      <c r="G8" s="21"/>
      <c r="H8" s="21"/>
      <c r="I8" s="21">
        <v>4704</v>
      </c>
      <c r="J8" s="21">
        <v>4704</v>
      </c>
      <c r="K8" s="21">
        <v>3395</v>
      </c>
      <c r="L8" s="21"/>
      <c r="M8" s="21"/>
      <c r="N8" s="21">
        <v>3395</v>
      </c>
      <c r="O8" s="21">
        <v>2314</v>
      </c>
      <c r="P8" s="21">
        <v>342</v>
      </c>
      <c r="Q8" s="21">
        <v>23773</v>
      </c>
      <c r="R8" s="21">
        <v>26429</v>
      </c>
      <c r="S8" s="21"/>
      <c r="T8" s="21">
        <v>1873</v>
      </c>
      <c r="U8" s="21">
        <v>4850</v>
      </c>
      <c r="V8" s="21">
        <v>6723</v>
      </c>
      <c r="W8" s="21">
        <v>41251</v>
      </c>
      <c r="X8" s="21">
        <v>164496</v>
      </c>
      <c r="Y8" s="21">
        <v>-123245</v>
      </c>
      <c r="Z8" s="6">
        <v>-74.92</v>
      </c>
      <c r="AA8" s="28">
        <v>164500</v>
      </c>
    </row>
    <row r="9" spans="1:27" ht="13.5">
      <c r="A9" s="2" t="s">
        <v>35</v>
      </c>
      <c r="B9" s="3"/>
      <c r="C9" s="16">
        <f aca="true" t="shared" si="1" ref="C9:Y9">SUM(C10:C14)</f>
        <v>695000</v>
      </c>
      <c r="D9" s="16">
        <f>SUM(D10:D14)</f>
        <v>0</v>
      </c>
      <c r="E9" s="17">
        <f t="shared" si="1"/>
        <v>445000</v>
      </c>
      <c r="F9" s="18">
        <f t="shared" si="1"/>
        <v>1551852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47801</v>
      </c>
      <c r="R9" s="18">
        <f t="shared" si="1"/>
        <v>47801</v>
      </c>
      <c r="S9" s="18">
        <f t="shared" si="1"/>
        <v>39670</v>
      </c>
      <c r="T9" s="18">
        <f t="shared" si="1"/>
        <v>276613</v>
      </c>
      <c r="U9" s="18">
        <f t="shared" si="1"/>
        <v>506194</v>
      </c>
      <c r="V9" s="18">
        <f t="shared" si="1"/>
        <v>822477</v>
      </c>
      <c r="W9" s="18">
        <f t="shared" si="1"/>
        <v>870278</v>
      </c>
      <c r="X9" s="18">
        <f t="shared" si="1"/>
        <v>444996</v>
      </c>
      <c r="Y9" s="18">
        <f t="shared" si="1"/>
        <v>425282</v>
      </c>
      <c r="Z9" s="4">
        <f>+IF(X9&lt;&gt;0,+(Y9/X9)*100,0)</f>
        <v>95.5698478188568</v>
      </c>
      <c r="AA9" s="30">
        <f>SUM(AA10:AA14)</f>
        <v>1551852</v>
      </c>
    </row>
    <row r="10" spans="1:27" ht="13.5">
      <c r="A10" s="5" t="s">
        <v>36</v>
      </c>
      <c r="B10" s="3"/>
      <c r="C10" s="19"/>
      <c r="D10" s="19"/>
      <c r="E10" s="20">
        <v>45000</v>
      </c>
      <c r="F10" s="21">
        <v>45000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45000</v>
      </c>
      <c r="Y10" s="21">
        <v>-45000</v>
      </c>
      <c r="Z10" s="6">
        <v>-100</v>
      </c>
      <c r="AA10" s="28">
        <v>45000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695000</v>
      </c>
      <c r="D12" s="19"/>
      <c r="E12" s="20">
        <v>400000</v>
      </c>
      <c r="F12" s="21">
        <v>1506852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47801</v>
      </c>
      <c r="R12" s="21">
        <v>47801</v>
      </c>
      <c r="S12" s="21">
        <v>39670</v>
      </c>
      <c r="T12" s="21">
        <v>276613</v>
      </c>
      <c r="U12" s="21">
        <v>506194</v>
      </c>
      <c r="V12" s="21">
        <v>822477</v>
      </c>
      <c r="W12" s="21">
        <v>870278</v>
      </c>
      <c r="X12" s="21">
        <v>399996</v>
      </c>
      <c r="Y12" s="21">
        <v>470282</v>
      </c>
      <c r="Z12" s="6">
        <v>117.57</v>
      </c>
      <c r="AA12" s="28">
        <v>1506852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261000</v>
      </c>
      <c r="D15" s="16">
        <f>SUM(D16:D18)</f>
        <v>0</v>
      </c>
      <c r="E15" s="17">
        <f t="shared" si="2"/>
        <v>466500</v>
      </c>
      <c r="F15" s="18">
        <f t="shared" si="2"/>
        <v>582997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110466</v>
      </c>
      <c r="M15" s="18">
        <f t="shared" si="2"/>
        <v>0</v>
      </c>
      <c r="N15" s="18">
        <f t="shared" si="2"/>
        <v>110466</v>
      </c>
      <c r="O15" s="18">
        <f t="shared" si="2"/>
        <v>0</v>
      </c>
      <c r="P15" s="18">
        <f t="shared" si="2"/>
        <v>0</v>
      </c>
      <c r="Q15" s="18">
        <f t="shared" si="2"/>
        <v>41590</v>
      </c>
      <c r="R15" s="18">
        <f t="shared" si="2"/>
        <v>41590</v>
      </c>
      <c r="S15" s="18">
        <f t="shared" si="2"/>
        <v>0</v>
      </c>
      <c r="T15" s="18">
        <f t="shared" si="2"/>
        <v>14860</v>
      </c>
      <c r="U15" s="18">
        <f t="shared" si="2"/>
        <v>92600</v>
      </c>
      <c r="V15" s="18">
        <f t="shared" si="2"/>
        <v>107460</v>
      </c>
      <c r="W15" s="18">
        <f t="shared" si="2"/>
        <v>259516</v>
      </c>
      <c r="X15" s="18">
        <f t="shared" si="2"/>
        <v>32496</v>
      </c>
      <c r="Y15" s="18">
        <f t="shared" si="2"/>
        <v>227020</v>
      </c>
      <c r="Z15" s="4">
        <f>+IF(X15&lt;&gt;0,+(Y15/X15)*100,0)</f>
        <v>698.6090595765633</v>
      </c>
      <c r="AA15" s="30">
        <f>SUM(AA16:AA18)</f>
        <v>582997</v>
      </c>
    </row>
    <row r="16" spans="1:27" ht="13.5">
      <c r="A16" s="5" t="s">
        <v>42</v>
      </c>
      <c r="B16" s="3"/>
      <c r="C16" s="19">
        <v>261000</v>
      </c>
      <c r="D16" s="19"/>
      <c r="E16" s="20">
        <v>466500</v>
      </c>
      <c r="F16" s="21">
        <v>582997</v>
      </c>
      <c r="G16" s="21"/>
      <c r="H16" s="21"/>
      <c r="I16" s="21"/>
      <c r="J16" s="21"/>
      <c r="K16" s="21"/>
      <c r="L16" s="21">
        <v>110466</v>
      </c>
      <c r="M16" s="21"/>
      <c r="N16" s="21">
        <v>110466</v>
      </c>
      <c r="O16" s="21"/>
      <c r="P16" s="21"/>
      <c r="Q16" s="21">
        <v>20795</v>
      </c>
      <c r="R16" s="21">
        <v>20795</v>
      </c>
      <c r="S16" s="21"/>
      <c r="T16" s="21">
        <v>14860</v>
      </c>
      <c r="U16" s="21">
        <v>92600</v>
      </c>
      <c r="V16" s="21">
        <v>107460</v>
      </c>
      <c r="W16" s="21">
        <v>238721</v>
      </c>
      <c r="X16" s="21">
        <v>32496</v>
      </c>
      <c r="Y16" s="21">
        <v>206225</v>
      </c>
      <c r="Z16" s="6">
        <v>634.62</v>
      </c>
      <c r="AA16" s="28">
        <v>582997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20795</v>
      </c>
      <c r="R18" s="21">
        <v>20795</v>
      </c>
      <c r="S18" s="21"/>
      <c r="T18" s="21"/>
      <c r="U18" s="21"/>
      <c r="V18" s="21"/>
      <c r="W18" s="21">
        <v>20795</v>
      </c>
      <c r="X18" s="21"/>
      <c r="Y18" s="21">
        <v>20795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3546983</v>
      </c>
      <c r="D25" s="51">
        <f>+D5+D9+D15+D19+D24</f>
        <v>0</v>
      </c>
      <c r="E25" s="52">
        <f t="shared" si="4"/>
        <v>1154000</v>
      </c>
      <c r="F25" s="53">
        <f t="shared" si="4"/>
        <v>2407349</v>
      </c>
      <c r="G25" s="53">
        <f t="shared" si="4"/>
        <v>0</v>
      </c>
      <c r="H25" s="53">
        <f t="shared" si="4"/>
        <v>0</v>
      </c>
      <c r="I25" s="53">
        <f t="shared" si="4"/>
        <v>4704</v>
      </c>
      <c r="J25" s="53">
        <f t="shared" si="4"/>
        <v>4704</v>
      </c>
      <c r="K25" s="53">
        <f t="shared" si="4"/>
        <v>29689</v>
      </c>
      <c r="L25" s="53">
        <f t="shared" si="4"/>
        <v>119299</v>
      </c>
      <c r="M25" s="53">
        <f t="shared" si="4"/>
        <v>0</v>
      </c>
      <c r="N25" s="53">
        <f t="shared" si="4"/>
        <v>148988</v>
      </c>
      <c r="O25" s="53">
        <f t="shared" si="4"/>
        <v>2314</v>
      </c>
      <c r="P25" s="53">
        <f t="shared" si="4"/>
        <v>342</v>
      </c>
      <c r="Q25" s="53">
        <f t="shared" si="4"/>
        <v>133959</v>
      </c>
      <c r="R25" s="53">
        <f t="shared" si="4"/>
        <v>136615</v>
      </c>
      <c r="S25" s="53">
        <f t="shared" si="4"/>
        <v>65593</v>
      </c>
      <c r="T25" s="53">
        <f t="shared" si="4"/>
        <v>298791</v>
      </c>
      <c r="U25" s="53">
        <f t="shared" si="4"/>
        <v>603696</v>
      </c>
      <c r="V25" s="53">
        <f t="shared" si="4"/>
        <v>968080</v>
      </c>
      <c r="W25" s="53">
        <f t="shared" si="4"/>
        <v>1258387</v>
      </c>
      <c r="X25" s="53">
        <f t="shared" si="4"/>
        <v>719988</v>
      </c>
      <c r="Y25" s="53">
        <f t="shared" si="4"/>
        <v>538399</v>
      </c>
      <c r="Z25" s="54">
        <f>+IF(X25&lt;&gt;0,+(Y25/X25)*100,0)</f>
        <v>74.77888520364229</v>
      </c>
      <c r="AA25" s="55">
        <f>+AA5+AA9+AA15+AA19+AA24</f>
        <v>2407349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390268</v>
      </c>
      <c r="D28" s="19"/>
      <c r="E28" s="20">
        <v>434000</v>
      </c>
      <c r="F28" s="21">
        <v>434000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-391989</v>
      </c>
      <c r="U28" s="21">
        <v>91650</v>
      </c>
      <c r="V28" s="21">
        <v>-300339</v>
      </c>
      <c r="W28" s="21">
        <v>-300339</v>
      </c>
      <c r="X28" s="21"/>
      <c r="Y28" s="21">
        <v>-300339</v>
      </c>
      <c r="Z28" s="6"/>
      <c r="AA28" s="19">
        <v>434000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>
        <v>1229000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47801</v>
      </c>
      <c r="R29" s="21">
        <v>47801</v>
      </c>
      <c r="S29" s="21">
        <v>39670</v>
      </c>
      <c r="T29" s="21">
        <v>276613</v>
      </c>
      <c r="U29" s="21">
        <v>506194</v>
      </c>
      <c r="V29" s="21">
        <v>822477</v>
      </c>
      <c r="W29" s="21">
        <v>870278</v>
      </c>
      <c r="X29" s="21"/>
      <c r="Y29" s="21">
        <v>870278</v>
      </c>
      <c r="Z29" s="6"/>
      <c r="AA29" s="28">
        <v>1229000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12500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390268</v>
      </c>
      <c r="D32" s="25">
        <f>SUM(D28:D31)</f>
        <v>0</v>
      </c>
      <c r="E32" s="26">
        <f t="shared" si="5"/>
        <v>846500</v>
      </c>
      <c r="F32" s="27">
        <f t="shared" si="5"/>
        <v>1663000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47801</v>
      </c>
      <c r="R32" s="27">
        <f t="shared" si="5"/>
        <v>47801</v>
      </c>
      <c r="S32" s="27">
        <f t="shared" si="5"/>
        <v>39670</v>
      </c>
      <c r="T32" s="27">
        <f t="shared" si="5"/>
        <v>-115376</v>
      </c>
      <c r="U32" s="27">
        <f t="shared" si="5"/>
        <v>597844</v>
      </c>
      <c r="V32" s="27">
        <f t="shared" si="5"/>
        <v>522138</v>
      </c>
      <c r="W32" s="27">
        <f t="shared" si="5"/>
        <v>569939</v>
      </c>
      <c r="X32" s="27">
        <f t="shared" si="5"/>
        <v>0</v>
      </c>
      <c r="Y32" s="27">
        <f t="shared" si="5"/>
        <v>569939</v>
      </c>
      <c r="Z32" s="13">
        <f>+IF(X32&lt;&gt;0,+(Y32/X32)*100,0)</f>
        <v>0</v>
      </c>
      <c r="AA32" s="31">
        <f>SUM(AA28:AA31)</f>
        <v>1663000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3156715</v>
      </c>
      <c r="D35" s="19"/>
      <c r="E35" s="20">
        <v>307500</v>
      </c>
      <c r="F35" s="21">
        <v>744349</v>
      </c>
      <c r="G35" s="21"/>
      <c r="H35" s="21"/>
      <c r="I35" s="21">
        <v>4704</v>
      </c>
      <c r="J35" s="21">
        <v>4704</v>
      </c>
      <c r="K35" s="21">
        <v>29689</v>
      </c>
      <c r="L35" s="21">
        <v>119299</v>
      </c>
      <c r="M35" s="21"/>
      <c r="N35" s="21">
        <v>148988</v>
      </c>
      <c r="O35" s="21">
        <v>2314</v>
      </c>
      <c r="P35" s="21">
        <v>342</v>
      </c>
      <c r="Q35" s="21">
        <v>86158</v>
      </c>
      <c r="R35" s="21">
        <v>88814</v>
      </c>
      <c r="S35" s="21">
        <v>25923</v>
      </c>
      <c r="T35" s="21">
        <v>414167</v>
      </c>
      <c r="U35" s="21">
        <v>5852</v>
      </c>
      <c r="V35" s="21">
        <v>445942</v>
      </c>
      <c r="W35" s="21">
        <v>688448</v>
      </c>
      <c r="X35" s="21"/>
      <c r="Y35" s="21">
        <v>688448</v>
      </c>
      <c r="Z35" s="6"/>
      <c r="AA35" s="28">
        <v>744349</v>
      </c>
    </row>
    <row r="36" spans="1:27" ht="13.5">
      <c r="A36" s="61" t="s">
        <v>64</v>
      </c>
      <c r="B36" s="10"/>
      <c r="C36" s="62">
        <f aca="true" t="shared" si="6" ref="C36:Y36">SUM(C32:C35)</f>
        <v>3546983</v>
      </c>
      <c r="D36" s="62">
        <f>SUM(D32:D35)</f>
        <v>0</v>
      </c>
      <c r="E36" s="63">
        <f t="shared" si="6"/>
        <v>1154000</v>
      </c>
      <c r="F36" s="64">
        <f t="shared" si="6"/>
        <v>2407349</v>
      </c>
      <c r="G36" s="64">
        <f t="shared" si="6"/>
        <v>0</v>
      </c>
      <c r="H36" s="64">
        <f t="shared" si="6"/>
        <v>0</v>
      </c>
      <c r="I36" s="64">
        <f t="shared" si="6"/>
        <v>4704</v>
      </c>
      <c r="J36" s="64">
        <f t="shared" si="6"/>
        <v>4704</v>
      </c>
      <c r="K36" s="64">
        <f t="shared" si="6"/>
        <v>29689</v>
      </c>
      <c r="L36" s="64">
        <f t="shared" si="6"/>
        <v>119299</v>
      </c>
      <c r="M36" s="64">
        <f t="shared" si="6"/>
        <v>0</v>
      </c>
      <c r="N36" s="64">
        <f t="shared" si="6"/>
        <v>148988</v>
      </c>
      <c r="O36" s="64">
        <f t="shared" si="6"/>
        <v>2314</v>
      </c>
      <c r="P36" s="64">
        <f t="shared" si="6"/>
        <v>342</v>
      </c>
      <c r="Q36" s="64">
        <f t="shared" si="6"/>
        <v>133959</v>
      </c>
      <c r="R36" s="64">
        <f t="shared" si="6"/>
        <v>136615</v>
      </c>
      <c r="S36" s="64">
        <f t="shared" si="6"/>
        <v>65593</v>
      </c>
      <c r="T36" s="64">
        <f t="shared" si="6"/>
        <v>298791</v>
      </c>
      <c r="U36" s="64">
        <f t="shared" si="6"/>
        <v>603696</v>
      </c>
      <c r="V36" s="64">
        <f t="shared" si="6"/>
        <v>968080</v>
      </c>
      <c r="W36" s="64">
        <f t="shared" si="6"/>
        <v>1258387</v>
      </c>
      <c r="X36" s="64">
        <f t="shared" si="6"/>
        <v>0</v>
      </c>
      <c r="Y36" s="64">
        <f t="shared" si="6"/>
        <v>1258387</v>
      </c>
      <c r="Z36" s="65">
        <f>+IF(X36&lt;&gt;0,+(Y36/X36)*100,0)</f>
        <v>0</v>
      </c>
      <c r="AA36" s="66">
        <f>SUM(AA32:AA35)</f>
        <v>2407349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54000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6000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48000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1021000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933000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88000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8913000</v>
      </c>
      <c r="D15" s="16">
        <f>SUM(D16:D18)</f>
        <v>0</v>
      </c>
      <c r="E15" s="17">
        <f t="shared" si="2"/>
        <v>9655000</v>
      </c>
      <c r="F15" s="18">
        <f t="shared" si="2"/>
        <v>9655000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2293268</v>
      </c>
      <c r="R15" s="18">
        <f t="shared" si="2"/>
        <v>2293268</v>
      </c>
      <c r="S15" s="18">
        <f t="shared" si="2"/>
        <v>1363820</v>
      </c>
      <c r="T15" s="18">
        <f t="shared" si="2"/>
        <v>0</v>
      </c>
      <c r="U15" s="18">
        <f t="shared" si="2"/>
        <v>0</v>
      </c>
      <c r="V15" s="18">
        <f t="shared" si="2"/>
        <v>1363820</v>
      </c>
      <c r="W15" s="18">
        <f t="shared" si="2"/>
        <v>3657088</v>
      </c>
      <c r="X15" s="18">
        <f t="shared" si="2"/>
        <v>9655000</v>
      </c>
      <c r="Y15" s="18">
        <f t="shared" si="2"/>
        <v>-5997912</v>
      </c>
      <c r="Z15" s="4">
        <f>+IF(X15&lt;&gt;0,+(Y15/X15)*100,0)</f>
        <v>-62.122340756084924</v>
      </c>
      <c r="AA15" s="30">
        <f>SUM(AA16:AA18)</f>
        <v>9655000</v>
      </c>
    </row>
    <row r="16" spans="1:27" ht="13.5">
      <c r="A16" s="5" t="s">
        <v>42</v>
      </c>
      <c r="B16" s="3"/>
      <c r="C16" s="19">
        <v>8913000</v>
      </c>
      <c r="D16" s="19"/>
      <c r="E16" s="20">
        <v>9655000</v>
      </c>
      <c r="F16" s="21">
        <v>9655000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2293268</v>
      </c>
      <c r="R16" s="21">
        <v>2293268</v>
      </c>
      <c r="S16" s="21">
        <v>1363820</v>
      </c>
      <c r="T16" s="21"/>
      <c r="U16" s="21"/>
      <c r="V16" s="21">
        <v>1363820</v>
      </c>
      <c r="W16" s="21">
        <v>3657088</v>
      </c>
      <c r="X16" s="21">
        <v>9655000</v>
      </c>
      <c r="Y16" s="21">
        <v>-5997912</v>
      </c>
      <c r="Z16" s="6">
        <v>-62.12</v>
      </c>
      <c r="AA16" s="28">
        <v>9655000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2525000</v>
      </c>
      <c r="D19" s="16">
        <f>SUM(D20:D23)</f>
        <v>0</v>
      </c>
      <c r="E19" s="17">
        <f t="shared" si="3"/>
        <v>1500000</v>
      </c>
      <c r="F19" s="18">
        <f t="shared" si="3"/>
        <v>1500000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1500000</v>
      </c>
      <c r="Y19" s="18">
        <f t="shared" si="3"/>
        <v>-1500000</v>
      </c>
      <c r="Z19" s="4">
        <f>+IF(X19&lt;&gt;0,+(Y19/X19)*100,0)</f>
        <v>-100</v>
      </c>
      <c r="AA19" s="30">
        <f>SUM(AA20:AA23)</f>
        <v>1500000</v>
      </c>
    </row>
    <row r="20" spans="1:27" ht="13.5">
      <c r="A20" s="5" t="s">
        <v>46</v>
      </c>
      <c r="B20" s="3"/>
      <c r="C20" s="19">
        <v>1905000</v>
      </c>
      <c r="D20" s="19"/>
      <c r="E20" s="20">
        <v>1500000</v>
      </c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1500000</v>
      </c>
      <c r="Y20" s="21">
        <v>-1500000</v>
      </c>
      <c r="Z20" s="6">
        <v>-100</v>
      </c>
      <c r="AA20" s="28">
        <v>1500000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620000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12513000</v>
      </c>
      <c r="D25" s="51">
        <f>+D5+D9+D15+D19+D24</f>
        <v>0</v>
      </c>
      <c r="E25" s="52">
        <f t="shared" si="4"/>
        <v>11155000</v>
      </c>
      <c r="F25" s="53">
        <f t="shared" si="4"/>
        <v>11155000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2293268</v>
      </c>
      <c r="R25" s="53">
        <f t="shared" si="4"/>
        <v>2293268</v>
      </c>
      <c r="S25" s="53">
        <f t="shared" si="4"/>
        <v>1363820</v>
      </c>
      <c r="T25" s="53">
        <f t="shared" si="4"/>
        <v>0</v>
      </c>
      <c r="U25" s="53">
        <f t="shared" si="4"/>
        <v>0</v>
      </c>
      <c r="V25" s="53">
        <f t="shared" si="4"/>
        <v>1363820</v>
      </c>
      <c r="W25" s="53">
        <f t="shared" si="4"/>
        <v>3657088</v>
      </c>
      <c r="X25" s="53">
        <f t="shared" si="4"/>
        <v>11155000</v>
      </c>
      <c r="Y25" s="53">
        <f t="shared" si="4"/>
        <v>-7497912</v>
      </c>
      <c r="Z25" s="54">
        <f>+IF(X25&lt;&gt;0,+(Y25/X25)*100,0)</f>
        <v>-67.21570596145227</v>
      </c>
      <c r="AA25" s="55">
        <f>+AA5+AA9+AA15+AA19+AA24</f>
        <v>11155000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11686000</v>
      </c>
      <c r="D28" s="19"/>
      <c r="E28" s="20">
        <v>11155000</v>
      </c>
      <c r="F28" s="21">
        <v>11155000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2293268</v>
      </c>
      <c r="R28" s="21">
        <v>2293268</v>
      </c>
      <c r="S28" s="21">
        <v>1263070</v>
      </c>
      <c r="T28" s="21"/>
      <c r="U28" s="21"/>
      <c r="V28" s="21">
        <v>1263070</v>
      </c>
      <c r="W28" s="21">
        <v>3556338</v>
      </c>
      <c r="X28" s="21"/>
      <c r="Y28" s="21">
        <v>3556338</v>
      </c>
      <c r="Z28" s="6"/>
      <c r="AA28" s="19">
        <v>11155000</v>
      </c>
    </row>
    <row r="29" spans="1:27" ht="13.5">
      <c r="A29" s="57" t="s">
        <v>55</v>
      </c>
      <c r="B29" s="3"/>
      <c r="C29" s="19">
        <v>296000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100750</v>
      </c>
      <c r="T29" s="21"/>
      <c r="U29" s="21"/>
      <c r="V29" s="21">
        <v>100750</v>
      </c>
      <c r="W29" s="21">
        <v>100750</v>
      </c>
      <c r="X29" s="21"/>
      <c r="Y29" s="21">
        <v>100750</v>
      </c>
      <c r="Z29" s="6"/>
      <c r="AA29" s="28"/>
    </row>
    <row r="30" spans="1:27" ht="13.5">
      <c r="A30" s="57" t="s">
        <v>56</v>
      </c>
      <c r="B30" s="3"/>
      <c r="C30" s="22">
        <v>88000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12070000</v>
      </c>
      <c r="D32" s="25">
        <f>SUM(D28:D31)</f>
        <v>0</v>
      </c>
      <c r="E32" s="26">
        <f t="shared" si="5"/>
        <v>11155000</v>
      </c>
      <c r="F32" s="27">
        <f t="shared" si="5"/>
        <v>11155000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2293268</v>
      </c>
      <c r="R32" s="27">
        <f t="shared" si="5"/>
        <v>2293268</v>
      </c>
      <c r="S32" s="27">
        <f t="shared" si="5"/>
        <v>1363820</v>
      </c>
      <c r="T32" s="27">
        <f t="shared" si="5"/>
        <v>0</v>
      </c>
      <c r="U32" s="27">
        <f t="shared" si="5"/>
        <v>0</v>
      </c>
      <c r="V32" s="27">
        <f t="shared" si="5"/>
        <v>1363820</v>
      </c>
      <c r="W32" s="27">
        <f t="shared" si="5"/>
        <v>3657088</v>
      </c>
      <c r="X32" s="27">
        <f t="shared" si="5"/>
        <v>0</v>
      </c>
      <c r="Y32" s="27">
        <f t="shared" si="5"/>
        <v>3657088</v>
      </c>
      <c r="Z32" s="13">
        <f>+IF(X32&lt;&gt;0,+(Y32/X32)*100,0)</f>
        <v>0</v>
      </c>
      <c r="AA32" s="31">
        <f>SUM(AA28:AA31)</f>
        <v>11155000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443000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12513000</v>
      </c>
      <c r="D36" s="62">
        <f>SUM(D32:D35)</f>
        <v>0</v>
      </c>
      <c r="E36" s="63">
        <f t="shared" si="6"/>
        <v>11155000</v>
      </c>
      <c r="F36" s="64">
        <f t="shared" si="6"/>
        <v>11155000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2293268</v>
      </c>
      <c r="R36" s="64">
        <f t="shared" si="6"/>
        <v>2293268</v>
      </c>
      <c r="S36" s="64">
        <f t="shared" si="6"/>
        <v>1363820</v>
      </c>
      <c r="T36" s="64">
        <f t="shared" si="6"/>
        <v>0</v>
      </c>
      <c r="U36" s="64">
        <f t="shared" si="6"/>
        <v>0</v>
      </c>
      <c r="V36" s="64">
        <f t="shared" si="6"/>
        <v>1363820</v>
      </c>
      <c r="W36" s="64">
        <f t="shared" si="6"/>
        <v>3657088</v>
      </c>
      <c r="X36" s="64">
        <f t="shared" si="6"/>
        <v>0</v>
      </c>
      <c r="Y36" s="64">
        <f t="shared" si="6"/>
        <v>3657088</v>
      </c>
      <c r="Z36" s="65">
        <f>+IF(X36&lt;&gt;0,+(Y36/X36)*100,0)</f>
        <v>0</v>
      </c>
      <c r="AA36" s="66">
        <f>SUM(AA32:AA35)</f>
        <v>11155000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995320</v>
      </c>
      <c r="D5" s="16">
        <f>SUM(D6:D8)</f>
        <v>0</v>
      </c>
      <c r="E5" s="17">
        <f t="shared" si="0"/>
        <v>1550000</v>
      </c>
      <c r="F5" s="18">
        <f t="shared" si="0"/>
        <v>100000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100000</v>
      </c>
      <c r="V5" s="18">
        <f t="shared" si="0"/>
        <v>100000</v>
      </c>
      <c r="W5" s="18">
        <f t="shared" si="0"/>
        <v>100000</v>
      </c>
      <c r="X5" s="18">
        <f t="shared" si="0"/>
        <v>1550000</v>
      </c>
      <c r="Y5" s="18">
        <f t="shared" si="0"/>
        <v>-1450000</v>
      </c>
      <c r="Z5" s="4">
        <f>+IF(X5&lt;&gt;0,+(Y5/X5)*100,0)</f>
        <v>-93.54838709677419</v>
      </c>
      <c r="AA5" s="16">
        <f>SUM(AA6:AA8)</f>
        <v>100000</v>
      </c>
    </row>
    <row r="6" spans="1:27" ht="13.5">
      <c r="A6" s="5" t="s">
        <v>32</v>
      </c>
      <c r="B6" s="3"/>
      <c r="C6" s="19">
        <v>661384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1550000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100000</v>
      </c>
      <c r="V7" s="24">
        <v>100000</v>
      </c>
      <c r="W7" s="24">
        <v>100000</v>
      </c>
      <c r="X7" s="24">
        <v>1550000</v>
      </c>
      <c r="Y7" s="24">
        <v>-1450000</v>
      </c>
      <c r="Z7" s="7">
        <v>-93.55</v>
      </c>
      <c r="AA7" s="29">
        <v>100000</v>
      </c>
    </row>
    <row r="8" spans="1:27" ht="13.5">
      <c r="A8" s="5" t="s">
        <v>34</v>
      </c>
      <c r="B8" s="3"/>
      <c r="C8" s="19">
        <v>333936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198282</v>
      </c>
      <c r="D9" s="16">
        <f>SUM(D10:D14)</f>
        <v>0</v>
      </c>
      <c r="E9" s="17">
        <f t="shared" si="1"/>
        <v>0</v>
      </c>
      <c r="F9" s="18">
        <f t="shared" si="1"/>
        <v>5000000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170715</v>
      </c>
      <c r="L9" s="18">
        <f t="shared" si="1"/>
        <v>0</v>
      </c>
      <c r="M9" s="18">
        <f t="shared" si="1"/>
        <v>0</v>
      </c>
      <c r="N9" s="18">
        <f t="shared" si="1"/>
        <v>170715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170715</v>
      </c>
      <c r="X9" s="18">
        <f t="shared" si="1"/>
        <v>0</v>
      </c>
      <c r="Y9" s="18">
        <f t="shared" si="1"/>
        <v>170715</v>
      </c>
      <c r="Z9" s="4">
        <f>+IF(X9&lt;&gt;0,+(Y9/X9)*100,0)</f>
        <v>0</v>
      </c>
      <c r="AA9" s="30">
        <f>SUM(AA10:AA14)</f>
        <v>5000000</v>
      </c>
    </row>
    <row r="10" spans="1:27" ht="13.5">
      <c r="A10" s="5" t="s">
        <v>36</v>
      </c>
      <c r="B10" s="3"/>
      <c r="C10" s="19">
        <v>198282</v>
      </c>
      <c r="D10" s="19"/>
      <c r="E10" s="20"/>
      <c r="F10" s="21">
        <v>5000000</v>
      </c>
      <c r="G10" s="21"/>
      <c r="H10" s="21"/>
      <c r="I10" s="21"/>
      <c r="J10" s="21"/>
      <c r="K10" s="21">
        <v>170715</v>
      </c>
      <c r="L10" s="21"/>
      <c r="M10" s="21"/>
      <c r="N10" s="21">
        <v>170715</v>
      </c>
      <c r="O10" s="21"/>
      <c r="P10" s="21"/>
      <c r="Q10" s="21"/>
      <c r="R10" s="21"/>
      <c r="S10" s="21"/>
      <c r="T10" s="21"/>
      <c r="U10" s="21"/>
      <c r="V10" s="21"/>
      <c r="W10" s="21">
        <v>170715</v>
      </c>
      <c r="X10" s="21"/>
      <c r="Y10" s="21">
        <v>170715</v>
      </c>
      <c r="Z10" s="6"/>
      <c r="AA10" s="28">
        <v>5000000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3524337</v>
      </c>
      <c r="D15" s="16">
        <f>SUM(D16:D18)</f>
        <v>0</v>
      </c>
      <c r="E15" s="17">
        <f t="shared" si="2"/>
        <v>6000000</v>
      </c>
      <c r="F15" s="18">
        <f t="shared" si="2"/>
        <v>6641000</v>
      </c>
      <c r="G15" s="18">
        <f t="shared" si="2"/>
        <v>604095</v>
      </c>
      <c r="H15" s="18">
        <f t="shared" si="2"/>
        <v>107815</v>
      </c>
      <c r="I15" s="18">
        <f t="shared" si="2"/>
        <v>97159</v>
      </c>
      <c r="J15" s="18">
        <f t="shared" si="2"/>
        <v>809069</v>
      </c>
      <c r="K15" s="18">
        <f t="shared" si="2"/>
        <v>502946</v>
      </c>
      <c r="L15" s="18">
        <f t="shared" si="2"/>
        <v>56314</v>
      </c>
      <c r="M15" s="18">
        <f t="shared" si="2"/>
        <v>130968</v>
      </c>
      <c r="N15" s="18">
        <f t="shared" si="2"/>
        <v>690228</v>
      </c>
      <c r="O15" s="18">
        <f t="shared" si="2"/>
        <v>23418</v>
      </c>
      <c r="P15" s="18">
        <f t="shared" si="2"/>
        <v>105079</v>
      </c>
      <c r="Q15" s="18">
        <f t="shared" si="2"/>
        <v>56950</v>
      </c>
      <c r="R15" s="18">
        <f t="shared" si="2"/>
        <v>185447</v>
      </c>
      <c r="S15" s="18">
        <f t="shared" si="2"/>
        <v>39270</v>
      </c>
      <c r="T15" s="18">
        <f t="shared" si="2"/>
        <v>18765</v>
      </c>
      <c r="U15" s="18">
        <f t="shared" si="2"/>
        <v>24519</v>
      </c>
      <c r="V15" s="18">
        <f t="shared" si="2"/>
        <v>82554</v>
      </c>
      <c r="W15" s="18">
        <f t="shared" si="2"/>
        <v>1767298</v>
      </c>
      <c r="X15" s="18">
        <f t="shared" si="2"/>
        <v>6000000</v>
      </c>
      <c r="Y15" s="18">
        <f t="shared" si="2"/>
        <v>-4232702</v>
      </c>
      <c r="Z15" s="4">
        <f>+IF(X15&lt;&gt;0,+(Y15/X15)*100,0)</f>
        <v>-70.54503333333332</v>
      </c>
      <c r="AA15" s="30">
        <f>SUM(AA16:AA18)</f>
        <v>6641000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3524337</v>
      </c>
      <c r="D17" s="19"/>
      <c r="E17" s="20">
        <v>6000000</v>
      </c>
      <c r="F17" s="21">
        <v>6641000</v>
      </c>
      <c r="G17" s="21">
        <v>604095</v>
      </c>
      <c r="H17" s="21">
        <v>107815</v>
      </c>
      <c r="I17" s="21">
        <v>97159</v>
      </c>
      <c r="J17" s="21">
        <v>809069</v>
      </c>
      <c r="K17" s="21">
        <v>502946</v>
      </c>
      <c r="L17" s="21">
        <v>56314</v>
      </c>
      <c r="M17" s="21">
        <v>130968</v>
      </c>
      <c r="N17" s="21">
        <v>690228</v>
      </c>
      <c r="O17" s="21">
        <v>23418</v>
      </c>
      <c r="P17" s="21">
        <v>105079</v>
      </c>
      <c r="Q17" s="21">
        <v>56950</v>
      </c>
      <c r="R17" s="21">
        <v>185447</v>
      </c>
      <c r="S17" s="21">
        <v>39270</v>
      </c>
      <c r="T17" s="21">
        <v>18765</v>
      </c>
      <c r="U17" s="21">
        <v>24519</v>
      </c>
      <c r="V17" s="21">
        <v>82554</v>
      </c>
      <c r="W17" s="21">
        <v>1767298</v>
      </c>
      <c r="X17" s="21">
        <v>6000000</v>
      </c>
      <c r="Y17" s="21">
        <v>-4232702</v>
      </c>
      <c r="Z17" s="6">
        <v>-70.55</v>
      </c>
      <c r="AA17" s="28">
        <v>6641000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45711098</v>
      </c>
      <c r="D19" s="16">
        <f>SUM(D20:D23)</f>
        <v>0</v>
      </c>
      <c r="E19" s="17">
        <f t="shared" si="3"/>
        <v>33000000</v>
      </c>
      <c r="F19" s="18">
        <f t="shared" si="3"/>
        <v>35100000</v>
      </c>
      <c r="G19" s="18">
        <f t="shared" si="3"/>
        <v>0</v>
      </c>
      <c r="H19" s="18">
        <f t="shared" si="3"/>
        <v>768179</v>
      </c>
      <c r="I19" s="18">
        <f t="shared" si="3"/>
        <v>1240362</v>
      </c>
      <c r="J19" s="18">
        <f t="shared" si="3"/>
        <v>2008541</v>
      </c>
      <c r="K19" s="18">
        <f t="shared" si="3"/>
        <v>3472101</v>
      </c>
      <c r="L19" s="18">
        <f t="shared" si="3"/>
        <v>616182</v>
      </c>
      <c r="M19" s="18">
        <f t="shared" si="3"/>
        <v>6127523</v>
      </c>
      <c r="N19" s="18">
        <f t="shared" si="3"/>
        <v>10215806</v>
      </c>
      <c r="O19" s="18">
        <f t="shared" si="3"/>
        <v>0</v>
      </c>
      <c r="P19" s="18">
        <f t="shared" si="3"/>
        <v>435646</v>
      </c>
      <c r="Q19" s="18">
        <f t="shared" si="3"/>
        <v>5039370</v>
      </c>
      <c r="R19" s="18">
        <f t="shared" si="3"/>
        <v>5475016</v>
      </c>
      <c r="S19" s="18">
        <f t="shared" si="3"/>
        <v>5402976</v>
      </c>
      <c r="T19" s="18">
        <f t="shared" si="3"/>
        <v>-11880</v>
      </c>
      <c r="U19" s="18">
        <f t="shared" si="3"/>
        <v>3373922</v>
      </c>
      <c r="V19" s="18">
        <f t="shared" si="3"/>
        <v>8765018</v>
      </c>
      <c r="W19" s="18">
        <f t="shared" si="3"/>
        <v>26464381</v>
      </c>
      <c r="X19" s="18">
        <f t="shared" si="3"/>
        <v>33000000</v>
      </c>
      <c r="Y19" s="18">
        <f t="shared" si="3"/>
        <v>-6535619</v>
      </c>
      <c r="Z19" s="4">
        <f>+IF(X19&lt;&gt;0,+(Y19/X19)*100,0)</f>
        <v>-19.80490606060606</v>
      </c>
      <c r="AA19" s="30">
        <f>SUM(AA20:AA23)</f>
        <v>35100000</v>
      </c>
    </row>
    <row r="20" spans="1:27" ht="13.5">
      <c r="A20" s="5" t="s">
        <v>46</v>
      </c>
      <c r="B20" s="3"/>
      <c r="C20" s="19">
        <v>2447224</v>
      </c>
      <c r="D20" s="19"/>
      <c r="E20" s="20">
        <v>1500000</v>
      </c>
      <c r="F20" s="21">
        <v>1500000</v>
      </c>
      <c r="G20" s="21"/>
      <c r="H20" s="21"/>
      <c r="I20" s="21">
        <v>1230602</v>
      </c>
      <c r="J20" s="21">
        <v>1230602</v>
      </c>
      <c r="K20" s="21">
        <v>385082</v>
      </c>
      <c r="L20" s="21">
        <v>320786</v>
      </c>
      <c r="M20" s="21">
        <v>247152</v>
      </c>
      <c r="N20" s="21">
        <v>953020</v>
      </c>
      <c r="O20" s="21"/>
      <c r="P20" s="21"/>
      <c r="Q20" s="21"/>
      <c r="R20" s="21"/>
      <c r="S20" s="21"/>
      <c r="T20" s="21"/>
      <c r="U20" s="21">
        <v>184629</v>
      </c>
      <c r="V20" s="21">
        <v>184629</v>
      </c>
      <c r="W20" s="21">
        <v>2368251</v>
      </c>
      <c r="X20" s="21">
        <v>1500000</v>
      </c>
      <c r="Y20" s="21">
        <v>868251</v>
      </c>
      <c r="Z20" s="6">
        <v>57.88</v>
      </c>
      <c r="AA20" s="28">
        <v>1500000</v>
      </c>
    </row>
    <row r="21" spans="1:27" ht="13.5">
      <c r="A21" s="5" t="s">
        <v>47</v>
      </c>
      <c r="B21" s="3"/>
      <c r="C21" s="19">
        <v>43213512</v>
      </c>
      <c r="D21" s="19"/>
      <c r="E21" s="20">
        <v>31500000</v>
      </c>
      <c r="F21" s="21">
        <v>33600000</v>
      </c>
      <c r="G21" s="21"/>
      <c r="H21" s="21">
        <v>768179</v>
      </c>
      <c r="I21" s="21">
        <v>9760</v>
      </c>
      <c r="J21" s="21">
        <v>777939</v>
      </c>
      <c r="K21" s="21">
        <v>3087019</v>
      </c>
      <c r="L21" s="21">
        <v>295396</v>
      </c>
      <c r="M21" s="21">
        <v>5880371</v>
      </c>
      <c r="N21" s="21">
        <v>9262786</v>
      </c>
      <c r="O21" s="21"/>
      <c r="P21" s="21">
        <v>4880</v>
      </c>
      <c r="Q21" s="21">
        <v>5039370</v>
      </c>
      <c r="R21" s="21">
        <v>5044250</v>
      </c>
      <c r="S21" s="21">
        <v>5402976</v>
      </c>
      <c r="T21" s="21">
        <v>221082</v>
      </c>
      <c r="U21" s="21">
        <v>3189293</v>
      </c>
      <c r="V21" s="21">
        <v>8813351</v>
      </c>
      <c r="W21" s="21">
        <v>23898326</v>
      </c>
      <c r="X21" s="21">
        <v>31500000</v>
      </c>
      <c r="Y21" s="21">
        <v>-7601674</v>
      </c>
      <c r="Z21" s="6">
        <v>-24.13</v>
      </c>
      <c r="AA21" s="28">
        <v>33600000</v>
      </c>
    </row>
    <row r="22" spans="1:27" ht="13.5">
      <c r="A22" s="5" t="s">
        <v>48</v>
      </c>
      <c r="B22" s="3"/>
      <c r="C22" s="22">
        <v>50362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>
        <v>430766</v>
      </c>
      <c r="Q22" s="24"/>
      <c r="R22" s="24">
        <v>430766</v>
      </c>
      <c r="S22" s="24"/>
      <c r="T22" s="24">
        <v>-232962</v>
      </c>
      <c r="U22" s="24"/>
      <c r="V22" s="24">
        <v>-232962</v>
      </c>
      <c r="W22" s="24">
        <v>197804</v>
      </c>
      <c r="X22" s="24"/>
      <c r="Y22" s="24">
        <v>197804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50429037</v>
      </c>
      <c r="D25" s="51">
        <f>+D5+D9+D15+D19+D24</f>
        <v>0</v>
      </c>
      <c r="E25" s="52">
        <f t="shared" si="4"/>
        <v>40550000</v>
      </c>
      <c r="F25" s="53">
        <f t="shared" si="4"/>
        <v>46841000</v>
      </c>
      <c r="G25" s="53">
        <f t="shared" si="4"/>
        <v>604095</v>
      </c>
      <c r="H25" s="53">
        <f t="shared" si="4"/>
        <v>875994</v>
      </c>
      <c r="I25" s="53">
        <f t="shared" si="4"/>
        <v>1337521</v>
      </c>
      <c r="J25" s="53">
        <f t="shared" si="4"/>
        <v>2817610</v>
      </c>
      <c r="K25" s="53">
        <f t="shared" si="4"/>
        <v>4145762</v>
      </c>
      <c r="L25" s="53">
        <f t="shared" si="4"/>
        <v>672496</v>
      </c>
      <c r="M25" s="53">
        <f t="shared" si="4"/>
        <v>6258491</v>
      </c>
      <c r="N25" s="53">
        <f t="shared" si="4"/>
        <v>11076749</v>
      </c>
      <c r="O25" s="53">
        <f t="shared" si="4"/>
        <v>23418</v>
      </c>
      <c r="P25" s="53">
        <f t="shared" si="4"/>
        <v>540725</v>
      </c>
      <c r="Q25" s="53">
        <f t="shared" si="4"/>
        <v>5096320</v>
      </c>
      <c r="R25" s="53">
        <f t="shared" si="4"/>
        <v>5660463</v>
      </c>
      <c r="S25" s="53">
        <f t="shared" si="4"/>
        <v>5442246</v>
      </c>
      <c r="T25" s="53">
        <f t="shared" si="4"/>
        <v>6885</v>
      </c>
      <c r="U25" s="53">
        <f t="shared" si="4"/>
        <v>3498441</v>
      </c>
      <c r="V25" s="53">
        <f t="shared" si="4"/>
        <v>8947572</v>
      </c>
      <c r="W25" s="53">
        <f t="shared" si="4"/>
        <v>28502394</v>
      </c>
      <c r="X25" s="53">
        <f t="shared" si="4"/>
        <v>40550000</v>
      </c>
      <c r="Y25" s="53">
        <f t="shared" si="4"/>
        <v>-12047606</v>
      </c>
      <c r="Z25" s="54">
        <f>+IF(X25&lt;&gt;0,+(Y25/X25)*100,0)</f>
        <v>-29.710495684340323</v>
      </c>
      <c r="AA25" s="55">
        <f>+AA5+AA9+AA15+AA19+AA24</f>
        <v>46841000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48606850</v>
      </c>
      <c r="D28" s="19"/>
      <c r="E28" s="20">
        <v>39000000</v>
      </c>
      <c r="F28" s="21">
        <v>46741000</v>
      </c>
      <c r="G28" s="21">
        <v>604095</v>
      </c>
      <c r="H28" s="21">
        <v>875994</v>
      </c>
      <c r="I28" s="21">
        <v>1337521</v>
      </c>
      <c r="J28" s="21">
        <v>2817610</v>
      </c>
      <c r="K28" s="21">
        <v>4145762</v>
      </c>
      <c r="L28" s="21">
        <v>672496</v>
      </c>
      <c r="M28" s="21">
        <v>6258491</v>
      </c>
      <c r="N28" s="21">
        <v>11076749</v>
      </c>
      <c r="O28" s="21">
        <v>23418</v>
      </c>
      <c r="P28" s="21">
        <v>540725</v>
      </c>
      <c r="Q28" s="21">
        <v>5096320</v>
      </c>
      <c r="R28" s="21">
        <v>5660463</v>
      </c>
      <c r="S28" s="21">
        <v>5442246</v>
      </c>
      <c r="T28" s="21">
        <v>6885</v>
      </c>
      <c r="U28" s="21">
        <v>3398441</v>
      </c>
      <c r="V28" s="21">
        <v>8847572</v>
      </c>
      <c r="W28" s="21">
        <v>28402394</v>
      </c>
      <c r="X28" s="21"/>
      <c r="Y28" s="21">
        <v>28402394</v>
      </c>
      <c r="Z28" s="6"/>
      <c r="AA28" s="19">
        <v>46741000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48606850</v>
      </c>
      <c r="D32" s="25">
        <f>SUM(D28:D31)</f>
        <v>0</v>
      </c>
      <c r="E32" s="26">
        <f t="shared" si="5"/>
        <v>39000000</v>
      </c>
      <c r="F32" s="27">
        <f t="shared" si="5"/>
        <v>46741000</v>
      </c>
      <c r="G32" s="27">
        <f t="shared" si="5"/>
        <v>604095</v>
      </c>
      <c r="H32" s="27">
        <f t="shared" si="5"/>
        <v>875994</v>
      </c>
      <c r="I32" s="27">
        <f t="shared" si="5"/>
        <v>1337521</v>
      </c>
      <c r="J32" s="27">
        <f t="shared" si="5"/>
        <v>2817610</v>
      </c>
      <c r="K32" s="27">
        <f t="shared" si="5"/>
        <v>4145762</v>
      </c>
      <c r="L32" s="27">
        <f t="shared" si="5"/>
        <v>672496</v>
      </c>
      <c r="M32" s="27">
        <f t="shared" si="5"/>
        <v>6258491</v>
      </c>
      <c r="N32" s="27">
        <f t="shared" si="5"/>
        <v>11076749</v>
      </c>
      <c r="O32" s="27">
        <f t="shared" si="5"/>
        <v>23418</v>
      </c>
      <c r="P32" s="27">
        <f t="shared" si="5"/>
        <v>540725</v>
      </c>
      <c r="Q32" s="27">
        <f t="shared" si="5"/>
        <v>5096320</v>
      </c>
      <c r="R32" s="27">
        <f t="shared" si="5"/>
        <v>5660463</v>
      </c>
      <c r="S32" s="27">
        <f t="shared" si="5"/>
        <v>5442246</v>
      </c>
      <c r="T32" s="27">
        <f t="shared" si="5"/>
        <v>6885</v>
      </c>
      <c r="U32" s="27">
        <f t="shared" si="5"/>
        <v>3398441</v>
      </c>
      <c r="V32" s="27">
        <f t="shared" si="5"/>
        <v>8847572</v>
      </c>
      <c r="W32" s="27">
        <f t="shared" si="5"/>
        <v>28402394</v>
      </c>
      <c r="X32" s="27">
        <f t="shared" si="5"/>
        <v>0</v>
      </c>
      <c r="Y32" s="27">
        <f t="shared" si="5"/>
        <v>28402394</v>
      </c>
      <c r="Z32" s="13">
        <f>+IF(X32&lt;&gt;0,+(Y32/X32)*100,0)</f>
        <v>0</v>
      </c>
      <c r="AA32" s="31">
        <f>SUM(AA28:AA31)</f>
        <v>46741000</v>
      </c>
    </row>
    <row r="33" spans="1:27" ht="13.5">
      <c r="A33" s="60" t="s">
        <v>59</v>
      </c>
      <c r="B33" s="3" t="s">
        <v>60</v>
      </c>
      <c r="C33" s="19">
        <v>333936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1488251</v>
      </c>
      <c r="D35" s="19"/>
      <c r="E35" s="20">
        <v>1550000</v>
      </c>
      <c r="F35" s="21">
        <v>100000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100000</v>
      </c>
      <c r="V35" s="21">
        <v>100000</v>
      </c>
      <c r="W35" s="21">
        <v>100000</v>
      </c>
      <c r="X35" s="21"/>
      <c r="Y35" s="21">
        <v>100000</v>
      </c>
      <c r="Z35" s="6"/>
      <c r="AA35" s="28">
        <v>100000</v>
      </c>
    </row>
    <row r="36" spans="1:27" ht="13.5">
      <c r="A36" s="61" t="s">
        <v>64</v>
      </c>
      <c r="B36" s="10"/>
      <c r="C36" s="62">
        <f aca="true" t="shared" si="6" ref="C36:Y36">SUM(C32:C35)</f>
        <v>50429037</v>
      </c>
      <c r="D36" s="62">
        <f>SUM(D32:D35)</f>
        <v>0</v>
      </c>
      <c r="E36" s="63">
        <f t="shared" si="6"/>
        <v>40550000</v>
      </c>
      <c r="F36" s="64">
        <f t="shared" si="6"/>
        <v>46841000</v>
      </c>
      <c r="G36" s="64">
        <f t="shared" si="6"/>
        <v>604095</v>
      </c>
      <c r="H36" s="64">
        <f t="shared" si="6"/>
        <v>875994</v>
      </c>
      <c r="I36" s="64">
        <f t="shared" si="6"/>
        <v>1337521</v>
      </c>
      <c r="J36" s="64">
        <f t="shared" si="6"/>
        <v>2817610</v>
      </c>
      <c r="K36" s="64">
        <f t="shared" si="6"/>
        <v>4145762</v>
      </c>
      <c r="L36" s="64">
        <f t="shared" si="6"/>
        <v>672496</v>
      </c>
      <c r="M36" s="64">
        <f t="shared" si="6"/>
        <v>6258491</v>
      </c>
      <c r="N36" s="64">
        <f t="shared" si="6"/>
        <v>11076749</v>
      </c>
      <c r="O36" s="64">
        <f t="shared" si="6"/>
        <v>23418</v>
      </c>
      <c r="P36" s="64">
        <f t="shared" si="6"/>
        <v>540725</v>
      </c>
      <c r="Q36" s="64">
        <f t="shared" si="6"/>
        <v>5096320</v>
      </c>
      <c r="R36" s="64">
        <f t="shared" si="6"/>
        <v>5660463</v>
      </c>
      <c r="S36" s="64">
        <f t="shared" si="6"/>
        <v>5442246</v>
      </c>
      <c r="T36" s="64">
        <f t="shared" si="6"/>
        <v>6885</v>
      </c>
      <c r="U36" s="64">
        <f t="shared" si="6"/>
        <v>3498441</v>
      </c>
      <c r="V36" s="64">
        <f t="shared" si="6"/>
        <v>8947572</v>
      </c>
      <c r="W36" s="64">
        <f t="shared" si="6"/>
        <v>28502394</v>
      </c>
      <c r="X36" s="64">
        <f t="shared" si="6"/>
        <v>0</v>
      </c>
      <c r="Y36" s="64">
        <f t="shared" si="6"/>
        <v>28502394</v>
      </c>
      <c r="Z36" s="65">
        <f>+IF(X36&lt;&gt;0,+(Y36/X36)*100,0)</f>
        <v>0</v>
      </c>
      <c r="AA36" s="66">
        <f>SUM(AA32:AA35)</f>
        <v>46841000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784939</v>
      </c>
      <c r="D5" s="16">
        <f>SUM(D6:D8)</f>
        <v>0</v>
      </c>
      <c r="E5" s="17">
        <f t="shared" si="0"/>
        <v>1839600</v>
      </c>
      <c r="F5" s="18">
        <f t="shared" si="0"/>
        <v>1839600</v>
      </c>
      <c r="G5" s="18">
        <f t="shared" si="0"/>
        <v>43151</v>
      </c>
      <c r="H5" s="18">
        <f t="shared" si="0"/>
        <v>58774</v>
      </c>
      <c r="I5" s="18">
        <f t="shared" si="0"/>
        <v>950</v>
      </c>
      <c r="J5" s="18">
        <f t="shared" si="0"/>
        <v>102875</v>
      </c>
      <c r="K5" s="18">
        <f t="shared" si="0"/>
        <v>20899</v>
      </c>
      <c r="L5" s="18">
        <f t="shared" si="0"/>
        <v>10812</v>
      </c>
      <c r="M5" s="18">
        <f t="shared" si="0"/>
        <v>42891</v>
      </c>
      <c r="N5" s="18">
        <f t="shared" si="0"/>
        <v>74602</v>
      </c>
      <c r="O5" s="18">
        <f t="shared" si="0"/>
        <v>0</v>
      </c>
      <c r="P5" s="18">
        <f t="shared" si="0"/>
        <v>14733</v>
      </c>
      <c r="Q5" s="18">
        <f t="shared" si="0"/>
        <v>0</v>
      </c>
      <c r="R5" s="18">
        <f t="shared" si="0"/>
        <v>14733</v>
      </c>
      <c r="S5" s="18">
        <f t="shared" si="0"/>
        <v>0</v>
      </c>
      <c r="T5" s="18">
        <f t="shared" si="0"/>
        <v>23825</v>
      </c>
      <c r="U5" s="18">
        <f t="shared" si="0"/>
        <v>59780</v>
      </c>
      <c r="V5" s="18">
        <f t="shared" si="0"/>
        <v>83605</v>
      </c>
      <c r="W5" s="18">
        <f t="shared" si="0"/>
        <v>275815</v>
      </c>
      <c r="X5" s="18">
        <f t="shared" si="0"/>
        <v>1839600</v>
      </c>
      <c r="Y5" s="18">
        <f t="shared" si="0"/>
        <v>-1563785</v>
      </c>
      <c r="Z5" s="4">
        <f>+IF(X5&lt;&gt;0,+(Y5/X5)*100,0)</f>
        <v>-85.0067949554251</v>
      </c>
      <c r="AA5" s="16">
        <f>SUM(AA6:AA8)</f>
        <v>1839600</v>
      </c>
    </row>
    <row r="6" spans="1:27" ht="13.5">
      <c r="A6" s="5" t="s">
        <v>32</v>
      </c>
      <c r="B6" s="3"/>
      <c r="C6" s="19">
        <v>585487</v>
      </c>
      <c r="D6" s="19"/>
      <c r="E6" s="20">
        <v>153100</v>
      </c>
      <c r="F6" s="21">
        <v>153100</v>
      </c>
      <c r="G6" s="21">
        <v>14779</v>
      </c>
      <c r="H6" s="21"/>
      <c r="I6" s="21">
        <v>950</v>
      </c>
      <c r="J6" s="21">
        <v>15729</v>
      </c>
      <c r="K6" s="21"/>
      <c r="L6" s="21"/>
      <c r="M6" s="21">
        <v>3900</v>
      </c>
      <c r="N6" s="21">
        <v>3900</v>
      </c>
      <c r="O6" s="21"/>
      <c r="P6" s="21"/>
      <c r="Q6" s="21"/>
      <c r="R6" s="21"/>
      <c r="S6" s="21"/>
      <c r="T6" s="21"/>
      <c r="U6" s="21"/>
      <c r="V6" s="21"/>
      <c r="W6" s="21">
        <v>19629</v>
      </c>
      <c r="X6" s="21">
        <v>153100</v>
      </c>
      <c r="Y6" s="21">
        <v>-133471</v>
      </c>
      <c r="Z6" s="6">
        <v>-87.18</v>
      </c>
      <c r="AA6" s="28">
        <v>153100</v>
      </c>
    </row>
    <row r="7" spans="1:27" ht="13.5">
      <c r="A7" s="5" t="s">
        <v>33</v>
      </c>
      <c r="B7" s="3"/>
      <c r="C7" s="22">
        <v>79331</v>
      </c>
      <c r="D7" s="22"/>
      <c r="E7" s="23">
        <v>1316500</v>
      </c>
      <c r="F7" s="24">
        <v>1316500</v>
      </c>
      <c r="G7" s="24"/>
      <c r="H7" s="24"/>
      <c r="I7" s="24"/>
      <c r="J7" s="24"/>
      <c r="K7" s="24"/>
      <c r="L7" s="24">
        <v>10812</v>
      </c>
      <c r="M7" s="24">
        <v>9961</v>
      </c>
      <c r="N7" s="24">
        <v>20773</v>
      </c>
      <c r="O7" s="24"/>
      <c r="P7" s="24">
        <v>14733</v>
      </c>
      <c r="Q7" s="24"/>
      <c r="R7" s="24">
        <v>14733</v>
      </c>
      <c r="S7" s="24"/>
      <c r="T7" s="24">
        <v>22460</v>
      </c>
      <c r="U7" s="24">
        <v>58395</v>
      </c>
      <c r="V7" s="24">
        <v>80855</v>
      </c>
      <c r="W7" s="24">
        <v>116361</v>
      </c>
      <c r="X7" s="24">
        <v>1316500</v>
      </c>
      <c r="Y7" s="24">
        <v>-1200139</v>
      </c>
      <c r="Z7" s="7">
        <v>-91.16</v>
      </c>
      <c r="AA7" s="29">
        <v>1316500</v>
      </c>
    </row>
    <row r="8" spans="1:27" ht="13.5">
      <c r="A8" s="5" t="s">
        <v>34</v>
      </c>
      <c r="B8" s="3"/>
      <c r="C8" s="19">
        <v>120121</v>
      </c>
      <c r="D8" s="19"/>
      <c r="E8" s="20">
        <v>370000</v>
      </c>
      <c r="F8" s="21">
        <v>370000</v>
      </c>
      <c r="G8" s="21">
        <v>28372</v>
      </c>
      <c r="H8" s="21">
        <v>58774</v>
      </c>
      <c r="I8" s="21"/>
      <c r="J8" s="21">
        <v>87146</v>
      </c>
      <c r="K8" s="21">
        <v>20899</v>
      </c>
      <c r="L8" s="21"/>
      <c r="M8" s="21">
        <v>29030</v>
      </c>
      <c r="N8" s="21">
        <v>49929</v>
      </c>
      <c r="O8" s="21"/>
      <c r="P8" s="21"/>
      <c r="Q8" s="21"/>
      <c r="R8" s="21"/>
      <c r="S8" s="21"/>
      <c r="T8" s="21">
        <v>1365</v>
      </c>
      <c r="U8" s="21">
        <v>1385</v>
      </c>
      <c r="V8" s="21">
        <v>2750</v>
      </c>
      <c r="W8" s="21">
        <v>139825</v>
      </c>
      <c r="X8" s="21">
        <v>370000</v>
      </c>
      <c r="Y8" s="21">
        <v>-230175</v>
      </c>
      <c r="Z8" s="6">
        <v>-62.21</v>
      </c>
      <c r="AA8" s="28">
        <v>370000</v>
      </c>
    </row>
    <row r="9" spans="1:27" ht="13.5">
      <c r="A9" s="2" t="s">
        <v>35</v>
      </c>
      <c r="B9" s="3"/>
      <c r="C9" s="16">
        <f aca="true" t="shared" si="1" ref="C9:Y9">SUM(C10:C14)</f>
        <v>776672</v>
      </c>
      <c r="D9" s="16">
        <f>SUM(D10:D14)</f>
        <v>0</v>
      </c>
      <c r="E9" s="17">
        <f t="shared" si="1"/>
        <v>631400</v>
      </c>
      <c r="F9" s="18">
        <f t="shared" si="1"/>
        <v>631400</v>
      </c>
      <c r="G9" s="18">
        <f t="shared" si="1"/>
        <v>87500</v>
      </c>
      <c r="H9" s="18">
        <f t="shared" si="1"/>
        <v>0</v>
      </c>
      <c r="I9" s="18">
        <f t="shared" si="1"/>
        <v>0</v>
      </c>
      <c r="J9" s="18">
        <f t="shared" si="1"/>
        <v>87500</v>
      </c>
      <c r="K9" s="18">
        <f t="shared" si="1"/>
        <v>0</v>
      </c>
      <c r="L9" s="18">
        <f t="shared" si="1"/>
        <v>9374</v>
      </c>
      <c r="M9" s="18">
        <f t="shared" si="1"/>
        <v>0</v>
      </c>
      <c r="N9" s="18">
        <f t="shared" si="1"/>
        <v>9374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96874</v>
      </c>
      <c r="X9" s="18">
        <f t="shared" si="1"/>
        <v>631400</v>
      </c>
      <c r="Y9" s="18">
        <f t="shared" si="1"/>
        <v>-534526</v>
      </c>
      <c r="Z9" s="4">
        <f>+IF(X9&lt;&gt;0,+(Y9/X9)*100,0)</f>
        <v>-84.65726955970858</v>
      </c>
      <c r="AA9" s="30">
        <f>SUM(AA10:AA14)</f>
        <v>631400</v>
      </c>
    </row>
    <row r="10" spans="1:27" ht="13.5">
      <c r="A10" s="5" t="s">
        <v>36</v>
      </c>
      <c r="B10" s="3"/>
      <c r="C10" s="19">
        <v>62903</v>
      </c>
      <c r="D10" s="19"/>
      <c r="E10" s="20">
        <v>295000</v>
      </c>
      <c r="F10" s="21">
        <v>295000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295000</v>
      </c>
      <c r="Y10" s="21">
        <v>-295000</v>
      </c>
      <c r="Z10" s="6">
        <v>-100</v>
      </c>
      <c r="AA10" s="28">
        <v>295000</v>
      </c>
    </row>
    <row r="11" spans="1:27" ht="13.5">
      <c r="A11" s="5" t="s">
        <v>37</v>
      </c>
      <c r="B11" s="3"/>
      <c r="C11" s="19"/>
      <c r="D11" s="19"/>
      <c r="E11" s="20">
        <v>251400</v>
      </c>
      <c r="F11" s="21">
        <v>251400</v>
      </c>
      <c r="G11" s="21">
        <v>87500</v>
      </c>
      <c r="H11" s="21"/>
      <c r="I11" s="21"/>
      <c r="J11" s="21">
        <v>87500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87500</v>
      </c>
      <c r="X11" s="21">
        <v>251400</v>
      </c>
      <c r="Y11" s="21">
        <v>-163900</v>
      </c>
      <c r="Z11" s="6">
        <v>-65.19</v>
      </c>
      <c r="AA11" s="28">
        <v>251400</v>
      </c>
    </row>
    <row r="12" spans="1:27" ht="13.5">
      <c r="A12" s="5" t="s">
        <v>38</v>
      </c>
      <c r="B12" s="3"/>
      <c r="C12" s="19"/>
      <c r="D12" s="19"/>
      <c r="E12" s="20">
        <v>85000</v>
      </c>
      <c r="F12" s="21">
        <v>85000</v>
      </c>
      <c r="G12" s="21"/>
      <c r="H12" s="21"/>
      <c r="I12" s="21"/>
      <c r="J12" s="21"/>
      <c r="K12" s="21"/>
      <c r="L12" s="21">
        <v>9374</v>
      </c>
      <c r="M12" s="21"/>
      <c r="N12" s="21">
        <v>9374</v>
      </c>
      <c r="O12" s="21"/>
      <c r="P12" s="21"/>
      <c r="Q12" s="21"/>
      <c r="R12" s="21"/>
      <c r="S12" s="21"/>
      <c r="T12" s="21"/>
      <c r="U12" s="21"/>
      <c r="V12" s="21"/>
      <c r="W12" s="21">
        <v>9374</v>
      </c>
      <c r="X12" s="21">
        <v>85000</v>
      </c>
      <c r="Y12" s="21">
        <v>-75626</v>
      </c>
      <c r="Z12" s="6">
        <v>-88.97</v>
      </c>
      <c r="AA12" s="28">
        <v>85000</v>
      </c>
    </row>
    <row r="13" spans="1:27" ht="13.5">
      <c r="A13" s="5" t="s">
        <v>39</v>
      </c>
      <c r="B13" s="3"/>
      <c r="C13" s="19">
        <v>713769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15900958</v>
      </c>
      <c r="D15" s="16">
        <f>SUM(D16:D18)</f>
        <v>0</v>
      </c>
      <c r="E15" s="17">
        <f t="shared" si="2"/>
        <v>14728000</v>
      </c>
      <c r="F15" s="18">
        <f t="shared" si="2"/>
        <v>14728000</v>
      </c>
      <c r="G15" s="18">
        <f t="shared" si="2"/>
        <v>685774</v>
      </c>
      <c r="H15" s="18">
        <f t="shared" si="2"/>
        <v>502711</v>
      </c>
      <c r="I15" s="18">
        <f t="shared" si="2"/>
        <v>1967075</v>
      </c>
      <c r="J15" s="18">
        <f t="shared" si="2"/>
        <v>3155560</v>
      </c>
      <c r="K15" s="18">
        <f t="shared" si="2"/>
        <v>1549471</v>
      </c>
      <c r="L15" s="18">
        <f t="shared" si="2"/>
        <v>312578</v>
      </c>
      <c r="M15" s="18">
        <f t="shared" si="2"/>
        <v>1137539</v>
      </c>
      <c r="N15" s="18">
        <f t="shared" si="2"/>
        <v>2999588</v>
      </c>
      <c r="O15" s="18">
        <f t="shared" si="2"/>
        <v>270742</v>
      </c>
      <c r="P15" s="18">
        <f t="shared" si="2"/>
        <v>0</v>
      </c>
      <c r="Q15" s="18">
        <f t="shared" si="2"/>
        <v>2626266</v>
      </c>
      <c r="R15" s="18">
        <f t="shared" si="2"/>
        <v>2897008</v>
      </c>
      <c r="S15" s="18">
        <f t="shared" si="2"/>
        <v>1129920</v>
      </c>
      <c r="T15" s="18">
        <f t="shared" si="2"/>
        <v>1236735</v>
      </c>
      <c r="U15" s="18">
        <f t="shared" si="2"/>
        <v>2636563</v>
      </c>
      <c r="V15" s="18">
        <f t="shared" si="2"/>
        <v>5003218</v>
      </c>
      <c r="W15" s="18">
        <f t="shared" si="2"/>
        <v>14055374</v>
      </c>
      <c r="X15" s="18">
        <f t="shared" si="2"/>
        <v>14728001</v>
      </c>
      <c r="Y15" s="18">
        <f t="shared" si="2"/>
        <v>-672627</v>
      </c>
      <c r="Z15" s="4">
        <f>+IF(X15&lt;&gt;0,+(Y15/X15)*100,0)</f>
        <v>-4.566994529671746</v>
      </c>
      <c r="AA15" s="30">
        <f>SUM(AA16:AA18)</f>
        <v>14728000</v>
      </c>
    </row>
    <row r="16" spans="1:27" ht="13.5">
      <c r="A16" s="5" t="s">
        <v>42</v>
      </c>
      <c r="B16" s="3"/>
      <c r="C16" s="19">
        <v>499643</v>
      </c>
      <c r="D16" s="19"/>
      <c r="E16" s="20">
        <v>12000</v>
      </c>
      <c r="F16" s="21">
        <v>12000</v>
      </c>
      <c r="G16" s="21">
        <v>2970</v>
      </c>
      <c r="H16" s="21"/>
      <c r="I16" s="21"/>
      <c r="J16" s="21">
        <v>2970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2970</v>
      </c>
      <c r="X16" s="21">
        <v>12000</v>
      </c>
      <c r="Y16" s="21">
        <v>-9030</v>
      </c>
      <c r="Z16" s="6">
        <v>-75.25</v>
      </c>
      <c r="AA16" s="28">
        <v>12000</v>
      </c>
    </row>
    <row r="17" spans="1:27" ht="13.5">
      <c r="A17" s="5" t="s">
        <v>43</v>
      </c>
      <c r="B17" s="3"/>
      <c r="C17" s="19">
        <v>15401315</v>
      </c>
      <c r="D17" s="19"/>
      <c r="E17" s="20">
        <v>14716000</v>
      </c>
      <c r="F17" s="21">
        <v>14716000</v>
      </c>
      <c r="G17" s="21">
        <v>682804</v>
      </c>
      <c r="H17" s="21">
        <v>502711</v>
      </c>
      <c r="I17" s="21">
        <v>1967075</v>
      </c>
      <c r="J17" s="21">
        <v>3152590</v>
      </c>
      <c r="K17" s="21">
        <v>1549471</v>
      </c>
      <c r="L17" s="21">
        <v>312578</v>
      </c>
      <c r="M17" s="21">
        <v>1137539</v>
      </c>
      <c r="N17" s="21">
        <v>2999588</v>
      </c>
      <c r="O17" s="21">
        <v>270742</v>
      </c>
      <c r="P17" s="21"/>
      <c r="Q17" s="21">
        <v>2626266</v>
      </c>
      <c r="R17" s="21">
        <v>2897008</v>
      </c>
      <c r="S17" s="21">
        <v>1129920</v>
      </c>
      <c r="T17" s="21">
        <v>1236735</v>
      </c>
      <c r="U17" s="21">
        <v>2636563</v>
      </c>
      <c r="V17" s="21">
        <v>5003218</v>
      </c>
      <c r="W17" s="21">
        <v>14052404</v>
      </c>
      <c r="X17" s="21">
        <v>14716001</v>
      </c>
      <c r="Y17" s="21">
        <v>-663597</v>
      </c>
      <c r="Z17" s="6">
        <v>-4.51</v>
      </c>
      <c r="AA17" s="28">
        <v>14716000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3994880</v>
      </c>
      <c r="D19" s="16">
        <f>SUM(D20:D23)</f>
        <v>0</v>
      </c>
      <c r="E19" s="17">
        <f t="shared" si="3"/>
        <v>23390000</v>
      </c>
      <c r="F19" s="18">
        <f t="shared" si="3"/>
        <v>6700000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81370</v>
      </c>
      <c r="L19" s="18">
        <f t="shared" si="3"/>
        <v>0</v>
      </c>
      <c r="M19" s="18">
        <f t="shared" si="3"/>
        <v>0</v>
      </c>
      <c r="N19" s="18">
        <f t="shared" si="3"/>
        <v>81370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81370</v>
      </c>
      <c r="X19" s="18">
        <f t="shared" si="3"/>
        <v>23390000</v>
      </c>
      <c r="Y19" s="18">
        <f t="shared" si="3"/>
        <v>-23308630</v>
      </c>
      <c r="Z19" s="4">
        <f>+IF(X19&lt;&gt;0,+(Y19/X19)*100,0)</f>
        <v>-99.6521162890124</v>
      </c>
      <c r="AA19" s="30">
        <f>SUM(AA20:AA23)</f>
        <v>6700000</v>
      </c>
    </row>
    <row r="20" spans="1:27" ht="13.5">
      <c r="A20" s="5" t="s">
        <v>46</v>
      </c>
      <c r="B20" s="3"/>
      <c r="C20" s="19">
        <v>2313621</v>
      </c>
      <c r="D20" s="19"/>
      <c r="E20" s="20">
        <v>1300000</v>
      </c>
      <c r="F20" s="21">
        <v>1300000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1300000</v>
      </c>
      <c r="Y20" s="21">
        <v>-1300000</v>
      </c>
      <c r="Z20" s="6">
        <v>-100</v>
      </c>
      <c r="AA20" s="28">
        <v>1300000</v>
      </c>
    </row>
    <row r="21" spans="1:27" ht="13.5">
      <c r="A21" s="5" t="s">
        <v>47</v>
      </c>
      <c r="B21" s="3"/>
      <c r="C21" s="19">
        <v>1681259</v>
      </c>
      <c r="D21" s="19"/>
      <c r="E21" s="20">
        <v>17110000</v>
      </c>
      <c r="F21" s="21">
        <v>420000</v>
      </c>
      <c r="G21" s="21"/>
      <c r="H21" s="21"/>
      <c r="I21" s="21"/>
      <c r="J21" s="21"/>
      <c r="K21" s="21">
        <v>81370</v>
      </c>
      <c r="L21" s="21"/>
      <c r="M21" s="21"/>
      <c r="N21" s="21">
        <v>81370</v>
      </c>
      <c r="O21" s="21"/>
      <c r="P21" s="21"/>
      <c r="Q21" s="21"/>
      <c r="R21" s="21"/>
      <c r="S21" s="21"/>
      <c r="T21" s="21"/>
      <c r="U21" s="21"/>
      <c r="V21" s="21"/>
      <c r="W21" s="21">
        <v>81370</v>
      </c>
      <c r="X21" s="21">
        <v>17110000</v>
      </c>
      <c r="Y21" s="21">
        <v>-17028630</v>
      </c>
      <c r="Z21" s="6">
        <v>-99.52</v>
      </c>
      <c r="AA21" s="28">
        <v>420000</v>
      </c>
    </row>
    <row r="22" spans="1:27" ht="13.5">
      <c r="A22" s="5" t="s">
        <v>48</v>
      </c>
      <c r="B22" s="3"/>
      <c r="C22" s="22"/>
      <c r="D22" s="22"/>
      <c r="E22" s="23">
        <v>3180000</v>
      </c>
      <c r="F22" s="24">
        <v>3180000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3180000</v>
      </c>
      <c r="Y22" s="24">
        <v>-3180000</v>
      </c>
      <c r="Z22" s="7">
        <v>-100</v>
      </c>
      <c r="AA22" s="29">
        <v>3180000</v>
      </c>
    </row>
    <row r="23" spans="1:27" ht="13.5">
      <c r="A23" s="5" t="s">
        <v>49</v>
      </c>
      <c r="B23" s="3"/>
      <c r="C23" s="19"/>
      <c r="D23" s="19"/>
      <c r="E23" s="20">
        <v>1800000</v>
      </c>
      <c r="F23" s="21">
        <v>1800000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1800000</v>
      </c>
      <c r="Y23" s="21">
        <v>-1800000</v>
      </c>
      <c r="Z23" s="6">
        <v>-100</v>
      </c>
      <c r="AA23" s="28">
        <v>1800000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21457449</v>
      </c>
      <c r="D25" s="51">
        <f>+D5+D9+D15+D19+D24</f>
        <v>0</v>
      </c>
      <c r="E25" s="52">
        <f t="shared" si="4"/>
        <v>40589000</v>
      </c>
      <c r="F25" s="53">
        <f t="shared" si="4"/>
        <v>23899000</v>
      </c>
      <c r="G25" s="53">
        <f t="shared" si="4"/>
        <v>816425</v>
      </c>
      <c r="H25" s="53">
        <f t="shared" si="4"/>
        <v>561485</v>
      </c>
      <c r="I25" s="53">
        <f t="shared" si="4"/>
        <v>1968025</v>
      </c>
      <c r="J25" s="53">
        <f t="shared" si="4"/>
        <v>3345935</v>
      </c>
      <c r="K25" s="53">
        <f t="shared" si="4"/>
        <v>1651740</v>
      </c>
      <c r="L25" s="53">
        <f t="shared" si="4"/>
        <v>332764</v>
      </c>
      <c r="M25" s="53">
        <f t="shared" si="4"/>
        <v>1180430</v>
      </c>
      <c r="N25" s="53">
        <f t="shared" si="4"/>
        <v>3164934</v>
      </c>
      <c r="O25" s="53">
        <f t="shared" si="4"/>
        <v>270742</v>
      </c>
      <c r="P25" s="53">
        <f t="shared" si="4"/>
        <v>14733</v>
      </c>
      <c r="Q25" s="53">
        <f t="shared" si="4"/>
        <v>2626266</v>
      </c>
      <c r="R25" s="53">
        <f t="shared" si="4"/>
        <v>2911741</v>
      </c>
      <c r="S25" s="53">
        <f t="shared" si="4"/>
        <v>1129920</v>
      </c>
      <c r="T25" s="53">
        <f t="shared" si="4"/>
        <v>1260560</v>
      </c>
      <c r="U25" s="53">
        <f t="shared" si="4"/>
        <v>2696343</v>
      </c>
      <c r="V25" s="53">
        <f t="shared" si="4"/>
        <v>5086823</v>
      </c>
      <c r="W25" s="53">
        <f t="shared" si="4"/>
        <v>14509433</v>
      </c>
      <c r="X25" s="53">
        <f t="shared" si="4"/>
        <v>40589001</v>
      </c>
      <c r="Y25" s="53">
        <f t="shared" si="4"/>
        <v>-26079568</v>
      </c>
      <c r="Z25" s="54">
        <f>+IF(X25&lt;&gt;0,+(Y25/X25)*100,0)</f>
        <v>-64.252795972978</v>
      </c>
      <c r="AA25" s="55">
        <f>+AA5+AA9+AA15+AA19+AA24</f>
        <v>23899000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15313058</v>
      </c>
      <c r="D28" s="19"/>
      <c r="E28" s="20">
        <v>28448000</v>
      </c>
      <c r="F28" s="21">
        <v>11908000</v>
      </c>
      <c r="G28" s="21">
        <v>661226</v>
      </c>
      <c r="H28" s="21">
        <v>494211</v>
      </c>
      <c r="I28" s="21">
        <v>1932242</v>
      </c>
      <c r="J28" s="21">
        <v>3087679</v>
      </c>
      <c r="K28" s="21">
        <v>1560155</v>
      </c>
      <c r="L28" s="21">
        <v>296949</v>
      </c>
      <c r="M28" s="21">
        <v>1137539</v>
      </c>
      <c r="N28" s="21">
        <v>2994643</v>
      </c>
      <c r="O28" s="21">
        <v>270742</v>
      </c>
      <c r="P28" s="21"/>
      <c r="Q28" s="21">
        <v>2626266</v>
      </c>
      <c r="R28" s="21">
        <v>2897008</v>
      </c>
      <c r="S28" s="21">
        <v>1129920</v>
      </c>
      <c r="T28" s="21">
        <v>1236735</v>
      </c>
      <c r="U28" s="21">
        <v>2594721</v>
      </c>
      <c r="V28" s="21">
        <v>4961376</v>
      </c>
      <c r="W28" s="21">
        <v>13940706</v>
      </c>
      <c r="X28" s="21"/>
      <c r="Y28" s="21">
        <v>13940706</v>
      </c>
      <c r="Z28" s="6"/>
      <c r="AA28" s="19">
        <v>11908000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15313058</v>
      </c>
      <c r="D32" s="25">
        <f>SUM(D28:D31)</f>
        <v>0</v>
      </c>
      <c r="E32" s="26">
        <f t="shared" si="5"/>
        <v>28448000</v>
      </c>
      <c r="F32" s="27">
        <f t="shared" si="5"/>
        <v>11908000</v>
      </c>
      <c r="G32" s="27">
        <f t="shared" si="5"/>
        <v>661226</v>
      </c>
      <c r="H32" s="27">
        <f t="shared" si="5"/>
        <v>494211</v>
      </c>
      <c r="I32" s="27">
        <f t="shared" si="5"/>
        <v>1932242</v>
      </c>
      <c r="J32" s="27">
        <f t="shared" si="5"/>
        <v>3087679</v>
      </c>
      <c r="K32" s="27">
        <f t="shared" si="5"/>
        <v>1560155</v>
      </c>
      <c r="L32" s="27">
        <f t="shared" si="5"/>
        <v>296949</v>
      </c>
      <c r="M32" s="27">
        <f t="shared" si="5"/>
        <v>1137539</v>
      </c>
      <c r="N32" s="27">
        <f t="shared" si="5"/>
        <v>2994643</v>
      </c>
      <c r="O32" s="27">
        <f t="shared" si="5"/>
        <v>270742</v>
      </c>
      <c r="P32" s="27">
        <f t="shared" si="5"/>
        <v>0</v>
      </c>
      <c r="Q32" s="27">
        <f t="shared" si="5"/>
        <v>2626266</v>
      </c>
      <c r="R32" s="27">
        <f t="shared" si="5"/>
        <v>2897008</v>
      </c>
      <c r="S32" s="27">
        <f t="shared" si="5"/>
        <v>1129920</v>
      </c>
      <c r="T32" s="27">
        <f t="shared" si="5"/>
        <v>1236735</v>
      </c>
      <c r="U32" s="27">
        <f t="shared" si="5"/>
        <v>2594721</v>
      </c>
      <c r="V32" s="27">
        <f t="shared" si="5"/>
        <v>4961376</v>
      </c>
      <c r="W32" s="27">
        <f t="shared" si="5"/>
        <v>13940706</v>
      </c>
      <c r="X32" s="27">
        <f t="shared" si="5"/>
        <v>0</v>
      </c>
      <c r="Y32" s="27">
        <f t="shared" si="5"/>
        <v>13940706</v>
      </c>
      <c r="Z32" s="13">
        <f>+IF(X32&lt;&gt;0,+(Y32/X32)*100,0)</f>
        <v>0</v>
      </c>
      <c r="AA32" s="31">
        <f>SUM(AA28:AA31)</f>
        <v>11908000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6000000</v>
      </c>
      <c r="F34" s="21">
        <v>6000000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6000000</v>
      </c>
    </row>
    <row r="35" spans="1:27" ht="13.5">
      <c r="A35" s="60" t="s">
        <v>63</v>
      </c>
      <c r="B35" s="3"/>
      <c r="C35" s="19">
        <v>6144391</v>
      </c>
      <c r="D35" s="19"/>
      <c r="E35" s="20">
        <v>6141000</v>
      </c>
      <c r="F35" s="21">
        <v>5991000</v>
      </c>
      <c r="G35" s="21">
        <v>155199</v>
      </c>
      <c r="H35" s="21">
        <v>67274</v>
      </c>
      <c r="I35" s="21">
        <v>35783</v>
      </c>
      <c r="J35" s="21">
        <v>258256</v>
      </c>
      <c r="K35" s="21">
        <v>91585</v>
      </c>
      <c r="L35" s="21">
        <v>35815</v>
      </c>
      <c r="M35" s="21">
        <v>42891</v>
      </c>
      <c r="N35" s="21">
        <v>170291</v>
      </c>
      <c r="O35" s="21"/>
      <c r="P35" s="21">
        <v>14733</v>
      </c>
      <c r="Q35" s="21"/>
      <c r="R35" s="21">
        <v>14733</v>
      </c>
      <c r="S35" s="21"/>
      <c r="T35" s="21">
        <v>23825</v>
      </c>
      <c r="U35" s="21">
        <v>101622</v>
      </c>
      <c r="V35" s="21">
        <v>125447</v>
      </c>
      <c r="W35" s="21">
        <v>568727</v>
      </c>
      <c r="X35" s="21"/>
      <c r="Y35" s="21">
        <v>568727</v>
      </c>
      <c r="Z35" s="6"/>
      <c r="AA35" s="28">
        <v>5991000</v>
      </c>
    </row>
    <row r="36" spans="1:27" ht="13.5">
      <c r="A36" s="61" t="s">
        <v>64</v>
      </c>
      <c r="B36" s="10"/>
      <c r="C36" s="62">
        <f aca="true" t="shared" si="6" ref="C36:Y36">SUM(C32:C35)</f>
        <v>21457449</v>
      </c>
      <c r="D36" s="62">
        <f>SUM(D32:D35)</f>
        <v>0</v>
      </c>
      <c r="E36" s="63">
        <f t="shared" si="6"/>
        <v>40589000</v>
      </c>
      <c r="F36" s="64">
        <f t="shared" si="6"/>
        <v>23899000</v>
      </c>
      <c r="G36" s="64">
        <f t="shared" si="6"/>
        <v>816425</v>
      </c>
      <c r="H36" s="64">
        <f t="shared" si="6"/>
        <v>561485</v>
      </c>
      <c r="I36" s="64">
        <f t="shared" si="6"/>
        <v>1968025</v>
      </c>
      <c r="J36" s="64">
        <f t="shared" si="6"/>
        <v>3345935</v>
      </c>
      <c r="K36" s="64">
        <f t="shared" si="6"/>
        <v>1651740</v>
      </c>
      <c r="L36" s="64">
        <f t="shared" si="6"/>
        <v>332764</v>
      </c>
      <c r="M36" s="64">
        <f t="shared" si="6"/>
        <v>1180430</v>
      </c>
      <c r="N36" s="64">
        <f t="shared" si="6"/>
        <v>3164934</v>
      </c>
      <c r="O36" s="64">
        <f t="shared" si="6"/>
        <v>270742</v>
      </c>
      <c r="P36" s="64">
        <f t="shared" si="6"/>
        <v>14733</v>
      </c>
      <c r="Q36" s="64">
        <f t="shared" si="6"/>
        <v>2626266</v>
      </c>
      <c r="R36" s="64">
        <f t="shared" si="6"/>
        <v>2911741</v>
      </c>
      <c r="S36" s="64">
        <f t="shared" si="6"/>
        <v>1129920</v>
      </c>
      <c r="T36" s="64">
        <f t="shared" si="6"/>
        <v>1260560</v>
      </c>
      <c r="U36" s="64">
        <f t="shared" si="6"/>
        <v>2696343</v>
      </c>
      <c r="V36" s="64">
        <f t="shared" si="6"/>
        <v>5086823</v>
      </c>
      <c r="W36" s="64">
        <f t="shared" si="6"/>
        <v>14509433</v>
      </c>
      <c r="X36" s="64">
        <f t="shared" si="6"/>
        <v>0</v>
      </c>
      <c r="Y36" s="64">
        <f t="shared" si="6"/>
        <v>14509433</v>
      </c>
      <c r="Z36" s="65">
        <f>+IF(X36&lt;&gt;0,+(Y36/X36)*100,0)</f>
        <v>0</v>
      </c>
      <c r="AA36" s="66">
        <f>SUM(AA32:AA35)</f>
        <v>23899000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269260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981</v>
      </c>
      <c r="H5" s="18">
        <f t="shared" si="0"/>
        <v>0</v>
      </c>
      <c r="I5" s="18">
        <f t="shared" si="0"/>
        <v>0</v>
      </c>
      <c r="J5" s="18">
        <f t="shared" si="0"/>
        <v>981</v>
      </c>
      <c r="K5" s="18">
        <f t="shared" si="0"/>
        <v>0</v>
      </c>
      <c r="L5" s="18">
        <f t="shared" si="0"/>
        <v>0</v>
      </c>
      <c r="M5" s="18">
        <f t="shared" si="0"/>
        <v>2620</v>
      </c>
      <c r="N5" s="18">
        <f t="shared" si="0"/>
        <v>2620</v>
      </c>
      <c r="O5" s="18">
        <f t="shared" si="0"/>
        <v>8584</v>
      </c>
      <c r="P5" s="18">
        <f t="shared" si="0"/>
        <v>0</v>
      </c>
      <c r="Q5" s="18">
        <f t="shared" si="0"/>
        <v>0</v>
      </c>
      <c r="R5" s="18">
        <f t="shared" si="0"/>
        <v>8584</v>
      </c>
      <c r="S5" s="18">
        <f t="shared" si="0"/>
        <v>877</v>
      </c>
      <c r="T5" s="18">
        <f t="shared" si="0"/>
        <v>0</v>
      </c>
      <c r="U5" s="18">
        <f t="shared" si="0"/>
        <v>0</v>
      </c>
      <c r="V5" s="18">
        <f t="shared" si="0"/>
        <v>877</v>
      </c>
      <c r="W5" s="18">
        <f t="shared" si="0"/>
        <v>13062</v>
      </c>
      <c r="X5" s="18">
        <f t="shared" si="0"/>
        <v>0</v>
      </c>
      <c r="Y5" s="18">
        <f t="shared" si="0"/>
        <v>13062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13095</v>
      </c>
      <c r="D6" s="19"/>
      <c r="E6" s="20"/>
      <c r="F6" s="21"/>
      <c r="G6" s="21">
        <v>657</v>
      </c>
      <c r="H6" s="21"/>
      <c r="I6" s="21"/>
      <c r="J6" s="21">
        <v>657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657</v>
      </c>
      <c r="X6" s="21"/>
      <c r="Y6" s="21">
        <v>657</v>
      </c>
      <c r="Z6" s="6"/>
      <c r="AA6" s="28"/>
    </row>
    <row r="7" spans="1:27" ht="13.5">
      <c r="A7" s="5" t="s">
        <v>33</v>
      </c>
      <c r="B7" s="3"/>
      <c r="C7" s="22">
        <v>233895</v>
      </c>
      <c r="D7" s="22"/>
      <c r="E7" s="23"/>
      <c r="F7" s="24"/>
      <c r="G7" s="24">
        <v>150</v>
      </c>
      <c r="H7" s="24"/>
      <c r="I7" s="24"/>
      <c r="J7" s="24">
        <v>150</v>
      </c>
      <c r="K7" s="24"/>
      <c r="L7" s="24"/>
      <c r="M7" s="24">
        <v>2620</v>
      </c>
      <c r="N7" s="24">
        <v>2620</v>
      </c>
      <c r="O7" s="24">
        <v>7812</v>
      </c>
      <c r="P7" s="24"/>
      <c r="Q7" s="24"/>
      <c r="R7" s="24">
        <v>7812</v>
      </c>
      <c r="S7" s="24"/>
      <c r="T7" s="24"/>
      <c r="U7" s="24"/>
      <c r="V7" s="24"/>
      <c r="W7" s="24">
        <v>10582</v>
      </c>
      <c r="X7" s="24"/>
      <c r="Y7" s="24">
        <v>10582</v>
      </c>
      <c r="Z7" s="7"/>
      <c r="AA7" s="29"/>
    </row>
    <row r="8" spans="1:27" ht="13.5">
      <c r="A8" s="5" t="s">
        <v>34</v>
      </c>
      <c r="B8" s="3"/>
      <c r="C8" s="19">
        <v>22270</v>
      </c>
      <c r="D8" s="19"/>
      <c r="E8" s="20"/>
      <c r="F8" s="21"/>
      <c r="G8" s="21">
        <v>174</v>
      </c>
      <c r="H8" s="21"/>
      <c r="I8" s="21"/>
      <c r="J8" s="21">
        <v>174</v>
      </c>
      <c r="K8" s="21"/>
      <c r="L8" s="21"/>
      <c r="M8" s="21"/>
      <c r="N8" s="21"/>
      <c r="O8" s="21">
        <v>772</v>
      </c>
      <c r="P8" s="21"/>
      <c r="Q8" s="21"/>
      <c r="R8" s="21">
        <v>772</v>
      </c>
      <c r="S8" s="21">
        <v>877</v>
      </c>
      <c r="T8" s="21"/>
      <c r="U8" s="21"/>
      <c r="V8" s="21">
        <v>877</v>
      </c>
      <c r="W8" s="21">
        <v>1823</v>
      </c>
      <c r="X8" s="21"/>
      <c r="Y8" s="21">
        <v>1823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3427466</v>
      </c>
      <c r="D9" s="16">
        <f>SUM(D10:D14)</f>
        <v>0</v>
      </c>
      <c r="E9" s="17">
        <f t="shared" si="1"/>
        <v>3848000</v>
      </c>
      <c r="F9" s="18">
        <f t="shared" si="1"/>
        <v>3848000</v>
      </c>
      <c r="G9" s="18">
        <f t="shared" si="1"/>
        <v>0</v>
      </c>
      <c r="H9" s="18">
        <f t="shared" si="1"/>
        <v>0</v>
      </c>
      <c r="I9" s="18">
        <f t="shared" si="1"/>
        <v>1324492</v>
      </c>
      <c r="J9" s="18">
        <f t="shared" si="1"/>
        <v>1324492</v>
      </c>
      <c r="K9" s="18">
        <f t="shared" si="1"/>
        <v>0</v>
      </c>
      <c r="L9" s="18">
        <f t="shared" si="1"/>
        <v>0</v>
      </c>
      <c r="M9" s="18">
        <f t="shared" si="1"/>
        <v>153899</v>
      </c>
      <c r="N9" s="18">
        <f t="shared" si="1"/>
        <v>153899</v>
      </c>
      <c r="O9" s="18">
        <f t="shared" si="1"/>
        <v>0</v>
      </c>
      <c r="P9" s="18">
        <f t="shared" si="1"/>
        <v>20153</v>
      </c>
      <c r="Q9" s="18">
        <f t="shared" si="1"/>
        <v>72304</v>
      </c>
      <c r="R9" s="18">
        <f t="shared" si="1"/>
        <v>92457</v>
      </c>
      <c r="S9" s="18">
        <f t="shared" si="1"/>
        <v>206</v>
      </c>
      <c r="T9" s="18">
        <f t="shared" si="1"/>
        <v>0</v>
      </c>
      <c r="U9" s="18">
        <f t="shared" si="1"/>
        <v>0</v>
      </c>
      <c r="V9" s="18">
        <f t="shared" si="1"/>
        <v>206</v>
      </c>
      <c r="W9" s="18">
        <f t="shared" si="1"/>
        <v>1571054</v>
      </c>
      <c r="X9" s="18">
        <f t="shared" si="1"/>
        <v>3848000</v>
      </c>
      <c r="Y9" s="18">
        <f t="shared" si="1"/>
        <v>-2276946</v>
      </c>
      <c r="Z9" s="4">
        <f>+IF(X9&lt;&gt;0,+(Y9/X9)*100,0)</f>
        <v>-59.17219334719335</v>
      </c>
      <c r="AA9" s="30">
        <f>SUM(AA10:AA14)</f>
        <v>3848000</v>
      </c>
    </row>
    <row r="10" spans="1:27" ht="13.5">
      <c r="A10" s="5" t="s">
        <v>36</v>
      </c>
      <c r="B10" s="3"/>
      <c r="C10" s="19">
        <v>56250</v>
      </c>
      <c r="D10" s="19"/>
      <c r="E10" s="20">
        <v>800000</v>
      </c>
      <c r="F10" s="21">
        <v>800000</v>
      </c>
      <c r="G10" s="21"/>
      <c r="H10" s="21"/>
      <c r="I10" s="21"/>
      <c r="J10" s="21"/>
      <c r="K10" s="21"/>
      <c r="L10" s="21"/>
      <c r="M10" s="21">
        <v>119640</v>
      </c>
      <c r="N10" s="21">
        <v>119640</v>
      </c>
      <c r="O10" s="21"/>
      <c r="P10" s="21">
        <v>20153</v>
      </c>
      <c r="Q10" s="21">
        <v>72304</v>
      </c>
      <c r="R10" s="21">
        <v>92457</v>
      </c>
      <c r="S10" s="21">
        <v>206</v>
      </c>
      <c r="T10" s="21"/>
      <c r="U10" s="21"/>
      <c r="V10" s="21">
        <v>206</v>
      </c>
      <c r="W10" s="21">
        <v>212303</v>
      </c>
      <c r="X10" s="21">
        <v>800000</v>
      </c>
      <c r="Y10" s="21">
        <v>-587697</v>
      </c>
      <c r="Z10" s="6">
        <v>-73.46</v>
      </c>
      <c r="AA10" s="28">
        <v>800000</v>
      </c>
    </row>
    <row r="11" spans="1:27" ht="13.5">
      <c r="A11" s="5" t="s">
        <v>37</v>
      </c>
      <c r="B11" s="3"/>
      <c r="C11" s="19">
        <v>3371216</v>
      </c>
      <c r="D11" s="19"/>
      <c r="E11" s="20">
        <v>3048000</v>
      </c>
      <c r="F11" s="21">
        <v>3048000</v>
      </c>
      <c r="G11" s="21"/>
      <c r="H11" s="21"/>
      <c r="I11" s="21">
        <v>1324492</v>
      </c>
      <c r="J11" s="21">
        <v>1324492</v>
      </c>
      <c r="K11" s="21"/>
      <c r="L11" s="21"/>
      <c r="M11" s="21">
        <v>34259</v>
      </c>
      <c r="N11" s="21">
        <v>34259</v>
      </c>
      <c r="O11" s="21"/>
      <c r="P11" s="21"/>
      <c r="Q11" s="21"/>
      <c r="R11" s="21"/>
      <c r="S11" s="21"/>
      <c r="T11" s="21"/>
      <c r="U11" s="21"/>
      <c r="V11" s="21"/>
      <c r="W11" s="21">
        <v>1358751</v>
      </c>
      <c r="X11" s="21">
        <v>3048000</v>
      </c>
      <c r="Y11" s="21">
        <v>-1689249</v>
      </c>
      <c r="Z11" s="6">
        <v>-55.42</v>
      </c>
      <c r="AA11" s="28">
        <v>3048000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3962834</v>
      </c>
      <c r="D15" s="16">
        <f>SUM(D16:D18)</f>
        <v>0</v>
      </c>
      <c r="E15" s="17">
        <f t="shared" si="2"/>
        <v>2750000</v>
      </c>
      <c r="F15" s="18">
        <f t="shared" si="2"/>
        <v>2750000</v>
      </c>
      <c r="G15" s="18">
        <f t="shared" si="2"/>
        <v>0</v>
      </c>
      <c r="H15" s="18">
        <f t="shared" si="2"/>
        <v>1190</v>
      </c>
      <c r="I15" s="18">
        <f t="shared" si="2"/>
        <v>1976202</v>
      </c>
      <c r="J15" s="18">
        <f t="shared" si="2"/>
        <v>1977392</v>
      </c>
      <c r="K15" s="18">
        <f t="shared" si="2"/>
        <v>0</v>
      </c>
      <c r="L15" s="18">
        <f t="shared" si="2"/>
        <v>0</v>
      </c>
      <c r="M15" s="18">
        <f t="shared" si="2"/>
        <v>536271</v>
      </c>
      <c r="N15" s="18">
        <f t="shared" si="2"/>
        <v>536271</v>
      </c>
      <c r="O15" s="18">
        <f t="shared" si="2"/>
        <v>0</v>
      </c>
      <c r="P15" s="18">
        <f t="shared" si="2"/>
        <v>1443</v>
      </c>
      <c r="Q15" s="18">
        <f t="shared" si="2"/>
        <v>189112</v>
      </c>
      <c r="R15" s="18">
        <f t="shared" si="2"/>
        <v>190555</v>
      </c>
      <c r="S15" s="18">
        <f t="shared" si="2"/>
        <v>0</v>
      </c>
      <c r="T15" s="18">
        <f t="shared" si="2"/>
        <v>677</v>
      </c>
      <c r="U15" s="18">
        <f t="shared" si="2"/>
        <v>0</v>
      </c>
      <c r="V15" s="18">
        <f t="shared" si="2"/>
        <v>677</v>
      </c>
      <c r="W15" s="18">
        <f t="shared" si="2"/>
        <v>2704895</v>
      </c>
      <c r="X15" s="18">
        <f t="shared" si="2"/>
        <v>2750000</v>
      </c>
      <c r="Y15" s="18">
        <f t="shared" si="2"/>
        <v>-45105</v>
      </c>
      <c r="Z15" s="4">
        <f>+IF(X15&lt;&gt;0,+(Y15/X15)*100,0)</f>
        <v>-1.640181818181818</v>
      </c>
      <c r="AA15" s="30">
        <f>SUM(AA16:AA18)</f>
        <v>2750000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3962834</v>
      </c>
      <c r="D17" s="19"/>
      <c r="E17" s="20">
        <v>2750000</v>
      </c>
      <c r="F17" s="21">
        <v>2750000</v>
      </c>
      <c r="G17" s="21"/>
      <c r="H17" s="21">
        <v>1190</v>
      </c>
      <c r="I17" s="21">
        <v>1976202</v>
      </c>
      <c r="J17" s="21">
        <v>1977392</v>
      </c>
      <c r="K17" s="21"/>
      <c r="L17" s="21"/>
      <c r="M17" s="21">
        <v>536271</v>
      </c>
      <c r="N17" s="21">
        <v>536271</v>
      </c>
      <c r="O17" s="21"/>
      <c r="P17" s="21">
        <v>1443</v>
      </c>
      <c r="Q17" s="21">
        <v>189112</v>
      </c>
      <c r="R17" s="21">
        <v>190555</v>
      </c>
      <c r="S17" s="21"/>
      <c r="T17" s="21">
        <v>677</v>
      </c>
      <c r="U17" s="21"/>
      <c r="V17" s="21">
        <v>677</v>
      </c>
      <c r="W17" s="21">
        <v>2704895</v>
      </c>
      <c r="X17" s="21">
        <v>2750000</v>
      </c>
      <c r="Y17" s="21">
        <v>-45105</v>
      </c>
      <c r="Z17" s="6">
        <v>-1.64</v>
      </c>
      <c r="AA17" s="28">
        <v>2750000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1604</v>
      </c>
      <c r="D19" s="16">
        <f>SUM(D20:D23)</f>
        <v>0</v>
      </c>
      <c r="E19" s="17">
        <f t="shared" si="3"/>
        <v>13250000</v>
      </c>
      <c r="F19" s="18">
        <f t="shared" si="3"/>
        <v>13250000</v>
      </c>
      <c r="G19" s="18">
        <f t="shared" si="3"/>
        <v>174</v>
      </c>
      <c r="H19" s="18">
        <f t="shared" si="3"/>
        <v>0</v>
      </c>
      <c r="I19" s="18">
        <f t="shared" si="3"/>
        <v>0</v>
      </c>
      <c r="J19" s="18">
        <f t="shared" si="3"/>
        <v>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</v>
      </c>
      <c r="X19" s="18">
        <f t="shared" si="3"/>
        <v>13250000</v>
      </c>
      <c r="Y19" s="18">
        <f t="shared" si="3"/>
        <v>-13249826</v>
      </c>
      <c r="Z19" s="4">
        <f>+IF(X19&lt;&gt;0,+(Y19/X19)*100,0)</f>
        <v>-99.99868679245283</v>
      </c>
      <c r="AA19" s="30">
        <f>SUM(AA20:AA23)</f>
        <v>13250000</v>
      </c>
    </row>
    <row r="20" spans="1:27" ht="13.5">
      <c r="A20" s="5" t="s">
        <v>46</v>
      </c>
      <c r="B20" s="3"/>
      <c r="C20" s="19">
        <v>1604</v>
      </c>
      <c r="D20" s="19"/>
      <c r="E20" s="20">
        <v>500000</v>
      </c>
      <c r="F20" s="21">
        <v>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</v>
      </c>
      <c r="Y20" s="21">
        <v>-500000</v>
      </c>
      <c r="Z20" s="6">
        <v>-100</v>
      </c>
      <c r="AA20" s="28">
        <v>500000</v>
      </c>
    </row>
    <row r="21" spans="1:27" ht="13.5">
      <c r="A21" s="5" t="s">
        <v>47</v>
      </c>
      <c r="B21" s="3"/>
      <c r="C21" s="19"/>
      <c r="D21" s="19"/>
      <c r="E21" s="20">
        <v>12000000</v>
      </c>
      <c r="F21" s="21">
        <v>12000000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12000000</v>
      </c>
      <c r="Y21" s="21">
        <v>-12000000</v>
      </c>
      <c r="Z21" s="6">
        <v>-100</v>
      </c>
      <c r="AA21" s="28">
        <v>12000000</v>
      </c>
    </row>
    <row r="22" spans="1:27" ht="13.5">
      <c r="A22" s="5" t="s">
        <v>48</v>
      </c>
      <c r="B22" s="3"/>
      <c r="C22" s="22"/>
      <c r="D22" s="22"/>
      <c r="E22" s="23">
        <v>750000</v>
      </c>
      <c r="F22" s="24">
        <v>750000</v>
      </c>
      <c r="G22" s="24">
        <v>174</v>
      </c>
      <c r="H22" s="24"/>
      <c r="I22" s="24"/>
      <c r="J22" s="24">
        <v>174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174</v>
      </c>
      <c r="X22" s="24">
        <v>750000</v>
      </c>
      <c r="Y22" s="24">
        <v>-749826</v>
      </c>
      <c r="Z22" s="7">
        <v>-99.98</v>
      </c>
      <c r="AA22" s="29">
        <v>750000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7661164</v>
      </c>
      <c r="D25" s="51">
        <f>+D5+D9+D15+D19+D24</f>
        <v>0</v>
      </c>
      <c r="E25" s="52">
        <f t="shared" si="4"/>
        <v>19848000</v>
      </c>
      <c r="F25" s="53">
        <f t="shared" si="4"/>
        <v>19848000</v>
      </c>
      <c r="G25" s="53">
        <f t="shared" si="4"/>
        <v>1155</v>
      </c>
      <c r="H25" s="53">
        <f t="shared" si="4"/>
        <v>1190</v>
      </c>
      <c r="I25" s="53">
        <f t="shared" si="4"/>
        <v>3300694</v>
      </c>
      <c r="J25" s="53">
        <f t="shared" si="4"/>
        <v>3303039</v>
      </c>
      <c r="K25" s="53">
        <f t="shared" si="4"/>
        <v>0</v>
      </c>
      <c r="L25" s="53">
        <f t="shared" si="4"/>
        <v>0</v>
      </c>
      <c r="M25" s="53">
        <f t="shared" si="4"/>
        <v>692790</v>
      </c>
      <c r="N25" s="53">
        <f t="shared" si="4"/>
        <v>692790</v>
      </c>
      <c r="O25" s="53">
        <f t="shared" si="4"/>
        <v>8584</v>
      </c>
      <c r="P25" s="53">
        <f t="shared" si="4"/>
        <v>21596</v>
      </c>
      <c r="Q25" s="53">
        <f t="shared" si="4"/>
        <v>261416</v>
      </c>
      <c r="R25" s="53">
        <f t="shared" si="4"/>
        <v>291596</v>
      </c>
      <c r="S25" s="53">
        <f t="shared" si="4"/>
        <v>1083</v>
      </c>
      <c r="T25" s="53">
        <f t="shared" si="4"/>
        <v>677</v>
      </c>
      <c r="U25" s="53">
        <f t="shared" si="4"/>
        <v>0</v>
      </c>
      <c r="V25" s="53">
        <f t="shared" si="4"/>
        <v>1760</v>
      </c>
      <c r="W25" s="53">
        <f t="shared" si="4"/>
        <v>4289185</v>
      </c>
      <c r="X25" s="53">
        <f t="shared" si="4"/>
        <v>19848000</v>
      </c>
      <c r="Y25" s="53">
        <f t="shared" si="4"/>
        <v>-15558815</v>
      </c>
      <c r="Z25" s="54">
        <f>+IF(X25&lt;&gt;0,+(Y25/X25)*100,0)</f>
        <v>-78.38983776702942</v>
      </c>
      <c r="AA25" s="55">
        <f>+AA5+AA9+AA15+AA19+AA24</f>
        <v>19848000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7333140</v>
      </c>
      <c r="D28" s="19"/>
      <c r="E28" s="20">
        <v>7848000</v>
      </c>
      <c r="F28" s="21">
        <v>7848000</v>
      </c>
      <c r="G28" s="21"/>
      <c r="H28" s="21">
        <v>1190</v>
      </c>
      <c r="I28" s="21">
        <v>3085380</v>
      </c>
      <c r="J28" s="21">
        <v>3086570</v>
      </c>
      <c r="K28" s="21"/>
      <c r="L28" s="21"/>
      <c r="M28" s="21">
        <v>570530</v>
      </c>
      <c r="N28" s="21">
        <v>570530</v>
      </c>
      <c r="O28" s="21"/>
      <c r="P28" s="21"/>
      <c r="Q28" s="21">
        <v>261416</v>
      </c>
      <c r="R28" s="21">
        <v>261416</v>
      </c>
      <c r="S28" s="21"/>
      <c r="T28" s="21"/>
      <c r="U28" s="21"/>
      <c r="V28" s="21"/>
      <c r="W28" s="21">
        <v>3918516</v>
      </c>
      <c r="X28" s="21"/>
      <c r="Y28" s="21">
        <v>3918516</v>
      </c>
      <c r="Z28" s="6"/>
      <c r="AA28" s="19">
        <v>7848000</v>
      </c>
    </row>
    <row r="29" spans="1:27" ht="13.5">
      <c r="A29" s="57" t="s">
        <v>55</v>
      </c>
      <c r="B29" s="3"/>
      <c r="C29" s="19">
        <v>24361</v>
      </c>
      <c r="D29" s="19"/>
      <c r="E29" s="20">
        <v>12000000</v>
      </c>
      <c r="F29" s="21">
        <v>12000000</v>
      </c>
      <c r="G29" s="21"/>
      <c r="H29" s="21"/>
      <c r="I29" s="21">
        <v>215314</v>
      </c>
      <c r="J29" s="21">
        <v>215314</v>
      </c>
      <c r="K29" s="21"/>
      <c r="L29" s="21"/>
      <c r="M29" s="21">
        <v>119640</v>
      </c>
      <c r="N29" s="21">
        <v>119640</v>
      </c>
      <c r="O29" s="21"/>
      <c r="P29" s="21">
        <v>20153</v>
      </c>
      <c r="Q29" s="21"/>
      <c r="R29" s="21">
        <v>20153</v>
      </c>
      <c r="S29" s="21"/>
      <c r="T29" s="21"/>
      <c r="U29" s="21"/>
      <c r="V29" s="21"/>
      <c r="W29" s="21">
        <v>355107</v>
      </c>
      <c r="X29" s="21"/>
      <c r="Y29" s="21">
        <v>355107</v>
      </c>
      <c r="Z29" s="6"/>
      <c r="AA29" s="28">
        <v>12000000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7357501</v>
      </c>
      <c r="D32" s="25">
        <f>SUM(D28:D31)</f>
        <v>0</v>
      </c>
      <c r="E32" s="26">
        <f t="shared" si="5"/>
        <v>19848000</v>
      </c>
      <c r="F32" s="27">
        <f t="shared" si="5"/>
        <v>19848000</v>
      </c>
      <c r="G32" s="27">
        <f t="shared" si="5"/>
        <v>0</v>
      </c>
      <c r="H32" s="27">
        <f t="shared" si="5"/>
        <v>1190</v>
      </c>
      <c r="I32" s="27">
        <f t="shared" si="5"/>
        <v>3300694</v>
      </c>
      <c r="J32" s="27">
        <f t="shared" si="5"/>
        <v>3301884</v>
      </c>
      <c r="K32" s="27">
        <f t="shared" si="5"/>
        <v>0</v>
      </c>
      <c r="L32" s="27">
        <f t="shared" si="5"/>
        <v>0</v>
      </c>
      <c r="M32" s="27">
        <f t="shared" si="5"/>
        <v>690170</v>
      </c>
      <c r="N32" s="27">
        <f t="shared" si="5"/>
        <v>690170</v>
      </c>
      <c r="O32" s="27">
        <f t="shared" si="5"/>
        <v>0</v>
      </c>
      <c r="P32" s="27">
        <f t="shared" si="5"/>
        <v>20153</v>
      </c>
      <c r="Q32" s="27">
        <f t="shared" si="5"/>
        <v>261416</v>
      </c>
      <c r="R32" s="27">
        <f t="shared" si="5"/>
        <v>281569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4273623</v>
      </c>
      <c r="X32" s="27">
        <f t="shared" si="5"/>
        <v>0</v>
      </c>
      <c r="Y32" s="27">
        <f t="shared" si="5"/>
        <v>4273623</v>
      </c>
      <c r="Z32" s="13">
        <f>+IF(X32&lt;&gt;0,+(Y32/X32)*100,0)</f>
        <v>0</v>
      </c>
      <c r="AA32" s="31">
        <f>SUM(AA28:AA31)</f>
        <v>19848000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303663</v>
      </c>
      <c r="D35" s="19"/>
      <c r="E35" s="20"/>
      <c r="F35" s="21"/>
      <c r="G35" s="21">
        <v>1155</v>
      </c>
      <c r="H35" s="21"/>
      <c r="I35" s="21"/>
      <c r="J35" s="21">
        <v>1155</v>
      </c>
      <c r="K35" s="21"/>
      <c r="L35" s="21"/>
      <c r="M35" s="21">
        <v>2620</v>
      </c>
      <c r="N35" s="21">
        <v>2620</v>
      </c>
      <c r="O35" s="21">
        <v>8584</v>
      </c>
      <c r="P35" s="21">
        <v>1443</v>
      </c>
      <c r="Q35" s="21"/>
      <c r="R35" s="21">
        <v>10027</v>
      </c>
      <c r="S35" s="21">
        <v>1083</v>
      </c>
      <c r="T35" s="21">
        <v>677</v>
      </c>
      <c r="U35" s="21"/>
      <c r="V35" s="21">
        <v>1760</v>
      </c>
      <c r="W35" s="21">
        <v>15562</v>
      </c>
      <c r="X35" s="21"/>
      <c r="Y35" s="21">
        <v>15562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7661164</v>
      </c>
      <c r="D36" s="62">
        <f>SUM(D32:D35)</f>
        <v>0</v>
      </c>
      <c r="E36" s="63">
        <f t="shared" si="6"/>
        <v>19848000</v>
      </c>
      <c r="F36" s="64">
        <f t="shared" si="6"/>
        <v>19848000</v>
      </c>
      <c r="G36" s="64">
        <f t="shared" si="6"/>
        <v>1155</v>
      </c>
      <c r="H36" s="64">
        <f t="shared" si="6"/>
        <v>1190</v>
      </c>
      <c r="I36" s="64">
        <f t="shared" si="6"/>
        <v>3300694</v>
      </c>
      <c r="J36" s="64">
        <f t="shared" si="6"/>
        <v>3303039</v>
      </c>
      <c r="K36" s="64">
        <f t="shared" si="6"/>
        <v>0</v>
      </c>
      <c r="L36" s="64">
        <f t="shared" si="6"/>
        <v>0</v>
      </c>
      <c r="M36" s="64">
        <f t="shared" si="6"/>
        <v>692790</v>
      </c>
      <c r="N36" s="64">
        <f t="shared" si="6"/>
        <v>692790</v>
      </c>
      <c r="O36" s="64">
        <f t="shared" si="6"/>
        <v>8584</v>
      </c>
      <c r="P36" s="64">
        <f t="shared" si="6"/>
        <v>21596</v>
      </c>
      <c r="Q36" s="64">
        <f t="shared" si="6"/>
        <v>261416</v>
      </c>
      <c r="R36" s="64">
        <f t="shared" si="6"/>
        <v>291596</v>
      </c>
      <c r="S36" s="64">
        <f t="shared" si="6"/>
        <v>1083</v>
      </c>
      <c r="T36" s="64">
        <f t="shared" si="6"/>
        <v>677</v>
      </c>
      <c r="U36" s="64">
        <f t="shared" si="6"/>
        <v>0</v>
      </c>
      <c r="V36" s="64">
        <f t="shared" si="6"/>
        <v>1760</v>
      </c>
      <c r="W36" s="64">
        <f t="shared" si="6"/>
        <v>4289185</v>
      </c>
      <c r="X36" s="64">
        <f t="shared" si="6"/>
        <v>0</v>
      </c>
      <c r="Y36" s="64">
        <f t="shared" si="6"/>
        <v>4289185</v>
      </c>
      <c r="Z36" s="65">
        <f>+IF(X36&lt;&gt;0,+(Y36/X36)*100,0)</f>
        <v>0</v>
      </c>
      <c r="AA36" s="66">
        <f>SUM(AA32:AA35)</f>
        <v>19848000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7741000</v>
      </c>
      <c r="F15" s="18">
        <f t="shared" si="2"/>
        <v>7741000</v>
      </c>
      <c r="G15" s="18">
        <f t="shared" si="2"/>
        <v>0</v>
      </c>
      <c r="H15" s="18">
        <f t="shared" si="2"/>
        <v>3377796</v>
      </c>
      <c r="I15" s="18">
        <f t="shared" si="2"/>
        <v>2050584</v>
      </c>
      <c r="J15" s="18">
        <f t="shared" si="2"/>
        <v>5428380</v>
      </c>
      <c r="K15" s="18">
        <f t="shared" si="2"/>
        <v>0</v>
      </c>
      <c r="L15" s="18">
        <f t="shared" si="2"/>
        <v>1647538</v>
      </c>
      <c r="M15" s="18">
        <f t="shared" si="2"/>
        <v>0</v>
      </c>
      <c r="N15" s="18">
        <f t="shared" si="2"/>
        <v>1647538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7075918</v>
      </c>
      <c r="X15" s="18">
        <f t="shared" si="2"/>
        <v>7741000</v>
      </c>
      <c r="Y15" s="18">
        <f t="shared" si="2"/>
        <v>-665082</v>
      </c>
      <c r="Z15" s="4">
        <f>+IF(X15&lt;&gt;0,+(Y15/X15)*100,0)</f>
        <v>-8.591680661413253</v>
      </c>
      <c r="AA15" s="30">
        <f>SUM(AA16:AA18)</f>
        <v>7741000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7741000</v>
      </c>
      <c r="F17" s="21">
        <v>7741000</v>
      </c>
      <c r="G17" s="21"/>
      <c r="H17" s="21">
        <v>3377796</v>
      </c>
      <c r="I17" s="21">
        <v>2050584</v>
      </c>
      <c r="J17" s="21">
        <v>5428380</v>
      </c>
      <c r="K17" s="21"/>
      <c r="L17" s="21">
        <v>1647538</v>
      </c>
      <c r="M17" s="21"/>
      <c r="N17" s="21">
        <v>1647538</v>
      </c>
      <c r="O17" s="21"/>
      <c r="P17" s="21"/>
      <c r="Q17" s="21"/>
      <c r="R17" s="21"/>
      <c r="S17" s="21"/>
      <c r="T17" s="21"/>
      <c r="U17" s="21"/>
      <c r="V17" s="21"/>
      <c r="W17" s="21">
        <v>7075918</v>
      </c>
      <c r="X17" s="21">
        <v>7741000</v>
      </c>
      <c r="Y17" s="21">
        <v>-665082</v>
      </c>
      <c r="Z17" s="6">
        <v>-8.59</v>
      </c>
      <c r="AA17" s="28">
        <v>7741000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998600</v>
      </c>
      <c r="H19" s="18">
        <f t="shared" si="3"/>
        <v>0</v>
      </c>
      <c r="I19" s="18">
        <f t="shared" si="3"/>
        <v>0</v>
      </c>
      <c r="J19" s="18">
        <f t="shared" si="3"/>
        <v>998600</v>
      </c>
      <c r="K19" s="18">
        <f t="shared" si="3"/>
        <v>2190280</v>
      </c>
      <c r="L19" s="18">
        <f t="shared" si="3"/>
        <v>0</v>
      </c>
      <c r="M19" s="18">
        <f t="shared" si="3"/>
        <v>0</v>
      </c>
      <c r="N19" s="18">
        <f t="shared" si="3"/>
        <v>2190280</v>
      </c>
      <c r="O19" s="18">
        <f t="shared" si="3"/>
        <v>1602496</v>
      </c>
      <c r="P19" s="18">
        <f t="shared" si="3"/>
        <v>0</v>
      </c>
      <c r="Q19" s="18">
        <f t="shared" si="3"/>
        <v>0</v>
      </c>
      <c r="R19" s="18">
        <f t="shared" si="3"/>
        <v>1602496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4791376</v>
      </c>
      <c r="X19" s="18">
        <f t="shared" si="3"/>
        <v>0</v>
      </c>
      <c r="Y19" s="18">
        <f t="shared" si="3"/>
        <v>4791376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>
        <v>45337</v>
      </c>
      <c r="H20" s="21"/>
      <c r="I20" s="21"/>
      <c r="J20" s="21">
        <v>45337</v>
      </c>
      <c r="K20" s="21">
        <v>1600000</v>
      </c>
      <c r="L20" s="21"/>
      <c r="M20" s="21"/>
      <c r="N20" s="21">
        <v>1600000</v>
      </c>
      <c r="O20" s="21">
        <v>800000</v>
      </c>
      <c r="P20" s="21"/>
      <c r="Q20" s="21"/>
      <c r="R20" s="21">
        <v>800000</v>
      </c>
      <c r="S20" s="21"/>
      <c r="T20" s="21"/>
      <c r="U20" s="21"/>
      <c r="V20" s="21"/>
      <c r="W20" s="21">
        <v>2445337</v>
      </c>
      <c r="X20" s="21"/>
      <c r="Y20" s="21">
        <v>2445337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953263</v>
      </c>
      <c r="H21" s="21"/>
      <c r="I21" s="21"/>
      <c r="J21" s="21">
        <v>953263</v>
      </c>
      <c r="K21" s="21">
        <v>590280</v>
      </c>
      <c r="L21" s="21"/>
      <c r="M21" s="21"/>
      <c r="N21" s="21">
        <v>590280</v>
      </c>
      <c r="O21" s="21">
        <v>802496</v>
      </c>
      <c r="P21" s="21"/>
      <c r="Q21" s="21"/>
      <c r="R21" s="21">
        <v>802496</v>
      </c>
      <c r="S21" s="21"/>
      <c r="T21" s="21"/>
      <c r="U21" s="21"/>
      <c r="V21" s="21"/>
      <c r="W21" s="21">
        <v>2346039</v>
      </c>
      <c r="X21" s="21"/>
      <c r="Y21" s="21">
        <v>2346039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</v>
      </c>
      <c r="D25" s="51">
        <f>+D5+D9+D15+D19+D24</f>
        <v>0</v>
      </c>
      <c r="E25" s="52">
        <f t="shared" si="4"/>
        <v>7741000</v>
      </c>
      <c r="F25" s="53">
        <f t="shared" si="4"/>
        <v>7741000</v>
      </c>
      <c r="G25" s="53">
        <f t="shared" si="4"/>
        <v>998600</v>
      </c>
      <c r="H25" s="53">
        <f t="shared" si="4"/>
        <v>3377796</v>
      </c>
      <c r="I25" s="53">
        <f t="shared" si="4"/>
        <v>2050584</v>
      </c>
      <c r="J25" s="53">
        <f t="shared" si="4"/>
        <v>6426980</v>
      </c>
      <c r="K25" s="53">
        <f t="shared" si="4"/>
        <v>2190280</v>
      </c>
      <c r="L25" s="53">
        <f t="shared" si="4"/>
        <v>1647538</v>
      </c>
      <c r="M25" s="53">
        <f t="shared" si="4"/>
        <v>0</v>
      </c>
      <c r="N25" s="53">
        <f t="shared" si="4"/>
        <v>3837818</v>
      </c>
      <c r="O25" s="53">
        <f t="shared" si="4"/>
        <v>1602496</v>
      </c>
      <c r="P25" s="53">
        <f t="shared" si="4"/>
        <v>0</v>
      </c>
      <c r="Q25" s="53">
        <f t="shared" si="4"/>
        <v>0</v>
      </c>
      <c r="R25" s="53">
        <f t="shared" si="4"/>
        <v>1602496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11867294</v>
      </c>
      <c r="X25" s="53">
        <f t="shared" si="4"/>
        <v>7741000</v>
      </c>
      <c r="Y25" s="53">
        <f t="shared" si="4"/>
        <v>4126294</v>
      </c>
      <c r="Z25" s="54">
        <f>+IF(X25&lt;&gt;0,+(Y25/X25)*100,0)</f>
        <v>53.30440511561814</v>
      </c>
      <c r="AA25" s="55">
        <f>+AA5+AA9+AA15+AA19+AA24</f>
        <v>7741000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7741000</v>
      </c>
      <c r="F28" s="21">
        <v>7741000</v>
      </c>
      <c r="G28" s="21">
        <v>953263</v>
      </c>
      <c r="H28" s="21">
        <v>3377796</v>
      </c>
      <c r="I28" s="21">
        <v>2050584</v>
      </c>
      <c r="J28" s="21">
        <v>6381643</v>
      </c>
      <c r="K28" s="21">
        <v>2190280</v>
      </c>
      <c r="L28" s="21"/>
      <c r="M28" s="21"/>
      <c r="N28" s="21">
        <v>2190280</v>
      </c>
      <c r="O28" s="21">
        <v>1602496</v>
      </c>
      <c r="P28" s="21"/>
      <c r="Q28" s="21"/>
      <c r="R28" s="21">
        <v>1602496</v>
      </c>
      <c r="S28" s="21"/>
      <c r="T28" s="21"/>
      <c r="U28" s="21"/>
      <c r="V28" s="21"/>
      <c r="W28" s="21">
        <v>10174419</v>
      </c>
      <c r="X28" s="21"/>
      <c r="Y28" s="21">
        <v>10174419</v>
      </c>
      <c r="Z28" s="6"/>
      <c r="AA28" s="19">
        <v>7741000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1647538</v>
      </c>
      <c r="M29" s="21"/>
      <c r="N29" s="21">
        <v>1647538</v>
      </c>
      <c r="O29" s="21"/>
      <c r="P29" s="21"/>
      <c r="Q29" s="21"/>
      <c r="R29" s="21"/>
      <c r="S29" s="21"/>
      <c r="T29" s="21"/>
      <c r="U29" s="21"/>
      <c r="V29" s="21"/>
      <c r="W29" s="21">
        <v>1647538</v>
      </c>
      <c r="X29" s="21"/>
      <c r="Y29" s="21">
        <v>1647538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7741000</v>
      </c>
      <c r="F32" s="27">
        <f t="shared" si="5"/>
        <v>7741000</v>
      </c>
      <c r="G32" s="27">
        <f t="shared" si="5"/>
        <v>953263</v>
      </c>
      <c r="H32" s="27">
        <f t="shared" si="5"/>
        <v>3377796</v>
      </c>
      <c r="I32" s="27">
        <f t="shared" si="5"/>
        <v>2050584</v>
      </c>
      <c r="J32" s="27">
        <f t="shared" si="5"/>
        <v>6381643</v>
      </c>
      <c r="K32" s="27">
        <f t="shared" si="5"/>
        <v>2190280</v>
      </c>
      <c r="L32" s="27">
        <f t="shared" si="5"/>
        <v>1647538</v>
      </c>
      <c r="M32" s="27">
        <f t="shared" si="5"/>
        <v>0</v>
      </c>
      <c r="N32" s="27">
        <f t="shared" si="5"/>
        <v>3837818</v>
      </c>
      <c r="O32" s="27">
        <f t="shared" si="5"/>
        <v>1602496</v>
      </c>
      <c r="P32" s="27">
        <f t="shared" si="5"/>
        <v>0</v>
      </c>
      <c r="Q32" s="27">
        <f t="shared" si="5"/>
        <v>0</v>
      </c>
      <c r="R32" s="27">
        <f t="shared" si="5"/>
        <v>1602496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11821957</v>
      </c>
      <c r="X32" s="27">
        <f t="shared" si="5"/>
        <v>0</v>
      </c>
      <c r="Y32" s="27">
        <f t="shared" si="5"/>
        <v>11821957</v>
      </c>
      <c r="Z32" s="13">
        <f>+IF(X32&lt;&gt;0,+(Y32/X32)*100,0)</f>
        <v>0</v>
      </c>
      <c r="AA32" s="31">
        <f>SUM(AA28:AA31)</f>
        <v>7741000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45337</v>
      </c>
      <c r="H35" s="21"/>
      <c r="I35" s="21"/>
      <c r="J35" s="21">
        <v>45337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45337</v>
      </c>
      <c r="X35" s="21"/>
      <c r="Y35" s="21">
        <v>45337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</v>
      </c>
      <c r="D36" s="62">
        <f>SUM(D32:D35)</f>
        <v>0</v>
      </c>
      <c r="E36" s="63">
        <f t="shared" si="6"/>
        <v>7741000</v>
      </c>
      <c r="F36" s="64">
        <f t="shared" si="6"/>
        <v>7741000</v>
      </c>
      <c r="G36" s="64">
        <f t="shared" si="6"/>
        <v>998600</v>
      </c>
      <c r="H36" s="64">
        <f t="shared" si="6"/>
        <v>3377796</v>
      </c>
      <c r="I36" s="64">
        <f t="shared" si="6"/>
        <v>2050584</v>
      </c>
      <c r="J36" s="64">
        <f t="shared" si="6"/>
        <v>6426980</v>
      </c>
      <c r="K36" s="64">
        <f t="shared" si="6"/>
        <v>2190280</v>
      </c>
      <c r="L36" s="64">
        <f t="shared" si="6"/>
        <v>1647538</v>
      </c>
      <c r="M36" s="64">
        <f t="shared" si="6"/>
        <v>0</v>
      </c>
      <c r="N36" s="64">
        <f t="shared" si="6"/>
        <v>3837818</v>
      </c>
      <c r="O36" s="64">
        <f t="shared" si="6"/>
        <v>1602496</v>
      </c>
      <c r="P36" s="64">
        <f t="shared" si="6"/>
        <v>0</v>
      </c>
      <c r="Q36" s="64">
        <f t="shared" si="6"/>
        <v>0</v>
      </c>
      <c r="R36" s="64">
        <f t="shared" si="6"/>
        <v>1602496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11867294</v>
      </c>
      <c r="X36" s="64">
        <f t="shared" si="6"/>
        <v>0</v>
      </c>
      <c r="Y36" s="64">
        <f t="shared" si="6"/>
        <v>11867294</v>
      </c>
      <c r="Z36" s="65">
        <f>+IF(X36&lt;&gt;0,+(Y36/X36)*100,0)</f>
        <v>0</v>
      </c>
      <c r="AA36" s="66">
        <f>SUM(AA32:AA35)</f>
        <v>7741000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140080</v>
      </c>
      <c r="D5" s="16">
        <f>SUM(D6:D8)</f>
        <v>0</v>
      </c>
      <c r="E5" s="17">
        <f t="shared" si="0"/>
        <v>70000</v>
      </c>
      <c r="F5" s="18">
        <f t="shared" si="0"/>
        <v>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70000</v>
      </c>
      <c r="Y5" s="18">
        <f t="shared" si="0"/>
        <v>-70000</v>
      </c>
      <c r="Z5" s="4">
        <f>+IF(X5&lt;&gt;0,+(Y5/X5)*100,0)</f>
        <v>-100</v>
      </c>
      <c r="AA5" s="16">
        <f>SUM(AA6:AA8)</f>
        <v>70000</v>
      </c>
    </row>
    <row r="6" spans="1:27" ht="13.5">
      <c r="A6" s="5" t="s">
        <v>32</v>
      </c>
      <c r="B6" s="3"/>
      <c r="C6" s="19">
        <v>8885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114909</v>
      </c>
      <c r="D7" s="22"/>
      <c r="E7" s="23">
        <v>70000</v>
      </c>
      <c r="F7" s="24">
        <v>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70000</v>
      </c>
      <c r="Y7" s="24">
        <v>-70000</v>
      </c>
      <c r="Z7" s="7">
        <v>-100</v>
      </c>
      <c r="AA7" s="29">
        <v>70000</v>
      </c>
    </row>
    <row r="8" spans="1:27" ht="13.5">
      <c r="A8" s="5" t="s">
        <v>34</v>
      </c>
      <c r="B8" s="3"/>
      <c r="C8" s="19">
        <v>16286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10514637</v>
      </c>
      <c r="D15" s="16">
        <f>SUM(D16:D18)</f>
        <v>0</v>
      </c>
      <c r="E15" s="17">
        <f t="shared" si="2"/>
        <v>11068100</v>
      </c>
      <c r="F15" s="18">
        <f t="shared" si="2"/>
        <v>7268100</v>
      </c>
      <c r="G15" s="18">
        <f t="shared" si="2"/>
        <v>22734</v>
      </c>
      <c r="H15" s="18">
        <f t="shared" si="2"/>
        <v>91200</v>
      </c>
      <c r="I15" s="18">
        <f t="shared" si="2"/>
        <v>986009</v>
      </c>
      <c r="J15" s="18">
        <f t="shared" si="2"/>
        <v>1099943</v>
      </c>
      <c r="K15" s="18">
        <f t="shared" si="2"/>
        <v>0</v>
      </c>
      <c r="L15" s="18">
        <f t="shared" si="2"/>
        <v>298825</v>
      </c>
      <c r="M15" s="18">
        <f t="shared" si="2"/>
        <v>2576632</v>
      </c>
      <c r="N15" s="18">
        <f t="shared" si="2"/>
        <v>2875457</v>
      </c>
      <c r="O15" s="18">
        <f t="shared" si="2"/>
        <v>0</v>
      </c>
      <c r="P15" s="18">
        <f t="shared" si="2"/>
        <v>1210669</v>
      </c>
      <c r="Q15" s="18">
        <f t="shared" si="2"/>
        <v>2466332</v>
      </c>
      <c r="R15" s="18">
        <f t="shared" si="2"/>
        <v>3677001</v>
      </c>
      <c r="S15" s="18">
        <f t="shared" si="2"/>
        <v>1186283</v>
      </c>
      <c r="T15" s="18">
        <f t="shared" si="2"/>
        <v>0</v>
      </c>
      <c r="U15" s="18">
        <f t="shared" si="2"/>
        <v>2355717</v>
      </c>
      <c r="V15" s="18">
        <f t="shared" si="2"/>
        <v>3542000</v>
      </c>
      <c r="W15" s="18">
        <f t="shared" si="2"/>
        <v>11194401</v>
      </c>
      <c r="X15" s="18">
        <f t="shared" si="2"/>
        <v>11068100</v>
      </c>
      <c r="Y15" s="18">
        <f t="shared" si="2"/>
        <v>126301</v>
      </c>
      <c r="Z15" s="4">
        <f>+IF(X15&lt;&gt;0,+(Y15/X15)*100,0)</f>
        <v>1.1411262999069396</v>
      </c>
      <c r="AA15" s="30">
        <f>SUM(AA16:AA18)</f>
        <v>7268100</v>
      </c>
    </row>
    <row r="16" spans="1:27" ht="13.5">
      <c r="A16" s="5" t="s">
        <v>42</v>
      </c>
      <c r="B16" s="3"/>
      <c r="C16" s="19">
        <v>10514637</v>
      </c>
      <c r="D16" s="19"/>
      <c r="E16" s="20">
        <v>10068100</v>
      </c>
      <c r="F16" s="21">
        <v>7268100</v>
      </c>
      <c r="G16" s="21">
        <v>22734</v>
      </c>
      <c r="H16" s="21">
        <v>91200</v>
      </c>
      <c r="I16" s="21">
        <v>986009</v>
      </c>
      <c r="J16" s="21">
        <v>1099943</v>
      </c>
      <c r="K16" s="21"/>
      <c r="L16" s="21">
        <v>298825</v>
      </c>
      <c r="M16" s="21">
        <v>2576632</v>
      </c>
      <c r="N16" s="21">
        <v>2875457</v>
      </c>
      <c r="O16" s="21"/>
      <c r="P16" s="21">
        <v>1210669</v>
      </c>
      <c r="Q16" s="21">
        <v>2466332</v>
      </c>
      <c r="R16" s="21">
        <v>3677001</v>
      </c>
      <c r="S16" s="21">
        <v>1186283</v>
      </c>
      <c r="T16" s="21"/>
      <c r="U16" s="21">
        <v>2355717</v>
      </c>
      <c r="V16" s="21">
        <v>3542000</v>
      </c>
      <c r="W16" s="21">
        <v>11194401</v>
      </c>
      <c r="X16" s="21">
        <v>10068100</v>
      </c>
      <c r="Y16" s="21">
        <v>1126301</v>
      </c>
      <c r="Z16" s="6">
        <v>11.19</v>
      </c>
      <c r="AA16" s="28">
        <v>7268100</v>
      </c>
    </row>
    <row r="17" spans="1:27" ht="13.5">
      <c r="A17" s="5" t="s">
        <v>43</v>
      </c>
      <c r="B17" s="3"/>
      <c r="C17" s="19"/>
      <c r="D17" s="19"/>
      <c r="E17" s="20">
        <v>1000000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1000000</v>
      </c>
      <c r="Y17" s="21">
        <v>-1000000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1064414</v>
      </c>
      <c r="D19" s="16">
        <f>SUM(D20:D23)</f>
        <v>0</v>
      </c>
      <c r="E19" s="17">
        <f t="shared" si="3"/>
        <v>9950000</v>
      </c>
      <c r="F19" s="18">
        <f t="shared" si="3"/>
        <v>5399000</v>
      </c>
      <c r="G19" s="18">
        <f t="shared" si="3"/>
        <v>462572</v>
      </c>
      <c r="H19" s="18">
        <f t="shared" si="3"/>
        <v>1079649</v>
      </c>
      <c r="I19" s="18">
        <f t="shared" si="3"/>
        <v>0</v>
      </c>
      <c r="J19" s="18">
        <f t="shared" si="3"/>
        <v>1542221</v>
      </c>
      <c r="K19" s="18">
        <f t="shared" si="3"/>
        <v>4394749</v>
      </c>
      <c r="L19" s="18">
        <f t="shared" si="3"/>
        <v>51170</v>
      </c>
      <c r="M19" s="18">
        <f t="shared" si="3"/>
        <v>51133</v>
      </c>
      <c r="N19" s="18">
        <f t="shared" si="3"/>
        <v>4497052</v>
      </c>
      <c r="O19" s="18">
        <f t="shared" si="3"/>
        <v>0</v>
      </c>
      <c r="P19" s="18">
        <f t="shared" si="3"/>
        <v>99349</v>
      </c>
      <c r="Q19" s="18">
        <f t="shared" si="3"/>
        <v>2477281</v>
      </c>
      <c r="R19" s="18">
        <f t="shared" si="3"/>
        <v>2576630</v>
      </c>
      <c r="S19" s="18">
        <f t="shared" si="3"/>
        <v>0</v>
      </c>
      <c r="T19" s="18">
        <f t="shared" si="3"/>
        <v>0</v>
      </c>
      <c r="U19" s="18">
        <f t="shared" si="3"/>
        <v>1162558</v>
      </c>
      <c r="V19" s="18">
        <f t="shared" si="3"/>
        <v>1162558</v>
      </c>
      <c r="W19" s="18">
        <f t="shared" si="3"/>
        <v>9778461</v>
      </c>
      <c r="X19" s="18">
        <f t="shared" si="3"/>
        <v>9950000</v>
      </c>
      <c r="Y19" s="18">
        <f t="shared" si="3"/>
        <v>-171539</v>
      </c>
      <c r="Z19" s="4">
        <f>+IF(X19&lt;&gt;0,+(Y19/X19)*100,0)</f>
        <v>-1.7240100502512563</v>
      </c>
      <c r="AA19" s="30">
        <f>SUM(AA20:AA23)</f>
        <v>5399000</v>
      </c>
    </row>
    <row r="20" spans="1:27" ht="13.5">
      <c r="A20" s="5" t="s">
        <v>46</v>
      </c>
      <c r="B20" s="3"/>
      <c r="C20" s="19"/>
      <c r="D20" s="19"/>
      <c r="E20" s="20">
        <v>4470000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4470000</v>
      </c>
      <c r="Y20" s="21">
        <v>-4470000</v>
      </c>
      <c r="Z20" s="6">
        <v>-100</v>
      </c>
      <c r="AA20" s="28"/>
    </row>
    <row r="21" spans="1:27" ht="13.5">
      <c r="A21" s="5" t="s">
        <v>47</v>
      </c>
      <c r="B21" s="3"/>
      <c r="C21" s="19">
        <v>382870</v>
      </c>
      <c r="D21" s="19"/>
      <c r="E21" s="20">
        <v>5399000</v>
      </c>
      <c r="F21" s="21">
        <v>5399000</v>
      </c>
      <c r="G21" s="21">
        <v>462572</v>
      </c>
      <c r="H21" s="21">
        <v>1079649</v>
      </c>
      <c r="I21" s="21"/>
      <c r="J21" s="21">
        <v>1542221</v>
      </c>
      <c r="K21" s="21">
        <v>4394749</v>
      </c>
      <c r="L21" s="21">
        <v>51170</v>
      </c>
      <c r="M21" s="21">
        <v>51133</v>
      </c>
      <c r="N21" s="21">
        <v>4497052</v>
      </c>
      <c r="O21" s="21"/>
      <c r="P21" s="21">
        <v>99349</v>
      </c>
      <c r="Q21" s="21">
        <v>2477281</v>
      </c>
      <c r="R21" s="21">
        <v>2576630</v>
      </c>
      <c r="S21" s="21"/>
      <c r="T21" s="21"/>
      <c r="U21" s="21">
        <v>1162558</v>
      </c>
      <c r="V21" s="21">
        <v>1162558</v>
      </c>
      <c r="W21" s="21">
        <v>9778461</v>
      </c>
      <c r="X21" s="21">
        <v>5399000</v>
      </c>
      <c r="Y21" s="21">
        <v>4379461</v>
      </c>
      <c r="Z21" s="6">
        <v>81.12</v>
      </c>
      <c r="AA21" s="28">
        <v>5399000</v>
      </c>
    </row>
    <row r="22" spans="1:27" ht="13.5">
      <c r="A22" s="5" t="s">
        <v>48</v>
      </c>
      <c r="B22" s="3"/>
      <c r="C22" s="22">
        <v>681544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81000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81000</v>
      </c>
      <c r="Y23" s="21">
        <v>-81000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11719131</v>
      </c>
      <c r="D25" s="51">
        <f>+D5+D9+D15+D19+D24</f>
        <v>0</v>
      </c>
      <c r="E25" s="52">
        <f t="shared" si="4"/>
        <v>21088100</v>
      </c>
      <c r="F25" s="53">
        <f t="shared" si="4"/>
        <v>12737100</v>
      </c>
      <c r="G25" s="53">
        <f t="shared" si="4"/>
        <v>485306</v>
      </c>
      <c r="H25" s="53">
        <f t="shared" si="4"/>
        <v>1170849</v>
      </c>
      <c r="I25" s="53">
        <f t="shared" si="4"/>
        <v>986009</v>
      </c>
      <c r="J25" s="53">
        <f t="shared" si="4"/>
        <v>2642164</v>
      </c>
      <c r="K25" s="53">
        <f t="shared" si="4"/>
        <v>4394749</v>
      </c>
      <c r="L25" s="53">
        <f t="shared" si="4"/>
        <v>349995</v>
      </c>
      <c r="M25" s="53">
        <f t="shared" si="4"/>
        <v>2627765</v>
      </c>
      <c r="N25" s="53">
        <f t="shared" si="4"/>
        <v>7372509</v>
      </c>
      <c r="O25" s="53">
        <f t="shared" si="4"/>
        <v>0</v>
      </c>
      <c r="P25" s="53">
        <f t="shared" si="4"/>
        <v>1310018</v>
      </c>
      <c r="Q25" s="53">
        <f t="shared" si="4"/>
        <v>4943613</v>
      </c>
      <c r="R25" s="53">
        <f t="shared" si="4"/>
        <v>6253631</v>
      </c>
      <c r="S25" s="53">
        <f t="shared" si="4"/>
        <v>1186283</v>
      </c>
      <c r="T25" s="53">
        <f t="shared" si="4"/>
        <v>0</v>
      </c>
      <c r="U25" s="53">
        <f t="shared" si="4"/>
        <v>3518275</v>
      </c>
      <c r="V25" s="53">
        <f t="shared" si="4"/>
        <v>4704558</v>
      </c>
      <c r="W25" s="53">
        <f t="shared" si="4"/>
        <v>20972862</v>
      </c>
      <c r="X25" s="53">
        <f t="shared" si="4"/>
        <v>21088100</v>
      </c>
      <c r="Y25" s="53">
        <f t="shared" si="4"/>
        <v>-115238</v>
      </c>
      <c r="Z25" s="54">
        <f>+IF(X25&lt;&gt;0,+(Y25/X25)*100,0)</f>
        <v>-0.5464598517647394</v>
      </c>
      <c r="AA25" s="55">
        <f>+AA5+AA9+AA15+AA19+AA24</f>
        <v>12737100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10930615</v>
      </c>
      <c r="D28" s="19"/>
      <c r="E28" s="20">
        <v>20007100</v>
      </c>
      <c r="F28" s="21">
        <v>12737100</v>
      </c>
      <c r="G28" s="21">
        <v>22734</v>
      </c>
      <c r="H28" s="21">
        <v>355315</v>
      </c>
      <c r="I28" s="21">
        <v>986009</v>
      </c>
      <c r="J28" s="21">
        <v>1364058</v>
      </c>
      <c r="K28" s="21">
        <v>4113374</v>
      </c>
      <c r="L28" s="21">
        <v>349995</v>
      </c>
      <c r="M28" s="21">
        <v>2576632</v>
      </c>
      <c r="N28" s="21">
        <v>7040001</v>
      </c>
      <c r="O28" s="21"/>
      <c r="P28" s="21">
        <v>1210669</v>
      </c>
      <c r="Q28" s="21">
        <v>2466332</v>
      </c>
      <c r="R28" s="21">
        <v>3677001</v>
      </c>
      <c r="S28" s="21">
        <v>1186283</v>
      </c>
      <c r="T28" s="21"/>
      <c r="U28" s="21">
        <v>2355717</v>
      </c>
      <c r="V28" s="21">
        <v>3542000</v>
      </c>
      <c r="W28" s="21">
        <v>15623060</v>
      </c>
      <c r="X28" s="21"/>
      <c r="Y28" s="21">
        <v>15623060</v>
      </c>
      <c r="Z28" s="6"/>
      <c r="AA28" s="19">
        <v>12737100</v>
      </c>
    </row>
    <row r="29" spans="1:27" ht="13.5">
      <c r="A29" s="57" t="s">
        <v>55</v>
      </c>
      <c r="B29" s="3"/>
      <c r="C29" s="19">
        <v>681544</v>
      </c>
      <c r="D29" s="19"/>
      <c r="E29" s="20"/>
      <c r="F29" s="21"/>
      <c r="G29" s="21">
        <v>462572</v>
      </c>
      <c r="H29" s="21">
        <v>815534</v>
      </c>
      <c r="I29" s="21"/>
      <c r="J29" s="21">
        <v>1278106</v>
      </c>
      <c r="K29" s="21">
        <v>281375</v>
      </c>
      <c r="L29" s="21"/>
      <c r="M29" s="21">
        <v>51133</v>
      </c>
      <c r="N29" s="21">
        <v>332508</v>
      </c>
      <c r="O29" s="21"/>
      <c r="P29" s="21">
        <v>99349</v>
      </c>
      <c r="Q29" s="21">
        <v>2477281</v>
      </c>
      <c r="R29" s="21">
        <v>2576630</v>
      </c>
      <c r="S29" s="21"/>
      <c r="T29" s="21"/>
      <c r="U29" s="21">
        <v>1162558</v>
      </c>
      <c r="V29" s="21">
        <v>1162558</v>
      </c>
      <c r="W29" s="21">
        <v>5349802</v>
      </c>
      <c r="X29" s="21"/>
      <c r="Y29" s="21">
        <v>5349802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11612159</v>
      </c>
      <c r="D32" s="25">
        <f>SUM(D28:D31)</f>
        <v>0</v>
      </c>
      <c r="E32" s="26">
        <f t="shared" si="5"/>
        <v>20007100</v>
      </c>
      <c r="F32" s="27">
        <f t="shared" si="5"/>
        <v>12737100</v>
      </c>
      <c r="G32" s="27">
        <f t="shared" si="5"/>
        <v>485306</v>
      </c>
      <c r="H32" s="27">
        <f t="shared" si="5"/>
        <v>1170849</v>
      </c>
      <c r="I32" s="27">
        <f t="shared" si="5"/>
        <v>986009</v>
      </c>
      <c r="J32" s="27">
        <f t="shared" si="5"/>
        <v>2642164</v>
      </c>
      <c r="K32" s="27">
        <f t="shared" si="5"/>
        <v>4394749</v>
      </c>
      <c r="L32" s="27">
        <f t="shared" si="5"/>
        <v>349995</v>
      </c>
      <c r="M32" s="27">
        <f t="shared" si="5"/>
        <v>2627765</v>
      </c>
      <c r="N32" s="27">
        <f t="shared" si="5"/>
        <v>7372509</v>
      </c>
      <c r="O32" s="27">
        <f t="shared" si="5"/>
        <v>0</v>
      </c>
      <c r="P32" s="27">
        <f t="shared" si="5"/>
        <v>1310018</v>
      </c>
      <c r="Q32" s="27">
        <f t="shared" si="5"/>
        <v>4943613</v>
      </c>
      <c r="R32" s="27">
        <f t="shared" si="5"/>
        <v>6253631</v>
      </c>
      <c r="S32" s="27">
        <f t="shared" si="5"/>
        <v>1186283</v>
      </c>
      <c r="T32" s="27">
        <f t="shared" si="5"/>
        <v>0</v>
      </c>
      <c r="U32" s="27">
        <f t="shared" si="5"/>
        <v>3518275</v>
      </c>
      <c r="V32" s="27">
        <f t="shared" si="5"/>
        <v>4704558</v>
      </c>
      <c r="W32" s="27">
        <f t="shared" si="5"/>
        <v>20972862</v>
      </c>
      <c r="X32" s="27">
        <f t="shared" si="5"/>
        <v>0</v>
      </c>
      <c r="Y32" s="27">
        <f t="shared" si="5"/>
        <v>20972862</v>
      </c>
      <c r="Z32" s="13">
        <f>+IF(X32&lt;&gt;0,+(Y32/X32)*100,0)</f>
        <v>0</v>
      </c>
      <c r="AA32" s="31">
        <f>SUM(AA28:AA31)</f>
        <v>12737100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106972</v>
      </c>
      <c r="D35" s="19"/>
      <c r="E35" s="20">
        <v>1081000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11719131</v>
      </c>
      <c r="D36" s="62">
        <f>SUM(D32:D35)</f>
        <v>0</v>
      </c>
      <c r="E36" s="63">
        <f t="shared" si="6"/>
        <v>21088100</v>
      </c>
      <c r="F36" s="64">
        <f t="shared" si="6"/>
        <v>12737100</v>
      </c>
      <c r="G36" s="64">
        <f t="shared" si="6"/>
        <v>485306</v>
      </c>
      <c r="H36" s="64">
        <f t="shared" si="6"/>
        <v>1170849</v>
      </c>
      <c r="I36" s="64">
        <f t="shared" si="6"/>
        <v>986009</v>
      </c>
      <c r="J36" s="64">
        <f t="shared" si="6"/>
        <v>2642164</v>
      </c>
      <c r="K36" s="64">
        <f t="shared" si="6"/>
        <v>4394749</v>
      </c>
      <c r="L36" s="64">
        <f t="shared" si="6"/>
        <v>349995</v>
      </c>
      <c r="M36" s="64">
        <f t="shared" si="6"/>
        <v>2627765</v>
      </c>
      <c r="N36" s="64">
        <f t="shared" si="6"/>
        <v>7372509</v>
      </c>
      <c r="O36" s="64">
        <f t="shared" si="6"/>
        <v>0</v>
      </c>
      <c r="P36" s="64">
        <f t="shared" si="6"/>
        <v>1310018</v>
      </c>
      <c r="Q36" s="64">
        <f t="shared" si="6"/>
        <v>4943613</v>
      </c>
      <c r="R36" s="64">
        <f t="shared" si="6"/>
        <v>6253631</v>
      </c>
      <c r="S36" s="64">
        <f t="shared" si="6"/>
        <v>1186283</v>
      </c>
      <c r="T36" s="64">
        <f t="shared" si="6"/>
        <v>0</v>
      </c>
      <c r="U36" s="64">
        <f t="shared" si="6"/>
        <v>3518275</v>
      </c>
      <c r="V36" s="64">
        <f t="shared" si="6"/>
        <v>4704558</v>
      </c>
      <c r="W36" s="64">
        <f t="shared" si="6"/>
        <v>20972862</v>
      </c>
      <c r="X36" s="64">
        <f t="shared" si="6"/>
        <v>0</v>
      </c>
      <c r="Y36" s="64">
        <f t="shared" si="6"/>
        <v>20972862</v>
      </c>
      <c r="Z36" s="65">
        <f>+IF(X36&lt;&gt;0,+(Y36/X36)*100,0)</f>
        <v>0</v>
      </c>
      <c r="AA36" s="66">
        <f>SUM(AA32:AA35)</f>
        <v>12737100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13500000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13500000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4542000</v>
      </c>
      <c r="D15" s="16">
        <f>SUM(D16:D18)</f>
        <v>0</v>
      </c>
      <c r="E15" s="17">
        <f t="shared" si="2"/>
        <v>5000000</v>
      </c>
      <c r="F15" s="18">
        <f t="shared" si="2"/>
        <v>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4541549</v>
      </c>
      <c r="Y15" s="18">
        <f t="shared" si="2"/>
        <v>-4541549</v>
      </c>
      <c r="Z15" s="4">
        <f>+IF(X15&lt;&gt;0,+(Y15/X15)*100,0)</f>
        <v>-100</v>
      </c>
      <c r="AA15" s="30">
        <f>SUM(AA16:AA18)</f>
        <v>5000000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4542000</v>
      </c>
      <c r="D17" s="19"/>
      <c r="E17" s="20">
        <v>5000000</v>
      </c>
      <c r="F17" s="21">
        <v>5000000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4541549</v>
      </c>
      <c r="Y17" s="21">
        <v>-4541549</v>
      </c>
      <c r="Z17" s="6">
        <v>-100</v>
      </c>
      <c r="AA17" s="28">
        <v>5000000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16158000</v>
      </c>
      <c r="D19" s="16">
        <f>SUM(D20:D23)</f>
        <v>0</v>
      </c>
      <c r="E19" s="17">
        <f t="shared" si="3"/>
        <v>8920000</v>
      </c>
      <c r="F19" s="18">
        <f t="shared" si="3"/>
        <v>8920000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18493452</v>
      </c>
      <c r="Y19" s="18">
        <f t="shared" si="3"/>
        <v>-18493452</v>
      </c>
      <c r="Z19" s="4">
        <f>+IF(X19&lt;&gt;0,+(Y19/X19)*100,0)</f>
        <v>-100</v>
      </c>
      <c r="AA19" s="30">
        <f>SUM(AA20:AA23)</f>
        <v>8920000</v>
      </c>
    </row>
    <row r="20" spans="1:27" ht="13.5">
      <c r="A20" s="5" t="s">
        <v>46</v>
      </c>
      <c r="B20" s="3"/>
      <c r="C20" s="19">
        <v>4300000</v>
      </c>
      <c r="D20" s="19"/>
      <c r="E20" s="20">
        <v>920000</v>
      </c>
      <c r="F20" s="21">
        <v>920000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6635004</v>
      </c>
      <c r="Y20" s="21">
        <v>-6635004</v>
      </c>
      <c r="Z20" s="6">
        <v>-100</v>
      </c>
      <c r="AA20" s="28">
        <v>920000</v>
      </c>
    </row>
    <row r="21" spans="1:27" ht="13.5">
      <c r="A21" s="5" t="s">
        <v>47</v>
      </c>
      <c r="B21" s="3"/>
      <c r="C21" s="19"/>
      <c r="D21" s="19"/>
      <c r="E21" s="20">
        <v>1100000</v>
      </c>
      <c r="F21" s="21">
        <v>1100000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1100000</v>
      </c>
    </row>
    <row r="22" spans="1:27" ht="13.5">
      <c r="A22" s="5" t="s">
        <v>48</v>
      </c>
      <c r="B22" s="3"/>
      <c r="C22" s="22">
        <v>11858000</v>
      </c>
      <c r="D22" s="22"/>
      <c r="E22" s="23">
        <v>6900000</v>
      </c>
      <c r="F22" s="24">
        <v>6900000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11858448</v>
      </c>
      <c r="Y22" s="24">
        <v>-11858448</v>
      </c>
      <c r="Z22" s="7">
        <v>-100</v>
      </c>
      <c r="AA22" s="29">
        <v>6900000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34200000</v>
      </c>
      <c r="D25" s="51">
        <f>+D5+D9+D15+D19+D24</f>
        <v>0</v>
      </c>
      <c r="E25" s="52">
        <f t="shared" si="4"/>
        <v>13920000</v>
      </c>
      <c r="F25" s="53">
        <f t="shared" si="4"/>
        <v>13920000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23035001</v>
      </c>
      <c r="Y25" s="53">
        <f t="shared" si="4"/>
        <v>-23035001</v>
      </c>
      <c r="Z25" s="54">
        <f>+IF(X25&lt;&gt;0,+(Y25/X25)*100,0)</f>
        <v>-100</v>
      </c>
      <c r="AA25" s="55">
        <f>+AA5+AA9+AA15+AA19+AA24</f>
        <v>13920000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34200000</v>
      </c>
      <c r="D28" s="19"/>
      <c r="E28" s="20">
        <v>13920000</v>
      </c>
      <c r="F28" s="21">
        <v>13920000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13920000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34200000</v>
      </c>
      <c r="D32" s="25">
        <f>SUM(D28:D31)</f>
        <v>0</v>
      </c>
      <c r="E32" s="26">
        <f t="shared" si="5"/>
        <v>13920000</v>
      </c>
      <c r="F32" s="27">
        <f t="shared" si="5"/>
        <v>13920000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13920000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34200000</v>
      </c>
      <c r="D36" s="62">
        <f>SUM(D32:D35)</f>
        <v>0</v>
      </c>
      <c r="E36" s="63">
        <f t="shared" si="6"/>
        <v>13920000</v>
      </c>
      <c r="F36" s="64">
        <f t="shared" si="6"/>
        <v>13920000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13920000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1424231</v>
      </c>
      <c r="D5" s="16">
        <f>SUM(D6:D8)</f>
        <v>0</v>
      </c>
      <c r="E5" s="17">
        <f t="shared" si="0"/>
        <v>310000</v>
      </c>
      <c r="F5" s="18">
        <f t="shared" si="0"/>
        <v>310000</v>
      </c>
      <c r="G5" s="18">
        <f t="shared" si="0"/>
        <v>1096</v>
      </c>
      <c r="H5" s="18">
        <f t="shared" si="0"/>
        <v>0</v>
      </c>
      <c r="I5" s="18">
        <f t="shared" si="0"/>
        <v>14600</v>
      </c>
      <c r="J5" s="18">
        <f t="shared" si="0"/>
        <v>15696</v>
      </c>
      <c r="K5" s="18">
        <f t="shared" si="0"/>
        <v>22065</v>
      </c>
      <c r="L5" s="18">
        <f t="shared" si="0"/>
        <v>173033</v>
      </c>
      <c r="M5" s="18">
        <f t="shared" si="0"/>
        <v>95003</v>
      </c>
      <c r="N5" s="18">
        <f t="shared" si="0"/>
        <v>290101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305797</v>
      </c>
      <c r="X5" s="18">
        <f t="shared" si="0"/>
        <v>3044000</v>
      </c>
      <c r="Y5" s="18">
        <f t="shared" si="0"/>
        <v>-2738203</v>
      </c>
      <c r="Z5" s="4">
        <f>+IF(X5&lt;&gt;0,+(Y5/X5)*100,0)</f>
        <v>-89.95410643889619</v>
      </c>
      <c r="AA5" s="16">
        <f>SUM(AA6:AA8)</f>
        <v>310000</v>
      </c>
    </row>
    <row r="6" spans="1:27" ht="13.5">
      <c r="A6" s="5" t="s">
        <v>32</v>
      </c>
      <c r="B6" s="3"/>
      <c r="C6" s="19"/>
      <c r="D6" s="19"/>
      <c r="E6" s="20"/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322053</v>
      </c>
      <c r="D7" s="22"/>
      <c r="E7" s="23"/>
      <c r="F7" s="24">
        <v>130000</v>
      </c>
      <c r="G7" s="24"/>
      <c r="H7" s="24"/>
      <c r="I7" s="24">
        <v>7300</v>
      </c>
      <c r="J7" s="24">
        <v>7300</v>
      </c>
      <c r="K7" s="24">
        <v>22065</v>
      </c>
      <c r="L7" s="24">
        <v>168533</v>
      </c>
      <c r="M7" s="24">
        <v>95003</v>
      </c>
      <c r="N7" s="24">
        <v>285601</v>
      </c>
      <c r="O7" s="24"/>
      <c r="P7" s="24"/>
      <c r="Q7" s="24"/>
      <c r="R7" s="24"/>
      <c r="S7" s="24"/>
      <c r="T7" s="24"/>
      <c r="U7" s="24"/>
      <c r="V7" s="24"/>
      <c r="W7" s="24">
        <v>292901</v>
      </c>
      <c r="X7" s="24">
        <v>2864000</v>
      </c>
      <c r="Y7" s="24">
        <v>-2571099</v>
      </c>
      <c r="Z7" s="7">
        <v>-89.77</v>
      </c>
      <c r="AA7" s="29">
        <v>130000</v>
      </c>
    </row>
    <row r="8" spans="1:27" ht="13.5">
      <c r="A8" s="5" t="s">
        <v>34</v>
      </c>
      <c r="B8" s="3"/>
      <c r="C8" s="19">
        <v>1102178</v>
      </c>
      <c r="D8" s="19"/>
      <c r="E8" s="20">
        <v>310000</v>
      </c>
      <c r="F8" s="21">
        <v>130000</v>
      </c>
      <c r="G8" s="21">
        <v>1096</v>
      </c>
      <c r="H8" s="21"/>
      <c r="I8" s="21">
        <v>7300</v>
      </c>
      <c r="J8" s="21">
        <v>8396</v>
      </c>
      <c r="K8" s="21"/>
      <c r="L8" s="21">
        <v>4500</v>
      </c>
      <c r="M8" s="21"/>
      <c r="N8" s="21">
        <v>4500</v>
      </c>
      <c r="O8" s="21"/>
      <c r="P8" s="21"/>
      <c r="Q8" s="21"/>
      <c r="R8" s="21"/>
      <c r="S8" s="21"/>
      <c r="T8" s="21"/>
      <c r="U8" s="21"/>
      <c r="V8" s="21"/>
      <c r="W8" s="21">
        <v>12896</v>
      </c>
      <c r="X8" s="21">
        <v>130000</v>
      </c>
      <c r="Y8" s="21">
        <v>-117104</v>
      </c>
      <c r="Z8" s="6">
        <v>-90.08</v>
      </c>
      <c r="AA8" s="28">
        <v>130000</v>
      </c>
    </row>
    <row r="9" spans="1:27" ht="13.5">
      <c r="A9" s="2" t="s">
        <v>35</v>
      </c>
      <c r="B9" s="3"/>
      <c r="C9" s="16">
        <f aca="true" t="shared" si="1" ref="C9:Y9">SUM(C10:C14)</f>
        <v>206647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2405</v>
      </c>
      <c r="I9" s="18">
        <f t="shared" si="1"/>
        <v>0</v>
      </c>
      <c r="J9" s="18">
        <f t="shared" si="1"/>
        <v>2405</v>
      </c>
      <c r="K9" s="18">
        <f t="shared" si="1"/>
        <v>7157</v>
      </c>
      <c r="L9" s="18">
        <f t="shared" si="1"/>
        <v>0</v>
      </c>
      <c r="M9" s="18">
        <f t="shared" si="1"/>
        <v>0</v>
      </c>
      <c r="N9" s="18">
        <f t="shared" si="1"/>
        <v>7157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9562</v>
      </c>
      <c r="X9" s="18">
        <f t="shared" si="1"/>
        <v>630000</v>
      </c>
      <c r="Y9" s="18">
        <f t="shared" si="1"/>
        <v>-620438</v>
      </c>
      <c r="Z9" s="4">
        <f>+IF(X9&lt;&gt;0,+(Y9/X9)*100,0)</f>
        <v>-98.48222222222222</v>
      </c>
      <c r="AA9" s="30">
        <f>SUM(AA10:AA14)</f>
        <v>400000</v>
      </c>
    </row>
    <row r="10" spans="1:27" ht="13.5">
      <c r="A10" s="5" t="s">
        <v>36</v>
      </c>
      <c r="B10" s="3"/>
      <c r="C10" s="19">
        <v>203284</v>
      </c>
      <c r="D10" s="19"/>
      <c r="E10" s="20">
        <v>400000</v>
      </c>
      <c r="F10" s="21">
        <v>400000</v>
      </c>
      <c r="G10" s="21"/>
      <c r="H10" s="21">
        <v>2405</v>
      </c>
      <c r="I10" s="21"/>
      <c r="J10" s="21">
        <v>2405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2405</v>
      </c>
      <c r="X10" s="21">
        <v>630000</v>
      </c>
      <c r="Y10" s="21">
        <v>-627595</v>
      </c>
      <c r="Z10" s="6">
        <v>-99.62</v>
      </c>
      <c r="AA10" s="28">
        <v>400000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2100</v>
      </c>
      <c r="D12" s="19"/>
      <c r="E12" s="20"/>
      <c r="F12" s="21"/>
      <c r="G12" s="21"/>
      <c r="H12" s="21"/>
      <c r="I12" s="21"/>
      <c r="J12" s="21"/>
      <c r="K12" s="21">
        <v>7157</v>
      </c>
      <c r="L12" s="21"/>
      <c r="M12" s="21"/>
      <c r="N12" s="21">
        <v>7157</v>
      </c>
      <c r="O12" s="21"/>
      <c r="P12" s="21"/>
      <c r="Q12" s="21"/>
      <c r="R12" s="21"/>
      <c r="S12" s="21"/>
      <c r="T12" s="21"/>
      <c r="U12" s="21"/>
      <c r="V12" s="21"/>
      <c r="W12" s="21">
        <v>7157</v>
      </c>
      <c r="X12" s="21"/>
      <c r="Y12" s="21">
        <v>7157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1263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10295206</v>
      </c>
      <c r="D15" s="16">
        <f>SUM(D16:D18)</f>
        <v>0</v>
      </c>
      <c r="E15" s="17">
        <f t="shared" si="2"/>
        <v>8023000</v>
      </c>
      <c r="F15" s="18">
        <f t="shared" si="2"/>
        <v>8273000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240424</v>
      </c>
      <c r="L15" s="18">
        <f t="shared" si="2"/>
        <v>1351422</v>
      </c>
      <c r="M15" s="18">
        <f t="shared" si="2"/>
        <v>318281</v>
      </c>
      <c r="N15" s="18">
        <f t="shared" si="2"/>
        <v>1910127</v>
      </c>
      <c r="O15" s="18">
        <f t="shared" si="2"/>
        <v>0</v>
      </c>
      <c r="P15" s="18">
        <f t="shared" si="2"/>
        <v>5855126</v>
      </c>
      <c r="Q15" s="18">
        <f t="shared" si="2"/>
        <v>2591125</v>
      </c>
      <c r="R15" s="18">
        <f t="shared" si="2"/>
        <v>8446251</v>
      </c>
      <c r="S15" s="18">
        <f t="shared" si="2"/>
        <v>0</v>
      </c>
      <c r="T15" s="18">
        <f t="shared" si="2"/>
        <v>2434186</v>
      </c>
      <c r="U15" s="18">
        <f t="shared" si="2"/>
        <v>2365366</v>
      </c>
      <c r="V15" s="18">
        <f t="shared" si="2"/>
        <v>4799552</v>
      </c>
      <c r="W15" s="18">
        <f t="shared" si="2"/>
        <v>15155930</v>
      </c>
      <c r="X15" s="18">
        <f t="shared" si="2"/>
        <v>9023000</v>
      </c>
      <c r="Y15" s="18">
        <f t="shared" si="2"/>
        <v>6132930</v>
      </c>
      <c r="Z15" s="4">
        <f>+IF(X15&lt;&gt;0,+(Y15/X15)*100,0)</f>
        <v>67.96996564335586</v>
      </c>
      <c r="AA15" s="30">
        <f>SUM(AA16:AA18)</f>
        <v>8273000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10295206</v>
      </c>
      <c r="D17" s="19"/>
      <c r="E17" s="20">
        <v>8023000</v>
      </c>
      <c r="F17" s="21">
        <v>8273000</v>
      </c>
      <c r="G17" s="21"/>
      <c r="H17" s="21"/>
      <c r="I17" s="21"/>
      <c r="J17" s="21"/>
      <c r="K17" s="21">
        <v>240424</v>
      </c>
      <c r="L17" s="21">
        <v>1351422</v>
      </c>
      <c r="M17" s="21">
        <v>318281</v>
      </c>
      <c r="N17" s="21">
        <v>1910127</v>
      </c>
      <c r="O17" s="21"/>
      <c r="P17" s="21">
        <v>5855126</v>
      </c>
      <c r="Q17" s="21">
        <v>2591125</v>
      </c>
      <c r="R17" s="21">
        <v>8446251</v>
      </c>
      <c r="S17" s="21"/>
      <c r="T17" s="21">
        <v>2434186</v>
      </c>
      <c r="U17" s="21">
        <v>2365366</v>
      </c>
      <c r="V17" s="21">
        <v>4799552</v>
      </c>
      <c r="W17" s="21">
        <v>15155930</v>
      </c>
      <c r="X17" s="21">
        <v>9023000</v>
      </c>
      <c r="Y17" s="21">
        <v>6132930</v>
      </c>
      <c r="Z17" s="6">
        <v>67.97</v>
      </c>
      <c r="AA17" s="28">
        <v>8273000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10669384</v>
      </c>
      <c r="D19" s="16">
        <f>SUM(D20:D23)</f>
        <v>0</v>
      </c>
      <c r="E19" s="17">
        <f t="shared" si="3"/>
        <v>22800000</v>
      </c>
      <c r="F19" s="18">
        <f t="shared" si="3"/>
        <v>22800000</v>
      </c>
      <c r="G19" s="18">
        <f t="shared" si="3"/>
        <v>862311</v>
      </c>
      <c r="H19" s="18">
        <f t="shared" si="3"/>
        <v>0</v>
      </c>
      <c r="I19" s="18">
        <f t="shared" si="3"/>
        <v>490483</v>
      </c>
      <c r="J19" s="18">
        <f t="shared" si="3"/>
        <v>1352794</v>
      </c>
      <c r="K19" s="18">
        <f t="shared" si="3"/>
        <v>1001782</v>
      </c>
      <c r="L19" s="18">
        <f t="shared" si="3"/>
        <v>2539111</v>
      </c>
      <c r="M19" s="18">
        <f t="shared" si="3"/>
        <v>3658731</v>
      </c>
      <c r="N19" s="18">
        <f t="shared" si="3"/>
        <v>7199624</v>
      </c>
      <c r="O19" s="18">
        <f t="shared" si="3"/>
        <v>3473633</v>
      </c>
      <c r="P19" s="18">
        <f t="shared" si="3"/>
        <v>1741555</v>
      </c>
      <c r="Q19" s="18">
        <f t="shared" si="3"/>
        <v>2818486</v>
      </c>
      <c r="R19" s="18">
        <f t="shared" si="3"/>
        <v>8033674</v>
      </c>
      <c r="S19" s="18">
        <f t="shared" si="3"/>
        <v>0</v>
      </c>
      <c r="T19" s="18">
        <f t="shared" si="3"/>
        <v>415672</v>
      </c>
      <c r="U19" s="18">
        <f t="shared" si="3"/>
        <v>1171438</v>
      </c>
      <c r="V19" s="18">
        <f t="shared" si="3"/>
        <v>1587110</v>
      </c>
      <c r="W19" s="18">
        <f t="shared" si="3"/>
        <v>18173202</v>
      </c>
      <c r="X19" s="18">
        <f t="shared" si="3"/>
        <v>22800000</v>
      </c>
      <c r="Y19" s="18">
        <f t="shared" si="3"/>
        <v>-4626798</v>
      </c>
      <c r="Z19" s="4">
        <f>+IF(X19&lt;&gt;0,+(Y19/X19)*100,0)</f>
        <v>-20.292973684210526</v>
      </c>
      <c r="AA19" s="30">
        <f>SUM(AA20:AA23)</f>
        <v>22800000</v>
      </c>
    </row>
    <row r="20" spans="1:27" ht="13.5">
      <c r="A20" s="5" t="s">
        <v>46</v>
      </c>
      <c r="B20" s="3"/>
      <c r="C20" s="19">
        <v>1430755</v>
      </c>
      <c r="D20" s="19"/>
      <c r="E20" s="20">
        <v>1500000</v>
      </c>
      <c r="F20" s="21">
        <v>1500000</v>
      </c>
      <c r="G20" s="21"/>
      <c r="H20" s="21"/>
      <c r="I20" s="21">
        <v>416038</v>
      </c>
      <c r="J20" s="21">
        <v>416038</v>
      </c>
      <c r="K20" s="21">
        <v>500891</v>
      </c>
      <c r="L20" s="21"/>
      <c r="M20" s="21">
        <v>421310</v>
      </c>
      <c r="N20" s="21">
        <v>922201</v>
      </c>
      <c r="O20" s="21">
        <v>3473633</v>
      </c>
      <c r="P20" s="21"/>
      <c r="Q20" s="21">
        <v>1033639</v>
      </c>
      <c r="R20" s="21">
        <v>4507272</v>
      </c>
      <c r="S20" s="21"/>
      <c r="T20" s="21"/>
      <c r="U20" s="21">
        <v>143000</v>
      </c>
      <c r="V20" s="21">
        <v>143000</v>
      </c>
      <c r="W20" s="21">
        <v>5988511</v>
      </c>
      <c r="X20" s="21">
        <v>1500000</v>
      </c>
      <c r="Y20" s="21">
        <v>4488511</v>
      </c>
      <c r="Z20" s="6">
        <v>299.23</v>
      </c>
      <c r="AA20" s="28">
        <v>1500000</v>
      </c>
    </row>
    <row r="21" spans="1:27" ht="13.5">
      <c r="A21" s="5" t="s">
        <v>47</v>
      </c>
      <c r="B21" s="3"/>
      <c r="C21" s="19">
        <v>1266874</v>
      </c>
      <c r="D21" s="19"/>
      <c r="E21" s="20">
        <v>15000000</v>
      </c>
      <c r="F21" s="21">
        <v>15000000</v>
      </c>
      <c r="G21" s="21">
        <v>862311</v>
      </c>
      <c r="H21" s="21"/>
      <c r="I21" s="21"/>
      <c r="J21" s="21">
        <v>862311</v>
      </c>
      <c r="K21" s="21">
        <v>500891</v>
      </c>
      <c r="L21" s="21">
        <v>1746621</v>
      </c>
      <c r="M21" s="21">
        <v>1747581</v>
      </c>
      <c r="N21" s="21">
        <v>3995093</v>
      </c>
      <c r="O21" s="21"/>
      <c r="P21" s="21">
        <v>800313</v>
      </c>
      <c r="Q21" s="21">
        <v>889368</v>
      </c>
      <c r="R21" s="21">
        <v>1689681</v>
      </c>
      <c r="S21" s="21"/>
      <c r="T21" s="21">
        <v>415672</v>
      </c>
      <c r="U21" s="21"/>
      <c r="V21" s="21">
        <v>415672</v>
      </c>
      <c r="W21" s="21">
        <v>6962757</v>
      </c>
      <c r="X21" s="21">
        <v>15000000</v>
      </c>
      <c r="Y21" s="21">
        <v>-8037243</v>
      </c>
      <c r="Z21" s="6">
        <v>-53.58</v>
      </c>
      <c r="AA21" s="28">
        <v>15000000</v>
      </c>
    </row>
    <row r="22" spans="1:27" ht="13.5">
      <c r="A22" s="5" t="s">
        <v>48</v>
      </c>
      <c r="B22" s="3"/>
      <c r="C22" s="22">
        <v>7971755</v>
      </c>
      <c r="D22" s="22"/>
      <c r="E22" s="23">
        <v>6300000</v>
      </c>
      <c r="F22" s="24">
        <v>6300000</v>
      </c>
      <c r="G22" s="24"/>
      <c r="H22" s="24"/>
      <c r="I22" s="24">
        <v>74445</v>
      </c>
      <c r="J22" s="24">
        <v>74445</v>
      </c>
      <c r="K22" s="24"/>
      <c r="L22" s="24">
        <v>792490</v>
      </c>
      <c r="M22" s="24">
        <v>1489840</v>
      </c>
      <c r="N22" s="24">
        <v>2282330</v>
      </c>
      <c r="O22" s="24"/>
      <c r="P22" s="24">
        <v>941242</v>
      </c>
      <c r="Q22" s="24">
        <v>895479</v>
      </c>
      <c r="R22" s="24">
        <v>1836721</v>
      </c>
      <c r="S22" s="24"/>
      <c r="T22" s="24"/>
      <c r="U22" s="24">
        <v>1028438</v>
      </c>
      <c r="V22" s="24">
        <v>1028438</v>
      </c>
      <c r="W22" s="24">
        <v>5221934</v>
      </c>
      <c r="X22" s="24">
        <v>6300000</v>
      </c>
      <c r="Y22" s="24">
        <v>-1078066</v>
      </c>
      <c r="Z22" s="7">
        <v>-17.11</v>
      </c>
      <c r="AA22" s="29">
        <v>6300000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22595468</v>
      </c>
      <c r="D25" s="51">
        <f>+D5+D9+D15+D19+D24</f>
        <v>0</v>
      </c>
      <c r="E25" s="52">
        <f t="shared" si="4"/>
        <v>31533000</v>
      </c>
      <c r="F25" s="53">
        <f t="shared" si="4"/>
        <v>31783000</v>
      </c>
      <c r="G25" s="53">
        <f t="shared" si="4"/>
        <v>863407</v>
      </c>
      <c r="H25" s="53">
        <f t="shared" si="4"/>
        <v>2405</v>
      </c>
      <c r="I25" s="53">
        <f t="shared" si="4"/>
        <v>505083</v>
      </c>
      <c r="J25" s="53">
        <f t="shared" si="4"/>
        <v>1370895</v>
      </c>
      <c r="K25" s="53">
        <f t="shared" si="4"/>
        <v>1271428</v>
      </c>
      <c r="L25" s="53">
        <f t="shared" si="4"/>
        <v>4063566</v>
      </c>
      <c r="M25" s="53">
        <f t="shared" si="4"/>
        <v>4072015</v>
      </c>
      <c r="N25" s="53">
        <f t="shared" si="4"/>
        <v>9407009</v>
      </c>
      <c r="O25" s="53">
        <f t="shared" si="4"/>
        <v>3473633</v>
      </c>
      <c r="P25" s="53">
        <f t="shared" si="4"/>
        <v>7596681</v>
      </c>
      <c r="Q25" s="53">
        <f t="shared" si="4"/>
        <v>5409611</v>
      </c>
      <c r="R25" s="53">
        <f t="shared" si="4"/>
        <v>16479925</v>
      </c>
      <c r="S25" s="53">
        <f t="shared" si="4"/>
        <v>0</v>
      </c>
      <c r="T25" s="53">
        <f t="shared" si="4"/>
        <v>2849858</v>
      </c>
      <c r="U25" s="53">
        <f t="shared" si="4"/>
        <v>3536804</v>
      </c>
      <c r="V25" s="53">
        <f t="shared" si="4"/>
        <v>6386662</v>
      </c>
      <c r="W25" s="53">
        <f t="shared" si="4"/>
        <v>33644491</v>
      </c>
      <c r="X25" s="53">
        <f t="shared" si="4"/>
        <v>35497000</v>
      </c>
      <c r="Y25" s="53">
        <f t="shared" si="4"/>
        <v>-1852509</v>
      </c>
      <c r="Z25" s="54">
        <f>+IF(X25&lt;&gt;0,+(Y25/X25)*100,0)</f>
        <v>-5.218776234611376</v>
      </c>
      <c r="AA25" s="55">
        <f>+AA5+AA9+AA15+AA19+AA24</f>
        <v>31783000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13203117</v>
      </c>
      <c r="D28" s="19"/>
      <c r="E28" s="20">
        <v>30823000</v>
      </c>
      <c r="F28" s="21">
        <v>24523000</v>
      </c>
      <c r="G28" s="21">
        <v>862311</v>
      </c>
      <c r="H28" s="21"/>
      <c r="I28" s="21">
        <v>416038</v>
      </c>
      <c r="J28" s="21">
        <v>1278349</v>
      </c>
      <c r="K28" s="21">
        <v>240424</v>
      </c>
      <c r="L28" s="21">
        <v>3890533</v>
      </c>
      <c r="M28" s="21">
        <v>3977012</v>
      </c>
      <c r="N28" s="21">
        <v>8107969</v>
      </c>
      <c r="O28" s="21">
        <v>661227</v>
      </c>
      <c r="P28" s="21">
        <v>6655439</v>
      </c>
      <c r="Q28" s="21">
        <v>4514132</v>
      </c>
      <c r="R28" s="21">
        <v>11830798</v>
      </c>
      <c r="S28" s="21"/>
      <c r="T28" s="21">
        <v>2849858</v>
      </c>
      <c r="U28" s="21">
        <v>2508366</v>
      </c>
      <c r="V28" s="21">
        <v>5358224</v>
      </c>
      <c r="W28" s="21">
        <v>26575340</v>
      </c>
      <c r="X28" s="21"/>
      <c r="Y28" s="21">
        <v>26575340</v>
      </c>
      <c r="Z28" s="6"/>
      <c r="AA28" s="19">
        <v>24523000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>
        <v>6300000</v>
      </c>
      <c r="G29" s="21"/>
      <c r="H29" s="21"/>
      <c r="I29" s="21">
        <v>74445</v>
      </c>
      <c r="J29" s="21">
        <v>74445</v>
      </c>
      <c r="K29" s="21">
        <v>1008939</v>
      </c>
      <c r="L29" s="21"/>
      <c r="M29" s="21"/>
      <c r="N29" s="21">
        <v>1008939</v>
      </c>
      <c r="O29" s="21">
        <v>2757116</v>
      </c>
      <c r="P29" s="21">
        <v>941242</v>
      </c>
      <c r="Q29" s="21">
        <v>895479</v>
      </c>
      <c r="R29" s="21">
        <v>4593837</v>
      </c>
      <c r="S29" s="21"/>
      <c r="T29" s="21"/>
      <c r="U29" s="21">
        <v>1028438</v>
      </c>
      <c r="V29" s="21">
        <v>1028438</v>
      </c>
      <c r="W29" s="21">
        <v>6705659</v>
      </c>
      <c r="X29" s="21"/>
      <c r="Y29" s="21">
        <v>6705659</v>
      </c>
      <c r="Z29" s="6"/>
      <c r="AA29" s="28">
        <v>6300000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>
        <v>2405</v>
      </c>
      <c r="I31" s="21"/>
      <c r="J31" s="21">
        <v>2405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2405</v>
      </c>
      <c r="X31" s="21"/>
      <c r="Y31" s="21">
        <v>2405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13203117</v>
      </c>
      <c r="D32" s="25">
        <f>SUM(D28:D31)</f>
        <v>0</v>
      </c>
      <c r="E32" s="26">
        <f t="shared" si="5"/>
        <v>31223000</v>
      </c>
      <c r="F32" s="27">
        <f t="shared" si="5"/>
        <v>30823000</v>
      </c>
      <c r="G32" s="27">
        <f t="shared" si="5"/>
        <v>862311</v>
      </c>
      <c r="H32" s="27">
        <f t="shared" si="5"/>
        <v>2405</v>
      </c>
      <c r="I32" s="27">
        <f t="shared" si="5"/>
        <v>490483</v>
      </c>
      <c r="J32" s="27">
        <f t="shared" si="5"/>
        <v>1355199</v>
      </c>
      <c r="K32" s="27">
        <f t="shared" si="5"/>
        <v>1249363</v>
      </c>
      <c r="L32" s="27">
        <f t="shared" si="5"/>
        <v>3890533</v>
      </c>
      <c r="M32" s="27">
        <f t="shared" si="5"/>
        <v>3977012</v>
      </c>
      <c r="N32" s="27">
        <f t="shared" si="5"/>
        <v>9116908</v>
      </c>
      <c r="O32" s="27">
        <f t="shared" si="5"/>
        <v>3418343</v>
      </c>
      <c r="P32" s="27">
        <f t="shared" si="5"/>
        <v>7596681</v>
      </c>
      <c r="Q32" s="27">
        <f t="shared" si="5"/>
        <v>5409611</v>
      </c>
      <c r="R32" s="27">
        <f t="shared" si="5"/>
        <v>16424635</v>
      </c>
      <c r="S32" s="27">
        <f t="shared" si="5"/>
        <v>0</v>
      </c>
      <c r="T32" s="27">
        <f t="shared" si="5"/>
        <v>2849858</v>
      </c>
      <c r="U32" s="27">
        <f t="shared" si="5"/>
        <v>3536804</v>
      </c>
      <c r="V32" s="27">
        <f t="shared" si="5"/>
        <v>6386662</v>
      </c>
      <c r="W32" s="27">
        <f t="shared" si="5"/>
        <v>33283404</v>
      </c>
      <c r="X32" s="27">
        <f t="shared" si="5"/>
        <v>0</v>
      </c>
      <c r="Y32" s="27">
        <f t="shared" si="5"/>
        <v>33283404</v>
      </c>
      <c r="Z32" s="13">
        <f>+IF(X32&lt;&gt;0,+(Y32/X32)*100,0)</f>
        <v>0</v>
      </c>
      <c r="AA32" s="31">
        <f>SUM(AA28:AA31)</f>
        <v>30823000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9392351</v>
      </c>
      <c r="D35" s="19"/>
      <c r="E35" s="20">
        <v>310000</v>
      </c>
      <c r="F35" s="21">
        <v>960000</v>
      </c>
      <c r="G35" s="21">
        <v>1096</v>
      </c>
      <c r="H35" s="21"/>
      <c r="I35" s="21">
        <v>14600</v>
      </c>
      <c r="J35" s="21">
        <v>15696</v>
      </c>
      <c r="K35" s="21">
        <v>22065</v>
      </c>
      <c r="L35" s="21">
        <v>173033</v>
      </c>
      <c r="M35" s="21">
        <v>95003</v>
      </c>
      <c r="N35" s="21">
        <v>290101</v>
      </c>
      <c r="O35" s="21">
        <v>55290</v>
      </c>
      <c r="P35" s="21"/>
      <c r="Q35" s="21"/>
      <c r="R35" s="21">
        <v>55290</v>
      </c>
      <c r="S35" s="21"/>
      <c r="T35" s="21"/>
      <c r="U35" s="21"/>
      <c r="V35" s="21"/>
      <c r="W35" s="21">
        <v>361087</v>
      </c>
      <c r="X35" s="21"/>
      <c r="Y35" s="21">
        <v>361087</v>
      </c>
      <c r="Z35" s="6"/>
      <c r="AA35" s="28">
        <v>960000</v>
      </c>
    </row>
    <row r="36" spans="1:27" ht="13.5">
      <c r="A36" s="61" t="s">
        <v>64</v>
      </c>
      <c r="B36" s="10"/>
      <c r="C36" s="62">
        <f aca="true" t="shared" si="6" ref="C36:Y36">SUM(C32:C35)</f>
        <v>22595468</v>
      </c>
      <c r="D36" s="62">
        <f>SUM(D32:D35)</f>
        <v>0</v>
      </c>
      <c r="E36" s="63">
        <f t="shared" si="6"/>
        <v>31533000</v>
      </c>
      <c r="F36" s="64">
        <f t="shared" si="6"/>
        <v>31783000</v>
      </c>
      <c r="G36" s="64">
        <f t="shared" si="6"/>
        <v>863407</v>
      </c>
      <c r="H36" s="64">
        <f t="shared" si="6"/>
        <v>2405</v>
      </c>
      <c r="I36" s="64">
        <f t="shared" si="6"/>
        <v>505083</v>
      </c>
      <c r="J36" s="64">
        <f t="shared" si="6"/>
        <v>1370895</v>
      </c>
      <c r="K36" s="64">
        <f t="shared" si="6"/>
        <v>1271428</v>
      </c>
      <c r="L36" s="64">
        <f t="shared" si="6"/>
        <v>4063566</v>
      </c>
      <c r="M36" s="64">
        <f t="shared" si="6"/>
        <v>4072015</v>
      </c>
      <c r="N36" s="64">
        <f t="shared" si="6"/>
        <v>9407009</v>
      </c>
      <c r="O36" s="64">
        <f t="shared" si="6"/>
        <v>3473633</v>
      </c>
      <c r="P36" s="64">
        <f t="shared" si="6"/>
        <v>7596681</v>
      </c>
      <c r="Q36" s="64">
        <f t="shared" si="6"/>
        <v>5409611</v>
      </c>
      <c r="R36" s="64">
        <f t="shared" si="6"/>
        <v>16479925</v>
      </c>
      <c r="S36" s="64">
        <f t="shared" si="6"/>
        <v>0</v>
      </c>
      <c r="T36" s="64">
        <f t="shared" si="6"/>
        <v>2849858</v>
      </c>
      <c r="U36" s="64">
        <f t="shared" si="6"/>
        <v>3536804</v>
      </c>
      <c r="V36" s="64">
        <f t="shared" si="6"/>
        <v>6386662</v>
      </c>
      <c r="W36" s="64">
        <f t="shared" si="6"/>
        <v>33644491</v>
      </c>
      <c r="X36" s="64">
        <f t="shared" si="6"/>
        <v>0</v>
      </c>
      <c r="Y36" s="64">
        <f t="shared" si="6"/>
        <v>33644491</v>
      </c>
      <c r="Z36" s="65">
        <f>+IF(X36&lt;&gt;0,+(Y36/X36)*100,0)</f>
        <v>0</v>
      </c>
      <c r="AA36" s="66">
        <f>SUM(AA32:AA35)</f>
        <v>31783000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1483260</v>
      </c>
      <c r="D5" s="16">
        <f>SUM(D6:D8)</f>
        <v>0</v>
      </c>
      <c r="E5" s="17">
        <f t="shared" si="0"/>
        <v>2351000</v>
      </c>
      <c r="F5" s="18">
        <f t="shared" si="0"/>
        <v>1786000</v>
      </c>
      <c r="G5" s="18">
        <f t="shared" si="0"/>
        <v>0</v>
      </c>
      <c r="H5" s="18">
        <f t="shared" si="0"/>
        <v>5899</v>
      </c>
      <c r="I5" s="18">
        <f t="shared" si="0"/>
        <v>43601</v>
      </c>
      <c r="J5" s="18">
        <f t="shared" si="0"/>
        <v>49500</v>
      </c>
      <c r="K5" s="18">
        <f t="shared" si="0"/>
        <v>1200</v>
      </c>
      <c r="L5" s="18">
        <f t="shared" si="0"/>
        <v>70246</v>
      </c>
      <c r="M5" s="18">
        <f t="shared" si="0"/>
        <v>0</v>
      </c>
      <c r="N5" s="18">
        <f t="shared" si="0"/>
        <v>71446</v>
      </c>
      <c r="O5" s="18">
        <f t="shared" si="0"/>
        <v>33808</v>
      </c>
      <c r="P5" s="18">
        <f t="shared" si="0"/>
        <v>3300</v>
      </c>
      <c r="Q5" s="18">
        <f t="shared" si="0"/>
        <v>1609</v>
      </c>
      <c r="R5" s="18">
        <f t="shared" si="0"/>
        <v>38717</v>
      </c>
      <c r="S5" s="18">
        <f t="shared" si="0"/>
        <v>0</v>
      </c>
      <c r="T5" s="18">
        <f t="shared" si="0"/>
        <v>54530</v>
      </c>
      <c r="U5" s="18">
        <f t="shared" si="0"/>
        <v>39153</v>
      </c>
      <c r="V5" s="18">
        <f t="shared" si="0"/>
        <v>93683</v>
      </c>
      <c r="W5" s="18">
        <f t="shared" si="0"/>
        <v>253346</v>
      </c>
      <c r="X5" s="18">
        <f t="shared" si="0"/>
        <v>2351000</v>
      </c>
      <c r="Y5" s="18">
        <f t="shared" si="0"/>
        <v>-2097654</v>
      </c>
      <c r="Z5" s="4">
        <f>+IF(X5&lt;&gt;0,+(Y5/X5)*100,0)</f>
        <v>-89.22390472139516</v>
      </c>
      <c r="AA5" s="16">
        <f>SUM(AA6:AA8)</f>
        <v>1786000</v>
      </c>
    </row>
    <row r="6" spans="1:27" ht="13.5">
      <c r="A6" s="5" t="s">
        <v>32</v>
      </c>
      <c r="B6" s="3"/>
      <c r="C6" s="19">
        <v>522526</v>
      </c>
      <c r="D6" s="19"/>
      <c r="E6" s="20">
        <v>1050000</v>
      </c>
      <c r="F6" s="21">
        <v>930000</v>
      </c>
      <c r="G6" s="21"/>
      <c r="H6" s="21">
        <v>2999</v>
      </c>
      <c r="I6" s="21"/>
      <c r="J6" s="21">
        <v>2999</v>
      </c>
      <c r="K6" s="21">
        <v>1200</v>
      </c>
      <c r="L6" s="21"/>
      <c r="M6" s="21"/>
      <c r="N6" s="21">
        <v>1200</v>
      </c>
      <c r="O6" s="21"/>
      <c r="P6" s="21"/>
      <c r="Q6" s="21"/>
      <c r="R6" s="21"/>
      <c r="S6" s="21"/>
      <c r="T6" s="21"/>
      <c r="U6" s="21">
        <v>25060</v>
      </c>
      <c r="V6" s="21">
        <v>25060</v>
      </c>
      <c r="W6" s="21">
        <v>29259</v>
      </c>
      <c r="X6" s="21">
        <v>1050000</v>
      </c>
      <c r="Y6" s="21">
        <v>-1020741</v>
      </c>
      <c r="Z6" s="6">
        <v>-97.21</v>
      </c>
      <c r="AA6" s="28">
        <v>930000</v>
      </c>
    </row>
    <row r="7" spans="1:27" ht="13.5">
      <c r="A7" s="5" t="s">
        <v>33</v>
      </c>
      <c r="B7" s="3"/>
      <c r="C7" s="22">
        <v>960734</v>
      </c>
      <c r="D7" s="22"/>
      <c r="E7" s="23">
        <v>536000</v>
      </c>
      <c r="F7" s="24">
        <v>496000</v>
      </c>
      <c r="G7" s="24"/>
      <c r="H7" s="24">
        <v>2900</v>
      </c>
      <c r="I7" s="24">
        <v>5050</v>
      </c>
      <c r="J7" s="24">
        <v>7950</v>
      </c>
      <c r="K7" s="24"/>
      <c r="L7" s="24">
        <v>49875</v>
      </c>
      <c r="M7" s="24"/>
      <c r="N7" s="24">
        <v>49875</v>
      </c>
      <c r="O7" s="24">
        <v>33808</v>
      </c>
      <c r="P7" s="24"/>
      <c r="Q7" s="24">
        <v>1609</v>
      </c>
      <c r="R7" s="24">
        <v>35417</v>
      </c>
      <c r="S7" s="24"/>
      <c r="T7" s="24"/>
      <c r="U7" s="24">
        <v>14093</v>
      </c>
      <c r="V7" s="24">
        <v>14093</v>
      </c>
      <c r="W7" s="24">
        <v>107335</v>
      </c>
      <c r="X7" s="24">
        <v>536000</v>
      </c>
      <c r="Y7" s="24">
        <v>-428665</v>
      </c>
      <c r="Z7" s="7">
        <v>-79.97</v>
      </c>
      <c r="AA7" s="29">
        <v>496000</v>
      </c>
    </row>
    <row r="8" spans="1:27" ht="13.5">
      <c r="A8" s="5" t="s">
        <v>34</v>
      </c>
      <c r="B8" s="3"/>
      <c r="C8" s="19"/>
      <c r="D8" s="19"/>
      <c r="E8" s="20">
        <v>765000</v>
      </c>
      <c r="F8" s="21">
        <v>360000</v>
      </c>
      <c r="G8" s="21"/>
      <c r="H8" s="21"/>
      <c r="I8" s="21">
        <v>38551</v>
      </c>
      <c r="J8" s="21">
        <v>38551</v>
      </c>
      <c r="K8" s="21"/>
      <c r="L8" s="21">
        <v>20371</v>
      </c>
      <c r="M8" s="21"/>
      <c r="N8" s="21">
        <v>20371</v>
      </c>
      <c r="O8" s="21"/>
      <c r="P8" s="21">
        <v>3300</v>
      </c>
      <c r="Q8" s="21"/>
      <c r="R8" s="21">
        <v>3300</v>
      </c>
      <c r="S8" s="21"/>
      <c r="T8" s="21">
        <v>54530</v>
      </c>
      <c r="U8" s="21"/>
      <c r="V8" s="21">
        <v>54530</v>
      </c>
      <c r="W8" s="21">
        <v>116752</v>
      </c>
      <c r="X8" s="21">
        <v>765000</v>
      </c>
      <c r="Y8" s="21">
        <v>-648248</v>
      </c>
      <c r="Z8" s="6">
        <v>-84.74</v>
      </c>
      <c r="AA8" s="28">
        <v>360000</v>
      </c>
    </row>
    <row r="9" spans="1:27" ht="13.5">
      <c r="A9" s="2" t="s">
        <v>35</v>
      </c>
      <c r="B9" s="3"/>
      <c r="C9" s="16">
        <f aca="true" t="shared" si="1" ref="C9:Y9">SUM(C10:C14)</f>
        <v>2135046</v>
      </c>
      <c r="D9" s="16">
        <f>SUM(D10:D14)</f>
        <v>0</v>
      </c>
      <c r="E9" s="17">
        <f t="shared" si="1"/>
        <v>1994000</v>
      </c>
      <c r="F9" s="18">
        <f t="shared" si="1"/>
        <v>1541000</v>
      </c>
      <c r="G9" s="18">
        <f t="shared" si="1"/>
        <v>0</v>
      </c>
      <c r="H9" s="18">
        <f t="shared" si="1"/>
        <v>0</v>
      </c>
      <c r="I9" s="18">
        <f t="shared" si="1"/>
        <v>15127</v>
      </c>
      <c r="J9" s="18">
        <f t="shared" si="1"/>
        <v>15127</v>
      </c>
      <c r="K9" s="18">
        <f t="shared" si="1"/>
        <v>29503</v>
      </c>
      <c r="L9" s="18">
        <f t="shared" si="1"/>
        <v>142077</v>
      </c>
      <c r="M9" s="18">
        <f t="shared" si="1"/>
        <v>0</v>
      </c>
      <c r="N9" s="18">
        <f t="shared" si="1"/>
        <v>171580</v>
      </c>
      <c r="O9" s="18">
        <f t="shared" si="1"/>
        <v>0</v>
      </c>
      <c r="P9" s="18">
        <f t="shared" si="1"/>
        <v>0</v>
      </c>
      <c r="Q9" s="18">
        <f t="shared" si="1"/>
        <v>41000</v>
      </c>
      <c r="R9" s="18">
        <f t="shared" si="1"/>
        <v>41000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227707</v>
      </c>
      <c r="X9" s="18">
        <f t="shared" si="1"/>
        <v>1994000</v>
      </c>
      <c r="Y9" s="18">
        <f t="shared" si="1"/>
        <v>-1766293</v>
      </c>
      <c r="Z9" s="4">
        <f>+IF(X9&lt;&gt;0,+(Y9/X9)*100,0)</f>
        <v>-88.58039117352055</v>
      </c>
      <c r="AA9" s="30">
        <f>SUM(AA10:AA14)</f>
        <v>1541000</v>
      </c>
    </row>
    <row r="10" spans="1:27" ht="13.5">
      <c r="A10" s="5" t="s">
        <v>36</v>
      </c>
      <c r="B10" s="3"/>
      <c r="C10" s="19">
        <v>324436</v>
      </c>
      <c r="D10" s="19"/>
      <c r="E10" s="20">
        <v>1994000</v>
      </c>
      <c r="F10" s="21">
        <v>1541000</v>
      </c>
      <c r="G10" s="21"/>
      <c r="H10" s="21"/>
      <c r="I10" s="21">
        <v>15127</v>
      </c>
      <c r="J10" s="21">
        <v>15127</v>
      </c>
      <c r="K10" s="21">
        <v>29503</v>
      </c>
      <c r="L10" s="21">
        <v>142077</v>
      </c>
      <c r="M10" s="21"/>
      <c r="N10" s="21">
        <v>171580</v>
      </c>
      <c r="O10" s="21"/>
      <c r="P10" s="21"/>
      <c r="Q10" s="21">
        <v>41000</v>
      </c>
      <c r="R10" s="21">
        <v>41000</v>
      </c>
      <c r="S10" s="21"/>
      <c r="T10" s="21"/>
      <c r="U10" s="21"/>
      <c r="V10" s="21"/>
      <c r="W10" s="21">
        <v>227707</v>
      </c>
      <c r="X10" s="21">
        <v>1994000</v>
      </c>
      <c r="Y10" s="21">
        <v>-1766293</v>
      </c>
      <c r="Z10" s="6">
        <v>-88.58</v>
      </c>
      <c r="AA10" s="28">
        <v>1541000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1810610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31503565</v>
      </c>
      <c r="D15" s="16">
        <f>SUM(D16:D18)</f>
        <v>0</v>
      </c>
      <c r="E15" s="17">
        <f t="shared" si="2"/>
        <v>25722014</v>
      </c>
      <c r="F15" s="18">
        <f t="shared" si="2"/>
        <v>26656408</v>
      </c>
      <c r="G15" s="18">
        <f t="shared" si="2"/>
        <v>898612</v>
      </c>
      <c r="H15" s="18">
        <f t="shared" si="2"/>
        <v>2562864</v>
      </c>
      <c r="I15" s="18">
        <f t="shared" si="2"/>
        <v>1936492</v>
      </c>
      <c r="J15" s="18">
        <f t="shared" si="2"/>
        <v>5397968</v>
      </c>
      <c r="K15" s="18">
        <f t="shared" si="2"/>
        <v>1836156</v>
      </c>
      <c r="L15" s="18">
        <f t="shared" si="2"/>
        <v>3194982</v>
      </c>
      <c r="M15" s="18">
        <f t="shared" si="2"/>
        <v>9088762</v>
      </c>
      <c r="N15" s="18">
        <f t="shared" si="2"/>
        <v>14119900</v>
      </c>
      <c r="O15" s="18">
        <f t="shared" si="2"/>
        <v>1507400</v>
      </c>
      <c r="P15" s="18">
        <f t="shared" si="2"/>
        <v>126987</v>
      </c>
      <c r="Q15" s="18">
        <f t="shared" si="2"/>
        <v>404548</v>
      </c>
      <c r="R15" s="18">
        <f t="shared" si="2"/>
        <v>2038935</v>
      </c>
      <c r="S15" s="18">
        <f t="shared" si="2"/>
        <v>277229</v>
      </c>
      <c r="T15" s="18">
        <f t="shared" si="2"/>
        <v>128054</v>
      </c>
      <c r="U15" s="18">
        <f t="shared" si="2"/>
        <v>3022056</v>
      </c>
      <c r="V15" s="18">
        <f t="shared" si="2"/>
        <v>3427339</v>
      </c>
      <c r="W15" s="18">
        <f t="shared" si="2"/>
        <v>24984142</v>
      </c>
      <c r="X15" s="18">
        <f t="shared" si="2"/>
        <v>25722014</v>
      </c>
      <c r="Y15" s="18">
        <f t="shared" si="2"/>
        <v>-737872</v>
      </c>
      <c r="Z15" s="4">
        <f>+IF(X15&lt;&gt;0,+(Y15/X15)*100,0)</f>
        <v>-2.868640068386558</v>
      </c>
      <c r="AA15" s="30">
        <f>SUM(AA16:AA18)</f>
        <v>26656408</v>
      </c>
    </row>
    <row r="16" spans="1:27" ht="13.5">
      <c r="A16" s="5" t="s">
        <v>42</v>
      </c>
      <c r="B16" s="3"/>
      <c r="C16" s="19">
        <v>9180393</v>
      </c>
      <c r="D16" s="19"/>
      <c r="E16" s="20">
        <v>10084557</v>
      </c>
      <c r="F16" s="21">
        <v>11598368</v>
      </c>
      <c r="G16" s="21">
        <v>734462</v>
      </c>
      <c r="H16" s="21">
        <v>2727014</v>
      </c>
      <c r="I16" s="21">
        <v>337021</v>
      </c>
      <c r="J16" s="21">
        <v>3798497</v>
      </c>
      <c r="K16" s="21">
        <v>1126482</v>
      </c>
      <c r="L16" s="21">
        <v>152393</v>
      </c>
      <c r="M16" s="21">
        <v>518363</v>
      </c>
      <c r="N16" s="21">
        <v>1797238</v>
      </c>
      <c r="O16" s="21">
        <v>1507400</v>
      </c>
      <c r="P16" s="21">
        <v>126987</v>
      </c>
      <c r="Q16" s="21">
        <v>124085</v>
      </c>
      <c r="R16" s="21">
        <v>1758472</v>
      </c>
      <c r="S16" s="21">
        <v>200258</v>
      </c>
      <c r="T16" s="21">
        <v>128054</v>
      </c>
      <c r="U16" s="21">
        <v>591943</v>
      </c>
      <c r="V16" s="21">
        <v>920255</v>
      </c>
      <c r="W16" s="21">
        <v>8274462</v>
      </c>
      <c r="X16" s="21">
        <v>10084557</v>
      </c>
      <c r="Y16" s="21">
        <v>-1810095</v>
      </c>
      <c r="Z16" s="6">
        <v>-17.95</v>
      </c>
      <c r="AA16" s="28">
        <v>11598368</v>
      </c>
    </row>
    <row r="17" spans="1:27" ht="13.5">
      <c r="A17" s="5" t="s">
        <v>43</v>
      </c>
      <c r="B17" s="3"/>
      <c r="C17" s="19">
        <v>22323172</v>
      </c>
      <c r="D17" s="19"/>
      <c r="E17" s="20">
        <v>15637457</v>
      </c>
      <c r="F17" s="21">
        <v>15058040</v>
      </c>
      <c r="G17" s="21">
        <v>164150</v>
      </c>
      <c r="H17" s="21">
        <v>-164150</v>
      </c>
      <c r="I17" s="21">
        <v>1599471</v>
      </c>
      <c r="J17" s="21">
        <v>1599471</v>
      </c>
      <c r="K17" s="21">
        <v>709674</v>
      </c>
      <c r="L17" s="21">
        <v>3042589</v>
      </c>
      <c r="M17" s="21">
        <v>8570399</v>
      </c>
      <c r="N17" s="21">
        <v>12322662</v>
      </c>
      <c r="O17" s="21"/>
      <c r="P17" s="21"/>
      <c r="Q17" s="21">
        <v>280463</v>
      </c>
      <c r="R17" s="21">
        <v>280463</v>
      </c>
      <c r="S17" s="21">
        <v>76971</v>
      </c>
      <c r="T17" s="21"/>
      <c r="U17" s="21">
        <v>2430113</v>
      </c>
      <c r="V17" s="21">
        <v>2507084</v>
      </c>
      <c r="W17" s="21">
        <v>16709680</v>
      </c>
      <c r="X17" s="21">
        <v>15637457</v>
      </c>
      <c r="Y17" s="21">
        <v>1072223</v>
      </c>
      <c r="Z17" s="6">
        <v>6.86</v>
      </c>
      <c r="AA17" s="28">
        <v>15058040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47772454</v>
      </c>
      <c r="D19" s="16">
        <f>SUM(D20:D23)</f>
        <v>0</v>
      </c>
      <c r="E19" s="17">
        <f t="shared" si="3"/>
        <v>98638162</v>
      </c>
      <c r="F19" s="18">
        <f t="shared" si="3"/>
        <v>98384420</v>
      </c>
      <c r="G19" s="18">
        <f t="shared" si="3"/>
        <v>3531413</v>
      </c>
      <c r="H19" s="18">
        <f t="shared" si="3"/>
        <v>11392784</v>
      </c>
      <c r="I19" s="18">
        <f t="shared" si="3"/>
        <v>9441500</v>
      </c>
      <c r="J19" s="18">
        <f t="shared" si="3"/>
        <v>24365697</v>
      </c>
      <c r="K19" s="18">
        <f t="shared" si="3"/>
        <v>1325194</v>
      </c>
      <c r="L19" s="18">
        <f t="shared" si="3"/>
        <v>4102544</v>
      </c>
      <c r="M19" s="18">
        <f t="shared" si="3"/>
        <v>2986851</v>
      </c>
      <c r="N19" s="18">
        <f t="shared" si="3"/>
        <v>8414589</v>
      </c>
      <c r="O19" s="18">
        <f t="shared" si="3"/>
        <v>-894239</v>
      </c>
      <c r="P19" s="18">
        <f t="shared" si="3"/>
        <v>1541548</v>
      </c>
      <c r="Q19" s="18">
        <f t="shared" si="3"/>
        <v>6127485</v>
      </c>
      <c r="R19" s="18">
        <f t="shared" si="3"/>
        <v>6774794</v>
      </c>
      <c r="S19" s="18">
        <f t="shared" si="3"/>
        <v>19477234</v>
      </c>
      <c r="T19" s="18">
        <f t="shared" si="3"/>
        <v>6436287</v>
      </c>
      <c r="U19" s="18">
        <f t="shared" si="3"/>
        <v>13801189</v>
      </c>
      <c r="V19" s="18">
        <f t="shared" si="3"/>
        <v>39714710</v>
      </c>
      <c r="W19" s="18">
        <f t="shared" si="3"/>
        <v>79269790</v>
      </c>
      <c r="X19" s="18">
        <f t="shared" si="3"/>
        <v>98638162</v>
      </c>
      <c r="Y19" s="18">
        <f t="shared" si="3"/>
        <v>-19368372</v>
      </c>
      <c r="Z19" s="4">
        <f>+IF(X19&lt;&gt;0,+(Y19/X19)*100,0)</f>
        <v>-19.63577950692147</v>
      </c>
      <c r="AA19" s="30">
        <f>SUM(AA20:AA23)</f>
        <v>98384420</v>
      </c>
    </row>
    <row r="20" spans="1:27" ht="13.5">
      <c r="A20" s="5" t="s">
        <v>46</v>
      </c>
      <c r="B20" s="3"/>
      <c r="C20" s="19">
        <v>6185658</v>
      </c>
      <c r="D20" s="19"/>
      <c r="E20" s="20">
        <v>1000000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1000000</v>
      </c>
      <c r="Y20" s="21">
        <v>-1000000</v>
      </c>
      <c r="Z20" s="6">
        <v>-100</v>
      </c>
      <c r="AA20" s="28"/>
    </row>
    <row r="21" spans="1:27" ht="13.5">
      <c r="A21" s="5" t="s">
        <v>47</v>
      </c>
      <c r="B21" s="3"/>
      <c r="C21" s="19">
        <v>36924890</v>
      </c>
      <c r="D21" s="19"/>
      <c r="E21" s="20">
        <v>97638162</v>
      </c>
      <c r="F21" s="21">
        <v>86636506</v>
      </c>
      <c r="G21" s="21">
        <v>3026693</v>
      </c>
      <c r="H21" s="21">
        <v>11806690</v>
      </c>
      <c r="I21" s="21">
        <v>8988249</v>
      </c>
      <c r="J21" s="21">
        <v>23821632</v>
      </c>
      <c r="K21" s="21">
        <v>983412</v>
      </c>
      <c r="L21" s="21">
        <v>4019757</v>
      </c>
      <c r="M21" s="21">
        <v>2986851</v>
      </c>
      <c r="N21" s="21">
        <v>7990020</v>
      </c>
      <c r="O21" s="21">
        <v>-894239</v>
      </c>
      <c r="P21" s="21">
        <v>1287587</v>
      </c>
      <c r="Q21" s="21">
        <v>6093792</v>
      </c>
      <c r="R21" s="21">
        <v>6487140</v>
      </c>
      <c r="S21" s="21">
        <v>18858682</v>
      </c>
      <c r="T21" s="21">
        <v>4960081</v>
      </c>
      <c r="U21" s="21">
        <v>13068621</v>
      </c>
      <c r="V21" s="21">
        <v>36887384</v>
      </c>
      <c r="W21" s="21">
        <v>75186176</v>
      </c>
      <c r="X21" s="21">
        <v>97638162</v>
      </c>
      <c r="Y21" s="21">
        <v>-22451986</v>
      </c>
      <c r="Z21" s="6">
        <v>-23</v>
      </c>
      <c r="AA21" s="28">
        <v>86636506</v>
      </c>
    </row>
    <row r="22" spans="1:27" ht="13.5">
      <c r="A22" s="5" t="s">
        <v>48</v>
      </c>
      <c r="B22" s="3"/>
      <c r="C22" s="22">
        <v>4661906</v>
      </c>
      <c r="D22" s="22"/>
      <c r="E22" s="23"/>
      <c r="F22" s="24">
        <v>11747914</v>
      </c>
      <c r="G22" s="24">
        <v>504720</v>
      </c>
      <c r="H22" s="24">
        <v>-413906</v>
      </c>
      <c r="I22" s="24">
        <v>453251</v>
      </c>
      <c r="J22" s="24">
        <v>544065</v>
      </c>
      <c r="K22" s="24">
        <v>341782</v>
      </c>
      <c r="L22" s="24">
        <v>82787</v>
      </c>
      <c r="M22" s="24"/>
      <c r="N22" s="24">
        <v>424569</v>
      </c>
      <c r="O22" s="24"/>
      <c r="P22" s="24">
        <v>253961</v>
      </c>
      <c r="Q22" s="24">
        <v>33693</v>
      </c>
      <c r="R22" s="24">
        <v>287654</v>
      </c>
      <c r="S22" s="24">
        <v>618552</v>
      </c>
      <c r="T22" s="24">
        <v>1476206</v>
      </c>
      <c r="U22" s="24">
        <v>732568</v>
      </c>
      <c r="V22" s="24">
        <v>2827326</v>
      </c>
      <c r="W22" s="24">
        <v>4083614</v>
      </c>
      <c r="X22" s="24"/>
      <c r="Y22" s="24">
        <v>4083614</v>
      </c>
      <c r="Z22" s="7"/>
      <c r="AA22" s="29">
        <v>11747914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82894325</v>
      </c>
      <c r="D25" s="51">
        <f>+D5+D9+D15+D19+D24</f>
        <v>0</v>
      </c>
      <c r="E25" s="52">
        <f t="shared" si="4"/>
        <v>128705176</v>
      </c>
      <c r="F25" s="53">
        <f t="shared" si="4"/>
        <v>128367828</v>
      </c>
      <c r="G25" s="53">
        <f t="shared" si="4"/>
        <v>4430025</v>
      </c>
      <c r="H25" s="53">
        <f t="shared" si="4"/>
        <v>13961547</v>
      </c>
      <c r="I25" s="53">
        <f t="shared" si="4"/>
        <v>11436720</v>
      </c>
      <c r="J25" s="53">
        <f t="shared" si="4"/>
        <v>29828292</v>
      </c>
      <c r="K25" s="53">
        <f t="shared" si="4"/>
        <v>3192053</v>
      </c>
      <c r="L25" s="53">
        <f t="shared" si="4"/>
        <v>7509849</v>
      </c>
      <c r="M25" s="53">
        <f t="shared" si="4"/>
        <v>12075613</v>
      </c>
      <c r="N25" s="53">
        <f t="shared" si="4"/>
        <v>22777515</v>
      </c>
      <c r="O25" s="53">
        <f t="shared" si="4"/>
        <v>646969</v>
      </c>
      <c r="P25" s="53">
        <f t="shared" si="4"/>
        <v>1671835</v>
      </c>
      <c r="Q25" s="53">
        <f t="shared" si="4"/>
        <v>6574642</v>
      </c>
      <c r="R25" s="53">
        <f t="shared" si="4"/>
        <v>8893446</v>
      </c>
      <c r="S25" s="53">
        <f t="shared" si="4"/>
        <v>19754463</v>
      </c>
      <c r="T25" s="53">
        <f t="shared" si="4"/>
        <v>6618871</v>
      </c>
      <c r="U25" s="53">
        <f t="shared" si="4"/>
        <v>16862398</v>
      </c>
      <c r="V25" s="53">
        <f t="shared" si="4"/>
        <v>43235732</v>
      </c>
      <c r="W25" s="53">
        <f t="shared" si="4"/>
        <v>104734985</v>
      </c>
      <c r="X25" s="53">
        <f t="shared" si="4"/>
        <v>128705176</v>
      </c>
      <c r="Y25" s="53">
        <f t="shared" si="4"/>
        <v>-23970191</v>
      </c>
      <c r="Z25" s="54">
        <f>+IF(X25&lt;&gt;0,+(Y25/X25)*100,0)</f>
        <v>-18.624108015671414</v>
      </c>
      <c r="AA25" s="55">
        <f>+AA5+AA9+AA15+AA19+AA24</f>
        <v>128367828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75949873</v>
      </c>
      <c r="D28" s="19"/>
      <c r="E28" s="20">
        <v>96197000</v>
      </c>
      <c r="F28" s="21">
        <v>98164652</v>
      </c>
      <c r="G28" s="21">
        <v>4430025</v>
      </c>
      <c r="H28" s="21">
        <v>11058964</v>
      </c>
      <c r="I28" s="21">
        <v>11377992</v>
      </c>
      <c r="J28" s="21">
        <v>26866981</v>
      </c>
      <c r="K28" s="21">
        <v>3161350</v>
      </c>
      <c r="L28" s="21">
        <v>6908496</v>
      </c>
      <c r="M28" s="21">
        <v>11893243</v>
      </c>
      <c r="N28" s="21">
        <v>21963089</v>
      </c>
      <c r="O28" s="21">
        <v>-741013</v>
      </c>
      <c r="P28" s="21">
        <v>1668535</v>
      </c>
      <c r="Q28" s="21">
        <v>6532033</v>
      </c>
      <c r="R28" s="21">
        <v>7459555</v>
      </c>
      <c r="S28" s="21">
        <v>19676400</v>
      </c>
      <c r="T28" s="21">
        <v>6564341</v>
      </c>
      <c r="U28" s="21">
        <v>16601902</v>
      </c>
      <c r="V28" s="21">
        <v>42842643</v>
      </c>
      <c r="W28" s="21">
        <v>99132268</v>
      </c>
      <c r="X28" s="21"/>
      <c r="Y28" s="21">
        <v>99132268</v>
      </c>
      <c r="Z28" s="6"/>
      <c r="AA28" s="19">
        <v>98164652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75949873</v>
      </c>
      <c r="D32" s="25">
        <f>SUM(D28:D31)</f>
        <v>0</v>
      </c>
      <c r="E32" s="26">
        <f t="shared" si="5"/>
        <v>96197000</v>
      </c>
      <c r="F32" s="27">
        <f t="shared" si="5"/>
        <v>98164652</v>
      </c>
      <c r="G32" s="27">
        <f t="shared" si="5"/>
        <v>4430025</v>
      </c>
      <c r="H32" s="27">
        <f t="shared" si="5"/>
        <v>11058964</v>
      </c>
      <c r="I32" s="27">
        <f t="shared" si="5"/>
        <v>11377992</v>
      </c>
      <c r="J32" s="27">
        <f t="shared" si="5"/>
        <v>26866981</v>
      </c>
      <c r="K32" s="27">
        <f t="shared" si="5"/>
        <v>3161350</v>
      </c>
      <c r="L32" s="27">
        <f t="shared" si="5"/>
        <v>6908496</v>
      </c>
      <c r="M32" s="27">
        <f t="shared" si="5"/>
        <v>11893243</v>
      </c>
      <c r="N32" s="27">
        <f t="shared" si="5"/>
        <v>21963089</v>
      </c>
      <c r="O32" s="27">
        <f t="shared" si="5"/>
        <v>-741013</v>
      </c>
      <c r="P32" s="27">
        <f t="shared" si="5"/>
        <v>1668535</v>
      </c>
      <c r="Q32" s="27">
        <f t="shared" si="5"/>
        <v>6532033</v>
      </c>
      <c r="R32" s="27">
        <f t="shared" si="5"/>
        <v>7459555</v>
      </c>
      <c r="S32" s="27">
        <f t="shared" si="5"/>
        <v>19676400</v>
      </c>
      <c r="T32" s="27">
        <f t="shared" si="5"/>
        <v>6564341</v>
      </c>
      <c r="U32" s="27">
        <f t="shared" si="5"/>
        <v>16601902</v>
      </c>
      <c r="V32" s="27">
        <f t="shared" si="5"/>
        <v>42842643</v>
      </c>
      <c r="W32" s="27">
        <f t="shared" si="5"/>
        <v>99132268</v>
      </c>
      <c r="X32" s="27">
        <f t="shared" si="5"/>
        <v>0</v>
      </c>
      <c r="Y32" s="27">
        <f t="shared" si="5"/>
        <v>99132268</v>
      </c>
      <c r="Z32" s="13">
        <f>+IF(X32&lt;&gt;0,+(Y32/X32)*100,0)</f>
        <v>0</v>
      </c>
      <c r="AA32" s="31">
        <f>SUM(AA28:AA31)</f>
        <v>98164652</v>
      </c>
    </row>
    <row r="33" spans="1:27" ht="13.5">
      <c r="A33" s="60" t="s">
        <v>59</v>
      </c>
      <c r="B33" s="3" t="s">
        <v>60</v>
      </c>
      <c r="C33" s="19"/>
      <c r="D33" s="19"/>
      <c r="E33" s="20">
        <v>20000000</v>
      </c>
      <c r="F33" s="21">
        <v>20000000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20000000</v>
      </c>
    </row>
    <row r="34" spans="1:27" ht="13.5">
      <c r="A34" s="60" t="s">
        <v>61</v>
      </c>
      <c r="B34" s="3" t="s">
        <v>62</v>
      </c>
      <c r="C34" s="19">
        <v>2315736</v>
      </c>
      <c r="D34" s="19"/>
      <c r="E34" s="20">
        <v>3705000</v>
      </c>
      <c r="F34" s="21">
        <v>3705000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3705000</v>
      </c>
    </row>
    <row r="35" spans="1:27" ht="13.5">
      <c r="A35" s="60" t="s">
        <v>63</v>
      </c>
      <c r="B35" s="3"/>
      <c r="C35" s="19">
        <v>4628716</v>
      </c>
      <c r="D35" s="19"/>
      <c r="E35" s="20">
        <v>8803176</v>
      </c>
      <c r="F35" s="21">
        <v>6498176</v>
      </c>
      <c r="G35" s="21"/>
      <c r="H35" s="21">
        <v>2902583</v>
      </c>
      <c r="I35" s="21">
        <v>58728</v>
      </c>
      <c r="J35" s="21">
        <v>2961311</v>
      </c>
      <c r="K35" s="21">
        <v>30703</v>
      </c>
      <c r="L35" s="21">
        <v>601353</v>
      </c>
      <c r="M35" s="21">
        <v>182370</v>
      </c>
      <c r="N35" s="21">
        <v>814426</v>
      </c>
      <c r="O35" s="21">
        <v>1387982</v>
      </c>
      <c r="P35" s="21">
        <v>3300</v>
      </c>
      <c r="Q35" s="21">
        <v>42609</v>
      </c>
      <c r="R35" s="21">
        <v>1433891</v>
      </c>
      <c r="S35" s="21">
        <v>78063</v>
      </c>
      <c r="T35" s="21">
        <v>54530</v>
      </c>
      <c r="U35" s="21">
        <v>260496</v>
      </c>
      <c r="V35" s="21">
        <v>393089</v>
      </c>
      <c r="W35" s="21">
        <v>5602717</v>
      </c>
      <c r="X35" s="21"/>
      <c r="Y35" s="21">
        <v>5602717</v>
      </c>
      <c r="Z35" s="6"/>
      <c r="AA35" s="28">
        <v>6498176</v>
      </c>
    </row>
    <row r="36" spans="1:27" ht="13.5">
      <c r="A36" s="61" t="s">
        <v>64</v>
      </c>
      <c r="B36" s="10"/>
      <c r="C36" s="62">
        <f aca="true" t="shared" si="6" ref="C36:Y36">SUM(C32:C35)</f>
        <v>82894325</v>
      </c>
      <c r="D36" s="62">
        <f>SUM(D32:D35)</f>
        <v>0</v>
      </c>
      <c r="E36" s="63">
        <f t="shared" si="6"/>
        <v>128705176</v>
      </c>
      <c r="F36" s="64">
        <f t="shared" si="6"/>
        <v>128367828</v>
      </c>
      <c r="G36" s="64">
        <f t="shared" si="6"/>
        <v>4430025</v>
      </c>
      <c r="H36" s="64">
        <f t="shared" si="6"/>
        <v>13961547</v>
      </c>
      <c r="I36" s="64">
        <f t="shared" si="6"/>
        <v>11436720</v>
      </c>
      <c r="J36" s="64">
        <f t="shared" si="6"/>
        <v>29828292</v>
      </c>
      <c r="K36" s="64">
        <f t="shared" si="6"/>
        <v>3192053</v>
      </c>
      <c r="L36" s="64">
        <f t="shared" si="6"/>
        <v>7509849</v>
      </c>
      <c r="M36" s="64">
        <f t="shared" si="6"/>
        <v>12075613</v>
      </c>
      <c r="N36" s="64">
        <f t="shared" si="6"/>
        <v>22777515</v>
      </c>
      <c r="O36" s="64">
        <f t="shared" si="6"/>
        <v>646969</v>
      </c>
      <c r="P36" s="64">
        <f t="shared" si="6"/>
        <v>1671835</v>
      </c>
      <c r="Q36" s="64">
        <f t="shared" si="6"/>
        <v>6574642</v>
      </c>
      <c r="R36" s="64">
        <f t="shared" si="6"/>
        <v>8893446</v>
      </c>
      <c r="S36" s="64">
        <f t="shared" si="6"/>
        <v>19754463</v>
      </c>
      <c r="T36" s="64">
        <f t="shared" si="6"/>
        <v>6618871</v>
      </c>
      <c r="U36" s="64">
        <f t="shared" si="6"/>
        <v>16862398</v>
      </c>
      <c r="V36" s="64">
        <f t="shared" si="6"/>
        <v>43235732</v>
      </c>
      <c r="W36" s="64">
        <f t="shared" si="6"/>
        <v>104734985</v>
      </c>
      <c r="X36" s="64">
        <f t="shared" si="6"/>
        <v>0</v>
      </c>
      <c r="Y36" s="64">
        <f t="shared" si="6"/>
        <v>104734985</v>
      </c>
      <c r="Z36" s="65">
        <f>+IF(X36&lt;&gt;0,+(Y36/X36)*100,0)</f>
        <v>0</v>
      </c>
      <c r="AA36" s="66">
        <f>SUM(AA32:AA35)</f>
        <v>128367828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1345370</v>
      </c>
      <c r="D5" s="16">
        <f>SUM(D6:D8)</f>
        <v>0</v>
      </c>
      <c r="E5" s="17">
        <f t="shared" si="0"/>
        <v>364000</v>
      </c>
      <c r="F5" s="18">
        <f t="shared" si="0"/>
        <v>875000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257487</v>
      </c>
      <c r="L5" s="18">
        <f t="shared" si="0"/>
        <v>0</v>
      </c>
      <c r="M5" s="18">
        <f t="shared" si="0"/>
        <v>37276</v>
      </c>
      <c r="N5" s="18">
        <f t="shared" si="0"/>
        <v>294763</v>
      </c>
      <c r="O5" s="18">
        <f t="shared" si="0"/>
        <v>20183</v>
      </c>
      <c r="P5" s="18">
        <f t="shared" si="0"/>
        <v>10215</v>
      </c>
      <c r="Q5" s="18">
        <f t="shared" si="0"/>
        <v>0</v>
      </c>
      <c r="R5" s="18">
        <f t="shared" si="0"/>
        <v>30398</v>
      </c>
      <c r="S5" s="18">
        <f t="shared" si="0"/>
        <v>25521</v>
      </c>
      <c r="T5" s="18">
        <f t="shared" si="0"/>
        <v>3949</v>
      </c>
      <c r="U5" s="18">
        <f t="shared" si="0"/>
        <v>3949</v>
      </c>
      <c r="V5" s="18">
        <f t="shared" si="0"/>
        <v>33419</v>
      </c>
      <c r="W5" s="18">
        <f t="shared" si="0"/>
        <v>358580</v>
      </c>
      <c r="X5" s="18">
        <f t="shared" si="0"/>
        <v>364000</v>
      </c>
      <c r="Y5" s="18">
        <f t="shared" si="0"/>
        <v>-5420</v>
      </c>
      <c r="Z5" s="4">
        <f>+IF(X5&lt;&gt;0,+(Y5/X5)*100,0)</f>
        <v>-1.489010989010989</v>
      </c>
      <c r="AA5" s="16">
        <f>SUM(AA6:AA8)</f>
        <v>875000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1345370</v>
      </c>
      <c r="D7" s="22"/>
      <c r="E7" s="23">
        <v>364000</v>
      </c>
      <c r="F7" s="24">
        <v>875000</v>
      </c>
      <c r="G7" s="24"/>
      <c r="H7" s="24"/>
      <c r="I7" s="24"/>
      <c r="J7" s="24"/>
      <c r="K7" s="24">
        <v>257487</v>
      </c>
      <c r="L7" s="24"/>
      <c r="M7" s="24">
        <v>37276</v>
      </c>
      <c r="N7" s="24">
        <v>294763</v>
      </c>
      <c r="O7" s="24">
        <v>20183</v>
      </c>
      <c r="P7" s="24">
        <v>10215</v>
      </c>
      <c r="Q7" s="24"/>
      <c r="R7" s="24">
        <v>30398</v>
      </c>
      <c r="S7" s="24">
        <v>25521</v>
      </c>
      <c r="T7" s="24">
        <v>3949</v>
      </c>
      <c r="U7" s="24">
        <v>3949</v>
      </c>
      <c r="V7" s="24">
        <v>33419</v>
      </c>
      <c r="W7" s="24">
        <v>358580</v>
      </c>
      <c r="X7" s="24">
        <v>364000</v>
      </c>
      <c r="Y7" s="24">
        <v>-5420</v>
      </c>
      <c r="Z7" s="7">
        <v>-1.49</v>
      </c>
      <c r="AA7" s="29">
        <v>875000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1345370</v>
      </c>
      <c r="D25" s="51">
        <f>+D5+D9+D15+D19+D24</f>
        <v>0</v>
      </c>
      <c r="E25" s="52">
        <f t="shared" si="4"/>
        <v>364000</v>
      </c>
      <c r="F25" s="53">
        <f t="shared" si="4"/>
        <v>875000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257487</v>
      </c>
      <c r="L25" s="53">
        <f t="shared" si="4"/>
        <v>0</v>
      </c>
      <c r="M25" s="53">
        <f t="shared" si="4"/>
        <v>37276</v>
      </c>
      <c r="N25" s="53">
        <f t="shared" si="4"/>
        <v>294763</v>
      </c>
      <c r="O25" s="53">
        <f t="shared" si="4"/>
        <v>20183</v>
      </c>
      <c r="P25" s="53">
        <f t="shared" si="4"/>
        <v>10215</v>
      </c>
      <c r="Q25" s="53">
        <f t="shared" si="4"/>
        <v>0</v>
      </c>
      <c r="R25" s="53">
        <f t="shared" si="4"/>
        <v>30398</v>
      </c>
      <c r="S25" s="53">
        <f t="shared" si="4"/>
        <v>25521</v>
      </c>
      <c r="T25" s="53">
        <f t="shared" si="4"/>
        <v>3949</v>
      </c>
      <c r="U25" s="53">
        <f t="shared" si="4"/>
        <v>3949</v>
      </c>
      <c r="V25" s="53">
        <f t="shared" si="4"/>
        <v>33419</v>
      </c>
      <c r="W25" s="53">
        <f t="shared" si="4"/>
        <v>358580</v>
      </c>
      <c r="X25" s="53">
        <f t="shared" si="4"/>
        <v>364000</v>
      </c>
      <c r="Y25" s="53">
        <f t="shared" si="4"/>
        <v>-5420</v>
      </c>
      <c r="Z25" s="54">
        <f>+IF(X25&lt;&gt;0,+(Y25/X25)*100,0)</f>
        <v>-1.489010989010989</v>
      </c>
      <c r="AA25" s="55">
        <f>+AA5+AA9+AA15+AA19+AA24</f>
        <v>875000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>
        <v>37276</v>
      </c>
      <c r="N28" s="21">
        <v>37276</v>
      </c>
      <c r="O28" s="21">
        <v>20183</v>
      </c>
      <c r="P28" s="21">
        <v>10215</v>
      </c>
      <c r="Q28" s="21"/>
      <c r="R28" s="21">
        <v>30398</v>
      </c>
      <c r="S28" s="21">
        <v>25521</v>
      </c>
      <c r="T28" s="21"/>
      <c r="U28" s="21"/>
      <c r="V28" s="21">
        <v>25521</v>
      </c>
      <c r="W28" s="21">
        <v>93195</v>
      </c>
      <c r="X28" s="21"/>
      <c r="Y28" s="21">
        <v>93195</v>
      </c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37276</v>
      </c>
      <c r="N32" s="27">
        <f t="shared" si="5"/>
        <v>37276</v>
      </c>
      <c r="O32" s="27">
        <f t="shared" si="5"/>
        <v>20183</v>
      </c>
      <c r="P32" s="27">
        <f t="shared" si="5"/>
        <v>10215</v>
      </c>
      <c r="Q32" s="27">
        <f t="shared" si="5"/>
        <v>0</v>
      </c>
      <c r="R32" s="27">
        <f t="shared" si="5"/>
        <v>30398</v>
      </c>
      <c r="S32" s="27">
        <f t="shared" si="5"/>
        <v>25521</v>
      </c>
      <c r="T32" s="27">
        <f t="shared" si="5"/>
        <v>0</v>
      </c>
      <c r="U32" s="27">
        <f t="shared" si="5"/>
        <v>0</v>
      </c>
      <c r="V32" s="27">
        <f t="shared" si="5"/>
        <v>25521</v>
      </c>
      <c r="W32" s="27">
        <f t="shared" si="5"/>
        <v>93195</v>
      </c>
      <c r="X32" s="27">
        <f t="shared" si="5"/>
        <v>0</v>
      </c>
      <c r="Y32" s="27">
        <f t="shared" si="5"/>
        <v>93195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>
        <v>1345370</v>
      </c>
      <c r="D33" s="19"/>
      <c r="E33" s="20"/>
      <c r="F33" s="21">
        <v>875000</v>
      </c>
      <c r="G33" s="21"/>
      <c r="H33" s="21"/>
      <c r="I33" s="21"/>
      <c r="J33" s="21"/>
      <c r="K33" s="21">
        <v>257487</v>
      </c>
      <c r="L33" s="21"/>
      <c r="M33" s="21"/>
      <c r="N33" s="21">
        <v>257487</v>
      </c>
      <c r="O33" s="21"/>
      <c r="P33" s="21"/>
      <c r="Q33" s="21"/>
      <c r="R33" s="21"/>
      <c r="S33" s="21"/>
      <c r="T33" s="21">
        <v>3949</v>
      </c>
      <c r="U33" s="21">
        <v>3949</v>
      </c>
      <c r="V33" s="21">
        <v>7898</v>
      </c>
      <c r="W33" s="21">
        <v>265385</v>
      </c>
      <c r="X33" s="21"/>
      <c r="Y33" s="21">
        <v>265385</v>
      </c>
      <c r="Z33" s="6"/>
      <c r="AA33" s="28">
        <v>875000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364000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1345370</v>
      </c>
      <c r="D36" s="62">
        <f>SUM(D32:D35)</f>
        <v>0</v>
      </c>
      <c r="E36" s="63">
        <f t="shared" si="6"/>
        <v>364000</v>
      </c>
      <c r="F36" s="64">
        <f t="shared" si="6"/>
        <v>875000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257487</v>
      </c>
      <c r="L36" s="64">
        <f t="shared" si="6"/>
        <v>0</v>
      </c>
      <c r="M36" s="64">
        <f t="shared" si="6"/>
        <v>37276</v>
      </c>
      <c r="N36" s="64">
        <f t="shared" si="6"/>
        <v>294763</v>
      </c>
      <c r="O36" s="64">
        <f t="shared" si="6"/>
        <v>20183</v>
      </c>
      <c r="P36" s="64">
        <f t="shared" si="6"/>
        <v>10215</v>
      </c>
      <c r="Q36" s="64">
        <f t="shared" si="6"/>
        <v>0</v>
      </c>
      <c r="R36" s="64">
        <f t="shared" si="6"/>
        <v>30398</v>
      </c>
      <c r="S36" s="64">
        <f t="shared" si="6"/>
        <v>25521</v>
      </c>
      <c r="T36" s="64">
        <f t="shared" si="6"/>
        <v>3949</v>
      </c>
      <c r="U36" s="64">
        <f t="shared" si="6"/>
        <v>3949</v>
      </c>
      <c r="V36" s="64">
        <f t="shared" si="6"/>
        <v>33419</v>
      </c>
      <c r="W36" s="64">
        <f t="shared" si="6"/>
        <v>358580</v>
      </c>
      <c r="X36" s="64">
        <f t="shared" si="6"/>
        <v>0</v>
      </c>
      <c r="Y36" s="64">
        <f t="shared" si="6"/>
        <v>358580</v>
      </c>
      <c r="Z36" s="65">
        <f>+IF(X36&lt;&gt;0,+(Y36/X36)*100,0)</f>
        <v>0</v>
      </c>
      <c r="AA36" s="66">
        <f>SUM(AA32:AA35)</f>
        <v>875000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210032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210032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</v>
      </c>
      <c r="Y15" s="18">
        <f t="shared" si="2"/>
        <v>-2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</v>
      </c>
      <c r="Y17" s="21">
        <v>-2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8873128</v>
      </c>
      <c r="D19" s="16">
        <f>SUM(D20:D23)</f>
        <v>0</v>
      </c>
      <c r="E19" s="17">
        <f t="shared" si="3"/>
        <v>9492000</v>
      </c>
      <c r="F19" s="18">
        <f t="shared" si="3"/>
        <v>15812107</v>
      </c>
      <c r="G19" s="18">
        <f t="shared" si="3"/>
        <v>1175064</v>
      </c>
      <c r="H19" s="18">
        <f t="shared" si="3"/>
        <v>612285</v>
      </c>
      <c r="I19" s="18">
        <f t="shared" si="3"/>
        <v>779527</v>
      </c>
      <c r="J19" s="18">
        <f t="shared" si="3"/>
        <v>2566876</v>
      </c>
      <c r="K19" s="18">
        <f t="shared" si="3"/>
        <v>1027703</v>
      </c>
      <c r="L19" s="18">
        <f t="shared" si="3"/>
        <v>0</v>
      </c>
      <c r="M19" s="18">
        <f t="shared" si="3"/>
        <v>2732658</v>
      </c>
      <c r="N19" s="18">
        <f t="shared" si="3"/>
        <v>3760361</v>
      </c>
      <c r="O19" s="18">
        <f t="shared" si="3"/>
        <v>352944</v>
      </c>
      <c r="P19" s="18">
        <f t="shared" si="3"/>
        <v>1598879</v>
      </c>
      <c r="Q19" s="18">
        <f t="shared" si="3"/>
        <v>2587680</v>
      </c>
      <c r="R19" s="18">
        <f t="shared" si="3"/>
        <v>4539503</v>
      </c>
      <c r="S19" s="18">
        <f t="shared" si="3"/>
        <v>0</v>
      </c>
      <c r="T19" s="18">
        <f t="shared" si="3"/>
        <v>1730303</v>
      </c>
      <c r="U19" s="18">
        <f t="shared" si="3"/>
        <v>1455613</v>
      </c>
      <c r="V19" s="18">
        <f t="shared" si="3"/>
        <v>3185916</v>
      </c>
      <c r="W19" s="18">
        <f t="shared" si="3"/>
        <v>14052656</v>
      </c>
      <c r="X19" s="18">
        <f t="shared" si="3"/>
        <v>9491998</v>
      </c>
      <c r="Y19" s="18">
        <f t="shared" si="3"/>
        <v>4560658</v>
      </c>
      <c r="Z19" s="4">
        <f>+IF(X19&lt;&gt;0,+(Y19/X19)*100,0)</f>
        <v>48.047397397260305</v>
      </c>
      <c r="AA19" s="30">
        <f>SUM(AA20:AA23)</f>
        <v>15812107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44217</v>
      </c>
      <c r="D21" s="19"/>
      <c r="E21" s="20">
        <v>665810</v>
      </c>
      <c r="F21" s="21">
        <v>65810</v>
      </c>
      <c r="G21" s="21">
        <v>451190</v>
      </c>
      <c r="H21" s="21"/>
      <c r="I21" s="21"/>
      <c r="J21" s="21">
        <v>451190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451190</v>
      </c>
      <c r="X21" s="21">
        <v>665808</v>
      </c>
      <c r="Y21" s="21">
        <v>-214618</v>
      </c>
      <c r="Z21" s="6">
        <v>-32.23</v>
      </c>
      <c r="AA21" s="28">
        <v>65810</v>
      </c>
    </row>
    <row r="22" spans="1:27" ht="13.5">
      <c r="A22" s="5" t="s">
        <v>48</v>
      </c>
      <c r="B22" s="3"/>
      <c r="C22" s="22">
        <v>105000</v>
      </c>
      <c r="D22" s="22"/>
      <c r="E22" s="23"/>
      <c r="F22" s="24">
        <v>6920107</v>
      </c>
      <c r="G22" s="24"/>
      <c r="H22" s="24">
        <v>612285</v>
      </c>
      <c r="I22" s="24"/>
      <c r="J22" s="24">
        <v>612285</v>
      </c>
      <c r="K22" s="24"/>
      <c r="L22" s="24"/>
      <c r="M22" s="24">
        <v>470421</v>
      </c>
      <c r="N22" s="24">
        <v>470421</v>
      </c>
      <c r="O22" s="24"/>
      <c r="P22" s="24">
        <v>376865</v>
      </c>
      <c r="Q22" s="24">
        <v>828937</v>
      </c>
      <c r="R22" s="24">
        <v>1205802</v>
      </c>
      <c r="S22" s="24"/>
      <c r="T22" s="24">
        <v>564299</v>
      </c>
      <c r="U22" s="24">
        <v>624035</v>
      </c>
      <c r="V22" s="24">
        <v>1188334</v>
      </c>
      <c r="W22" s="24">
        <v>3476842</v>
      </c>
      <c r="X22" s="24"/>
      <c r="Y22" s="24">
        <v>3476842</v>
      </c>
      <c r="Z22" s="7"/>
      <c r="AA22" s="29">
        <v>6920107</v>
      </c>
    </row>
    <row r="23" spans="1:27" ht="13.5">
      <c r="A23" s="5" t="s">
        <v>49</v>
      </c>
      <c r="B23" s="3"/>
      <c r="C23" s="19">
        <v>8723911</v>
      </c>
      <c r="D23" s="19"/>
      <c r="E23" s="20">
        <v>8826190</v>
      </c>
      <c r="F23" s="21">
        <v>8826190</v>
      </c>
      <c r="G23" s="21">
        <v>723874</v>
      </c>
      <c r="H23" s="21"/>
      <c r="I23" s="21">
        <v>779527</v>
      </c>
      <c r="J23" s="21">
        <v>1503401</v>
      </c>
      <c r="K23" s="21">
        <v>1027703</v>
      </c>
      <c r="L23" s="21"/>
      <c r="M23" s="21">
        <v>2262237</v>
      </c>
      <c r="N23" s="21">
        <v>3289940</v>
      </c>
      <c r="O23" s="21">
        <v>352944</v>
      </c>
      <c r="P23" s="21">
        <v>1222014</v>
      </c>
      <c r="Q23" s="21">
        <v>1758743</v>
      </c>
      <c r="R23" s="21">
        <v>3333701</v>
      </c>
      <c r="S23" s="21"/>
      <c r="T23" s="21">
        <v>1166004</v>
      </c>
      <c r="U23" s="21">
        <v>831578</v>
      </c>
      <c r="V23" s="21">
        <v>1997582</v>
      </c>
      <c r="W23" s="21">
        <v>10124624</v>
      </c>
      <c r="X23" s="21">
        <v>8826190</v>
      </c>
      <c r="Y23" s="21">
        <v>1298434</v>
      </c>
      <c r="Z23" s="6">
        <v>14.71</v>
      </c>
      <c r="AA23" s="28">
        <v>8826190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9083160</v>
      </c>
      <c r="D25" s="51">
        <f>+D5+D9+D15+D19+D24</f>
        <v>0</v>
      </c>
      <c r="E25" s="52">
        <f t="shared" si="4"/>
        <v>9492000</v>
      </c>
      <c r="F25" s="53">
        <f t="shared" si="4"/>
        <v>15812107</v>
      </c>
      <c r="G25" s="53">
        <f t="shared" si="4"/>
        <v>1175064</v>
      </c>
      <c r="H25" s="53">
        <f t="shared" si="4"/>
        <v>612285</v>
      </c>
      <c r="I25" s="53">
        <f t="shared" si="4"/>
        <v>779527</v>
      </c>
      <c r="J25" s="53">
        <f t="shared" si="4"/>
        <v>2566876</v>
      </c>
      <c r="K25" s="53">
        <f t="shared" si="4"/>
        <v>1027703</v>
      </c>
      <c r="L25" s="53">
        <f t="shared" si="4"/>
        <v>0</v>
      </c>
      <c r="M25" s="53">
        <f t="shared" si="4"/>
        <v>2732658</v>
      </c>
      <c r="N25" s="53">
        <f t="shared" si="4"/>
        <v>3760361</v>
      </c>
      <c r="O25" s="53">
        <f t="shared" si="4"/>
        <v>352944</v>
      </c>
      <c r="P25" s="53">
        <f t="shared" si="4"/>
        <v>1598879</v>
      </c>
      <c r="Q25" s="53">
        <f t="shared" si="4"/>
        <v>2587680</v>
      </c>
      <c r="R25" s="53">
        <f t="shared" si="4"/>
        <v>4539503</v>
      </c>
      <c r="S25" s="53">
        <f t="shared" si="4"/>
        <v>0</v>
      </c>
      <c r="T25" s="53">
        <f t="shared" si="4"/>
        <v>1730303</v>
      </c>
      <c r="U25" s="53">
        <f t="shared" si="4"/>
        <v>1455613</v>
      </c>
      <c r="V25" s="53">
        <f t="shared" si="4"/>
        <v>3185916</v>
      </c>
      <c r="W25" s="53">
        <f t="shared" si="4"/>
        <v>14052656</v>
      </c>
      <c r="X25" s="53">
        <f t="shared" si="4"/>
        <v>9492000</v>
      </c>
      <c r="Y25" s="53">
        <f t="shared" si="4"/>
        <v>4560656</v>
      </c>
      <c r="Z25" s="54">
        <f>+IF(X25&lt;&gt;0,+(Y25/X25)*100,0)</f>
        <v>48.047366203118415</v>
      </c>
      <c r="AA25" s="55">
        <f>+AA5+AA9+AA15+AA19+AA24</f>
        <v>15812107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9083160</v>
      </c>
      <c r="D28" s="19"/>
      <c r="E28" s="20">
        <v>9492000</v>
      </c>
      <c r="F28" s="21">
        <v>15812107</v>
      </c>
      <c r="G28" s="21">
        <v>1168588</v>
      </c>
      <c r="H28" s="21">
        <v>612285</v>
      </c>
      <c r="I28" s="21">
        <v>779527</v>
      </c>
      <c r="J28" s="21">
        <v>2560400</v>
      </c>
      <c r="K28" s="21">
        <v>1027703</v>
      </c>
      <c r="L28" s="21"/>
      <c r="M28" s="21">
        <v>2732658</v>
      </c>
      <c r="N28" s="21">
        <v>3760361</v>
      </c>
      <c r="O28" s="21">
        <v>352944</v>
      </c>
      <c r="P28" s="21">
        <v>1598879</v>
      </c>
      <c r="Q28" s="21">
        <v>2587680</v>
      </c>
      <c r="R28" s="21">
        <v>4539503</v>
      </c>
      <c r="S28" s="21"/>
      <c r="T28" s="21">
        <v>1730303</v>
      </c>
      <c r="U28" s="21">
        <v>1455613</v>
      </c>
      <c r="V28" s="21">
        <v>3185916</v>
      </c>
      <c r="W28" s="21">
        <v>14046180</v>
      </c>
      <c r="X28" s="21"/>
      <c r="Y28" s="21">
        <v>14046180</v>
      </c>
      <c r="Z28" s="6"/>
      <c r="AA28" s="19">
        <v>15812107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9083160</v>
      </c>
      <c r="D32" s="25">
        <f>SUM(D28:D31)</f>
        <v>0</v>
      </c>
      <c r="E32" s="26">
        <f t="shared" si="5"/>
        <v>9492000</v>
      </c>
      <c r="F32" s="27">
        <f t="shared" si="5"/>
        <v>15812107</v>
      </c>
      <c r="G32" s="27">
        <f t="shared" si="5"/>
        <v>1168588</v>
      </c>
      <c r="H32" s="27">
        <f t="shared" si="5"/>
        <v>612285</v>
      </c>
      <c r="I32" s="27">
        <f t="shared" si="5"/>
        <v>779527</v>
      </c>
      <c r="J32" s="27">
        <f t="shared" si="5"/>
        <v>2560400</v>
      </c>
      <c r="K32" s="27">
        <f t="shared" si="5"/>
        <v>1027703</v>
      </c>
      <c r="L32" s="27">
        <f t="shared" si="5"/>
        <v>0</v>
      </c>
      <c r="M32" s="27">
        <f t="shared" si="5"/>
        <v>2732658</v>
      </c>
      <c r="N32" s="27">
        <f t="shared" si="5"/>
        <v>3760361</v>
      </c>
      <c r="O32" s="27">
        <f t="shared" si="5"/>
        <v>352944</v>
      </c>
      <c r="P32" s="27">
        <f t="shared" si="5"/>
        <v>1598879</v>
      </c>
      <c r="Q32" s="27">
        <f t="shared" si="5"/>
        <v>2587680</v>
      </c>
      <c r="R32" s="27">
        <f t="shared" si="5"/>
        <v>4539503</v>
      </c>
      <c r="S32" s="27">
        <f t="shared" si="5"/>
        <v>0</v>
      </c>
      <c r="T32" s="27">
        <f t="shared" si="5"/>
        <v>1730303</v>
      </c>
      <c r="U32" s="27">
        <f t="shared" si="5"/>
        <v>1455613</v>
      </c>
      <c r="V32" s="27">
        <f t="shared" si="5"/>
        <v>3185916</v>
      </c>
      <c r="W32" s="27">
        <f t="shared" si="5"/>
        <v>14046180</v>
      </c>
      <c r="X32" s="27">
        <f t="shared" si="5"/>
        <v>0</v>
      </c>
      <c r="Y32" s="27">
        <f t="shared" si="5"/>
        <v>14046180</v>
      </c>
      <c r="Z32" s="13">
        <f>+IF(X32&lt;&gt;0,+(Y32/X32)*100,0)</f>
        <v>0</v>
      </c>
      <c r="AA32" s="31">
        <f>SUM(AA28:AA31)</f>
        <v>15812107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6476</v>
      </c>
      <c r="H35" s="21"/>
      <c r="I35" s="21"/>
      <c r="J35" s="21">
        <v>6476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6476</v>
      </c>
      <c r="X35" s="21"/>
      <c r="Y35" s="21">
        <v>6476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9083160</v>
      </c>
      <c r="D36" s="62">
        <f>SUM(D32:D35)</f>
        <v>0</v>
      </c>
      <c r="E36" s="63">
        <f t="shared" si="6"/>
        <v>9492000</v>
      </c>
      <c r="F36" s="64">
        <f t="shared" si="6"/>
        <v>15812107</v>
      </c>
      <c r="G36" s="64">
        <f t="shared" si="6"/>
        <v>1175064</v>
      </c>
      <c r="H36" s="64">
        <f t="shared" si="6"/>
        <v>612285</v>
      </c>
      <c r="I36" s="64">
        <f t="shared" si="6"/>
        <v>779527</v>
      </c>
      <c r="J36" s="64">
        <f t="shared" si="6"/>
        <v>2566876</v>
      </c>
      <c r="K36" s="64">
        <f t="shared" si="6"/>
        <v>1027703</v>
      </c>
      <c r="L36" s="64">
        <f t="shared" si="6"/>
        <v>0</v>
      </c>
      <c r="M36" s="64">
        <f t="shared" si="6"/>
        <v>2732658</v>
      </c>
      <c r="N36" s="64">
        <f t="shared" si="6"/>
        <v>3760361</v>
      </c>
      <c r="O36" s="64">
        <f t="shared" si="6"/>
        <v>352944</v>
      </c>
      <c r="P36" s="64">
        <f t="shared" si="6"/>
        <v>1598879</v>
      </c>
      <c r="Q36" s="64">
        <f t="shared" si="6"/>
        <v>2587680</v>
      </c>
      <c r="R36" s="64">
        <f t="shared" si="6"/>
        <v>4539503</v>
      </c>
      <c r="S36" s="64">
        <f t="shared" si="6"/>
        <v>0</v>
      </c>
      <c r="T36" s="64">
        <f t="shared" si="6"/>
        <v>1730303</v>
      </c>
      <c r="U36" s="64">
        <f t="shared" si="6"/>
        <v>1455613</v>
      </c>
      <c r="V36" s="64">
        <f t="shared" si="6"/>
        <v>3185916</v>
      </c>
      <c r="W36" s="64">
        <f t="shared" si="6"/>
        <v>14052656</v>
      </c>
      <c r="X36" s="64">
        <f t="shared" si="6"/>
        <v>0</v>
      </c>
      <c r="Y36" s="64">
        <f t="shared" si="6"/>
        <v>14052656</v>
      </c>
      <c r="Z36" s="65">
        <f>+IF(X36&lt;&gt;0,+(Y36/X36)*100,0)</f>
        <v>0</v>
      </c>
      <c r="AA36" s="66">
        <f>SUM(AA32:AA35)</f>
        <v>15812107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984995</v>
      </c>
      <c r="D5" s="16">
        <f>SUM(D6:D8)</f>
        <v>0</v>
      </c>
      <c r="E5" s="17">
        <f t="shared" si="0"/>
        <v>1000000</v>
      </c>
      <c r="F5" s="18">
        <f t="shared" si="0"/>
        <v>1030000</v>
      </c>
      <c r="G5" s="18">
        <f t="shared" si="0"/>
        <v>1797</v>
      </c>
      <c r="H5" s="18">
        <f t="shared" si="0"/>
        <v>30154</v>
      </c>
      <c r="I5" s="18">
        <f t="shared" si="0"/>
        <v>5760</v>
      </c>
      <c r="J5" s="18">
        <f t="shared" si="0"/>
        <v>37711</v>
      </c>
      <c r="K5" s="18">
        <f t="shared" si="0"/>
        <v>12034</v>
      </c>
      <c r="L5" s="18">
        <f t="shared" si="0"/>
        <v>54044</v>
      </c>
      <c r="M5" s="18">
        <f t="shared" si="0"/>
        <v>983716</v>
      </c>
      <c r="N5" s="18">
        <f t="shared" si="0"/>
        <v>1049794</v>
      </c>
      <c r="O5" s="18">
        <f t="shared" si="0"/>
        <v>7625</v>
      </c>
      <c r="P5" s="18">
        <f t="shared" si="0"/>
        <v>181737</v>
      </c>
      <c r="Q5" s="18">
        <f t="shared" si="0"/>
        <v>410462</v>
      </c>
      <c r="R5" s="18">
        <f t="shared" si="0"/>
        <v>599824</v>
      </c>
      <c r="S5" s="18">
        <f t="shared" si="0"/>
        <v>410462</v>
      </c>
      <c r="T5" s="18">
        <f t="shared" si="0"/>
        <v>25923</v>
      </c>
      <c r="U5" s="18">
        <f t="shared" si="0"/>
        <v>706265</v>
      </c>
      <c r="V5" s="18">
        <f t="shared" si="0"/>
        <v>1142650</v>
      </c>
      <c r="W5" s="18">
        <f t="shared" si="0"/>
        <v>2829979</v>
      </c>
      <c r="X5" s="18">
        <f t="shared" si="0"/>
        <v>999996</v>
      </c>
      <c r="Y5" s="18">
        <f t="shared" si="0"/>
        <v>1829983</v>
      </c>
      <c r="Z5" s="4">
        <f>+IF(X5&lt;&gt;0,+(Y5/X5)*100,0)</f>
        <v>182.999031996128</v>
      </c>
      <c r="AA5" s="16">
        <f>SUM(AA6:AA8)</f>
        <v>1030000</v>
      </c>
    </row>
    <row r="6" spans="1:27" ht="13.5">
      <c r="A6" s="5" t="s">
        <v>32</v>
      </c>
      <c r="B6" s="3"/>
      <c r="C6" s="19">
        <v>86000</v>
      </c>
      <c r="D6" s="19"/>
      <c r="E6" s="20">
        <v>250000</v>
      </c>
      <c r="F6" s="21">
        <v>115000</v>
      </c>
      <c r="G6" s="21"/>
      <c r="H6" s="21">
        <v>16246</v>
      </c>
      <c r="I6" s="21">
        <v>3675</v>
      </c>
      <c r="J6" s="21">
        <v>19921</v>
      </c>
      <c r="K6" s="21"/>
      <c r="L6" s="21"/>
      <c r="M6" s="21">
        <v>18272</v>
      </c>
      <c r="N6" s="21">
        <v>18272</v>
      </c>
      <c r="O6" s="21"/>
      <c r="P6" s="21">
        <v>13798</v>
      </c>
      <c r="Q6" s="21">
        <v>19326</v>
      </c>
      <c r="R6" s="21">
        <v>33124</v>
      </c>
      <c r="S6" s="21">
        <v>19326</v>
      </c>
      <c r="T6" s="21">
        <v>9698</v>
      </c>
      <c r="U6" s="21">
        <v>4145</v>
      </c>
      <c r="V6" s="21">
        <v>33169</v>
      </c>
      <c r="W6" s="21">
        <v>104486</v>
      </c>
      <c r="X6" s="21">
        <v>249996</v>
      </c>
      <c r="Y6" s="21">
        <v>-145510</v>
      </c>
      <c r="Z6" s="6">
        <v>-58.2</v>
      </c>
      <c r="AA6" s="28">
        <v>115000</v>
      </c>
    </row>
    <row r="7" spans="1:27" ht="13.5">
      <c r="A7" s="5" t="s">
        <v>33</v>
      </c>
      <c r="B7" s="3"/>
      <c r="C7" s="22">
        <v>855995</v>
      </c>
      <c r="D7" s="22"/>
      <c r="E7" s="23">
        <v>625000</v>
      </c>
      <c r="F7" s="24">
        <v>850000</v>
      </c>
      <c r="G7" s="24">
        <v>1797</v>
      </c>
      <c r="H7" s="24"/>
      <c r="I7" s="24">
        <v>2085</v>
      </c>
      <c r="J7" s="24">
        <v>3882</v>
      </c>
      <c r="K7" s="24"/>
      <c r="L7" s="24">
        <v>40777</v>
      </c>
      <c r="M7" s="24">
        <v>956615</v>
      </c>
      <c r="N7" s="24">
        <v>997392</v>
      </c>
      <c r="O7" s="24">
        <v>7625</v>
      </c>
      <c r="P7" s="24">
        <v>165022</v>
      </c>
      <c r="Q7" s="24">
        <v>372496</v>
      </c>
      <c r="R7" s="24">
        <v>545143</v>
      </c>
      <c r="S7" s="24">
        <v>372496</v>
      </c>
      <c r="T7" s="24"/>
      <c r="U7" s="24">
        <v>268746</v>
      </c>
      <c r="V7" s="24">
        <v>641242</v>
      </c>
      <c r="W7" s="24">
        <v>2187659</v>
      </c>
      <c r="X7" s="24">
        <v>624996</v>
      </c>
      <c r="Y7" s="24">
        <v>1562663</v>
      </c>
      <c r="Z7" s="7">
        <v>250.03</v>
      </c>
      <c r="AA7" s="29">
        <v>850000</v>
      </c>
    </row>
    <row r="8" spans="1:27" ht="13.5">
      <c r="A8" s="5" t="s">
        <v>34</v>
      </c>
      <c r="B8" s="3"/>
      <c r="C8" s="19">
        <v>43000</v>
      </c>
      <c r="D8" s="19"/>
      <c r="E8" s="20">
        <v>125000</v>
      </c>
      <c r="F8" s="21">
        <v>65000</v>
      </c>
      <c r="G8" s="21"/>
      <c r="H8" s="21">
        <v>13908</v>
      </c>
      <c r="I8" s="21"/>
      <c r="J8" s="21">
        <v>13908</v>
      </c>
      <c r="K8" s="21">
        <v>12034</v>
      </c>
      <c r="L8" s="21">
        <v>13267</v>
      </c>
      <c r="M8" s="21">
        <v>8829</v>
      </c>
      <c r="N8" s="21">
        <v>34130</v>
      </c>
      <c r="O8" s="21"/>
      <c r="P8" s="21">
        <v>2917</v>
      </c>
      <c r="Q8" s="21">
        <v>18640</v>
      </c>
      <c r="R8" s="21">
        <v>21557</v>
      </c>
      <c r="S8" s="21">
        <v>18640</v>
      </c>
      <c r="T8" s="21">
        <v>16225</v>
      </c>
      <c r="U8" s="21">
        <v>433374</v>
      </c>
      <c r="V8" s="21">
        <v>468239</v>
      </c>
      <c r="W8" s="21">
        <v>537834</v>
      </c>
      <c r="X8" s="21">
        <v>125004</v>
      </c>
      <c r="Y8" s="21">
        <v>412830</v>
      </c>
      <c r="Z8" s="6">
        <v>330.25</v>
      </c>
      <c r="AA8" s="28">
        <v>65000</v>
      </c>
    </row>
    <row r="9" spans="1:27" ht="13.5">
      <c r="A9" s="2" t="s">
        <v>35</v>
      </c>
      <c r="B9" s="3"/>
      <c r="C9" s="16">
        <f aca="true" t="shared" si="1" ref="C9:Y9">SUM(C10:C14)</f>
        <v>28000</v>
      </c>
      <c r="D9" s="16">
        <f>SUM(D10:D14)</f>
        <v>0</v>
      </c>
      <c r="E9" s="17">
        <f t="shared" si="1"/>
        <v>0</v>
      </c>
      <c r="F9" s="18">
        <f t="shared" si="1"/>
        <v>52984</v>
      </c>
      <c r="G9" s="18">
        <f t="shared" si="1"/>
        <v>342500</v>
      </c>
      <c r="H9" s="18">
        <f t="shared" si="1"/>
        <v>275000</v>
      </c>
      <c r="I9" s="18">
        <f t="shared" si="1"/>
        <v>0</v>
      </c>
      <c r="J9" s="18">
        <f t="shared" si="1"/>
        <v>617500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82200</v>
      </c>
      <c r="P9" s="18">
        <f t="shared" si="1"/>
        <v>11333</v>
      </c>
      <c r="Q9" s="18">
        <f t="shared" si="1"/>
        <v>0</v>
      </c>
      <c r="R9" s="18">
        <f t="shared" si="1"/>
        <v>93533</v>
      </c>
      <c r="S9" s="18">
        <f t="shared" si="1"/>
        <v>0</v>
      </c>
      <c r="T9" s="18">
        <f t="shared" si="1"/>
        <v>24847</v>
      </c>
      <c r="U9" s="18">
        <f t="shared" si="1"/>
        <v>44110</v>
      </c>
      <c r="V9" s="18">
        <f t="shared" si="1"/>
        <v>68957</v>
      </c>
      <c r="W9" s="18">
        <f t="shared" si="1"/>
        <v>779990</v>
      </c>
      <c r="X9" s="18">
        <f t="shared" si="1"/>
        <v>0</v>
      </c>
      <c r="Y9" s="18">
        <f t="shared" si="1"/>
        <v>779990</v>
      </c>
      <c r="Z9" s="4">
        <f>+IF(X9&lt;&gt;0,+(Y9/X9)*100,0)</f>
        <v>0</v>
      </c>
      <c r="AA9" s="30">
        <f>SUM(AA10:AA14)</f>
        <v>52984</v>
      </c>
    </row>
    <row r="10" spans="1:27" ht="13.5">
      <c r="A10" s="5" t="s">
        <v>36</v>
      </c>
      <c r="B10" s="3"/>
      <c r="C10" s="19">
        <v>28000</v>
      </c>
      <c r="D10" s="19"/>
      <c r="E10" s="20"/>
      <c r="F10" s="21">
        <v>52984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11333</v>
      </c>
      <c r="Q10" s="21"/>
      <c r="R10" s="21">
        <v>11333</v>
      </c>
      <c r="S10" s="21"/>
      <c r="T10" s="21">
        <v>24847</v>
      </c>
      <c r="U10" s="21">
        <v>44110</v>
      </c>
      <c r="V10" s="21">
        <v>68957</v>
      </c>
      <c r="W10" s="21">
        <v>80290</v>
      </c>
      <c r="X10" s="21"/>
      <c r="Y10" s="21">
        <v>80290</v>
      </c>
      <c r="Z10" s="6"/>
      <c r="AA10" s="28">
        <v>52984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342500</v>
      </c>
      <c r="H13" s="21">
        <v>275000</v>
      </c>
      <c r="I13" s="21"/>
      <c r="J13" s="21">
        <v>617500</v>
      </c>
      <c r="K13" s="21"/>
      <c r="L13" s="21"/>
      <c r="M13" s="21"/>
      <c r="N13" s="21"/>
      <c r="O13" s="21">
        <v>82200</v>
      </c>
      <c r="P13" s="21"/>
      <c r="Q13" s="21"/>
      <c r="R13" s="21">
        <v>82200</v>
      </c>
      <c r="S13" s="21"/>
      <c r="T13" s="21"/>
      <c r="U13" s="21"/>
      <c r="V13" s="21"/>
      <c r="W13" s="21">
        <v>699700</v>
      </c>
      <c r="X13" s="21"/>
      <c r="Y13" s="21">
        <v>699700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42200039</v>
      </c>
      <c r="D15" s="16">
        <f>SUM(D16:D18)</f>
        <v>0</v>
      </c>
      <c r="E15" s="17">
        <f t="shared" si="2"/>
        <v>6850956</v>
      </c>
      <c r="F15" s="18">
        <f t="shared" si="2"/>
        <v>7111554</v>
      </c>
      <c r="G15" s="18">
        <f t="shared" si="2"/>
        <v>1205770</v>
      </c>
      <c r="H15" s="18">
        <f t="shared" si="2"/>
        <v>2306133</v>
      </c>
      <c r="I15" s="18">
        <f t="shared" si="2"/>
        <v>1071013</v>
      </c>
      <c r="J15" s="18">
        <f t="shared" si="2"/>
        <v>4582916</v>
      </c>
      <c r="K15" s="18">
        <f t="shared" si="2"/>
        <v>532952</v>
      </c>
      <c r="L15" s="18">
        <f t="shared" si="2"/>
        <v>1442407</v>
      </c>
      <c r="M15" s="18">
        <f t="shared" si="2"/>
        <v>65870</v>
      </c>
      <c r="N15" s="18">
        <f t="shared" si="2"/>
        <v>2041229</v>
      </c>
      <c r="O15" s="18">
        <f t="shared" si="2"/>
        <v>50295</v>
      </c>
      <c r="P15" s="18">
        <f t="shared" si="2"/>
        <v>0</v>
      </c>
      <c r="Q15" s="18">
        <f t="shared" si="2"/>
        <v>194144</v>
      </c>
      <c r="R15" s="18">
        <f t="shared" si="2"/>
        <v>244439</v>
      </c>
      <c r="S15" s="18">
        <f t="shared" si="2"/>
        <v>194144</v>
      </c>
      <c r="T15" s="18">
        <f t="shared" si="2"/>
        <v>-36927</v>
      </c>
      <c r="U15" s="18">
        <f t="shared" si="2"/>
        <v>645445</v>
      </c>
      <c r="V15" s="18">
        <f t="shared" si="2"/>
        <v>802662</v>
      </c>
      <c r="W15" s="18">
        <f t="shared" si="2"/>
        <v>7671246</v>
      </c>
      <c r="X15" s="18">
        <f t="shared" si="2"/>
        <v>6850956</v>
      </c>
      <c r="Y15" s="18">
        <f t="shared" si="2"/>
        <v>820290</v>
      </c>
      <c r="Z15" s="4">
        <f>+IF(X15&lt;&gt;0,+(Y15/X15)*100,0)</f>
        <v>11.9733654689944</v>
      </c>
      <c r="AA15" s="30">
        <f>SUM(AA16:AA18)</f>
        <v>7111554</v>
      </c>
    </row>
    <row r="16" spans="1:27" ht="13.5">
      <c r="A16" s="5" t="s">
        <v>42</v>
      </c>
      <c r="B16" s="3"/>
      <c r="C16" s="19">
        <v>17588625</v>
      </c>
      <c r="D16" s="19"/>
      <c r="E16" s="20">
        <v>137984</v>
      </c>
      <c r="F16" s="21">
        <v>125000</v>
      </c>
      <c r="G16" s="21">
        <v>41454</v>
      </c>
      <c r="H16" s="21">
        <v>44398</v>
      </c>
      <c r="I16" s="21">
        <v>53320</v>
      </c>
      <c r="J16" s="21">
        <v>139172</v>
      </c>
      <c r="K16" s="21">
        <v>55424</v>
      </c>
      <c r="L16" s="21">
        <v>76548</v>
      </c>
      <c r="M16" s="21">
        <v>65870</v>
      </c>
      <c r="N16" s="21">
        <v>197842</v>
      </c>
      <c r="O16" s="21">
        <v>50295</v>
      </c>
      <c r="P16" s="21"/>
      <c r="Q16" s="21">
        <v>7905</v>
      </c>
      <c r="R16" s="21">
        <v>58200</v>
      </c>
      <c r="S16" s="21">
        <v>7905</v>
      </c>
      <c r="T16" s="21">
        <v>473135</v>
      </c>
      <c r="U16" s="21">
        <v>343887</v>
      </c>
      <c r="V16" s="21">
        <v>824927</v>
      </c>
      <c r="W16" s="21">
        <v>1220141</v>
      </c>
      <c r="X16" s="21">
        <v>137988</v>
      </c>
      <c r="Y16" s="21">
        <v>1082153</v>
      </c>
      <c r="Z16" s="6">
        <v>784.24</v>
      </c>
      <c r="AA16" s="28">
        <v>125000</v>
      </c>
    </row>
    <row r="17" spans="1:27" ht="13.5">
      <c r="A17" s="5" t="s">
        <v>43</v>
      </c>
      <c r="B17" s="3"/>
      <c r="C17" s="19">
        <v>14799710</v>
      </c>
      <c r="D17" s="19"/>
      <c r="E17" s="20">
        <v>6712972</v>
      </c>
      <c r="F17" s="21">
        <v>6684972</v>
      </c>
      <c r="G17" s="21">
        <v>1164316</v>
      </c>
      <c r="H17" s="21">
        <v>2261735</v>
      </c>
      <c r="I17" s="21">
        <v>1017693</v>
      </c>
      <c r="J17" s="21">
        <v>4443744</v>
      </c>
      <c r="K17" s="21">
        <v>477528</v>
      </c>
      <c r="L17" s="21">
        <v>1365859</v>
      </c>
      <c r="M17" s="21"/>
      <c r="N17" s="21">
        <v>1843387</v>
      </c>
      <c r="O17" s="21"/>
      <c r="P17" s="21"/>
      <c r="Q17" s="21">
        <v>186239</v>
      </c>
      <c r="R17" s="21">
        <v>186239</v>
      </c>
      <c r="S17" s="21">
        <v>186239</v>
      </c>
      <c r="T17" s="21">
        <v>-510062</v>
      </c>
      <c r="U17" s="21">
        <v>301558</v>
      </c>
      <c r="V17" s="21">
        <v>-22265</v>
      </c>
      <c r="W17" s="21">
        <v>6451105</v>
      </c>
      <c r="X17" s="21">
        <v>6712968</v>
      </c>
      <c r="Y17" s="21">
        <v>-261863</v>
      </c>
      <c r="Z17" s="6">
        <v>-3.9</v>
      </c>
      <c r="AA17" s="28">
        <v>6684972</v>
      </c>
    </row>
    <row r="18" spans="1:27" ht="13.5">
      <c r="A18" s="5" t="s">
        <v>44</v>
      </c>
      <c r="B18" s="3"/>
      <c r="C18" s="19">
        <v>9811704</v>
      </c>
      <c r="D18" s="19"/>
      <c r="E18" s="20"/>
      <c r="F18" s="21">
        <v>301582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301582</v>
      </c>
    </row>
    <row r="19" spans="1:27" ht="13.5">
      <c r="A19" s="2" t="s">
        <v>45</v>
      </c>
      <c r="B19" s="8"/>
      <c r="C19" s="16">
        <f aca="true" t="shared" si="3" ref="C19:Y19">SUM(C20:C23)</f>
        <v>12624815</v>
      </c>
      <c r="D19" s="16">
        <f>SUM(D20:D23)</f>
        <v>0</v>
      </c>
      <c r="E19" s="17">
        <f t="shared" si="3"/>
        <v>18701613</v>
      </c>
      <c r="F19" s="18">
        <f t="shared" si="3"/>
        <v>18016031</v>
      </c>
      <c r="G19" s="18">
        <f t="shared" si="3"/>
        <v>1348960</v>
      </c>
      <c r="H19" s="18">
        <f t="shared" si="3"/>
        <v>5466382</v>
      </c>
      <c r="I19" s="18">
        <f t="shared" si="3"/>
        <v>1030954</v>
      </c>
      <c r="J19" s="18">
        <f t="shared" si="3"/>
        <v>7846296</v>
      </c>
      <c r="K19" s="18">
        <f t="shared" si="3"/>
        <v>1193521</v>
      </c>
      <c r="L19" s="18">
        <f t="shared" si="3"/>
        <v>1452861</v>
      </c>
      <c r="M19" s="18">
        <f t="shared" si="3"/>
        <v>0</v>
      </c>
      <c r="N19" s="18">
        <f t="shared" si="3"/>
        <v>2646382</v>
      </c>
      <c r="O19" s="18">
        <f t="shared" si="3"/>
        <v>3612</v>
      </c>
      <c r="P19" s="18">
        <f t="shared" si="3"/>
        <v>56321</v>
      </c>
      <c r="Q19" s="18">
        <f t="shared" si="3"/>
        <v>366937</v>
      </c>
      <c r="R19" s="18">
        <f t="shared" si="3"/>
        <v>426870</v>
      </c>
      <c r="S19" s="18">
        <f t="shared" si="3"/>
        <v>366937</v>
      </c>
      <c r="T19" s="18">
        <f t="shared" si="3"/>
        <v>-506644</v>
      </c>
      <c r="U19" s="18">
        <f t="shared" si="3"/>
        <v>1560634</v>
      </c>
      <c r="V19" s="18">
        <f t="shared" si="3"/>
        <v>1420927</v>
      </c>
      <c r="W19" s="18">
        <f t="shared" si="3"/>
        <v>12340475</v>
      </c>
      <c r="X19" s="18">
        <f t="shared" si="3"/>
        <v>18701628</v>
      </c>
      <c r="Y19" s="18">
        <f t="shared" si="3"/>
        <v>-6361153</v>
      </c>
      <c r="Z19" s="4">
        <f>+IF(X19&lt;&gt;0,+(Y19/X19)*100,0)</f>
        <v>-34.01389975247075</v>
      </c>
      <c r="AA19" s="30">
        <f>SUM(AA20:AA23)</f>
        <v>18016031</v>
      </c>
    </row>
    <row r="20" spans="1:27" ht="13.5">
      <c r="A20" s="5" t="s">
        <v>46</v>
      </c>
      <c r="B20" s="3"/>
      <c r="C20" s="19">
        <v>3939451</v>
      </c>
      <c r="D20" s="19"/>
      <c r="E20" s="20">
        <v>1195158</v>
      </c>
      <c r="F20" s="21">
        <v>980158</v>
      </c>
      <c r="G20" s="21"/>
      <c r="H20" s="21"/>
      <c r="I20" s="21">
        <v>10462</v>
      </c>
      <c r="J20" s="21">
        <v>10462</v>
      </c>
      <c r="K20" s="21"/>
      <c r="L20" s="21">
        <v>405962</v>
      </c>
      <c r="M20" s="21"/>
      <c r="N20" s="21">
        <v>405962</v>
      </c>
      <c r="O20" s="21">
        <v>3612</v>
      </c>
      <c r="P20" s="21">
        <v>56321</v>
      </c>
      <c r="Q20" s="21">
        <v>103012</v>
      </c>
      <c r="R20" s="21">
        <v>162945</v>
      </c>
      <c r="S20" s="21">
        <v>103012</v>
      </c>
      <c r="T20" s="21">
        <v>16278</v>
      </c>
      <c r="U20" s="21">
        <v>172836</v>
      </c>
      <c r="V20" s="21">
        <v>292126</v>
      </c>
      <c r="W20" s="21">
        <v>871495</v>
      </c>
      <c r="X20" s="21">
        <v>1195164</v>
      </c>
      <c r="Y20" s="21">
        <v>-323669</v>
      </c>
      <c r="Z20" s="6">
        <v>-27.08</v>
      </c>
      <c r="AA20" s="28">
        <v>980158</v>
      </c>
    </row>
    <row r="21" spans="1:27" ht="13.5">
      <c r="A21" s="5" t="s">
        <v>47</v>
      </c>
      <c r="B21" s="3"/>
      <c r="C21" s="19">
        <v>8410110</v>
      </c>
      <c r="D21" s="19"/>
      <c r="E21" s="20">
        <v>17164873</v>
      </c>
      <c r="F21" s="21">
        <v>16995873</v>
      </c>
      <c r="G21" s="21">
        <v>1304808</v>
      </c>
      <c r="H21" s="21">
        <v>5466382</v>
      </c>
      <c r="I21" s="21">
        <v>955310</v>
      </c>
      <c r="J21" s="21">
        <v>7726500</v>
      </c>
      <c r="K21" s="21">
        <v>1193521</v>
      </c>
      <c r="L21" s="21">
        <v>1046899</v>
      </c>
      <c r="M21" s="21"/>
      <c r="N21" s="21">
        <v>2240420</v>
      </c>
      <c r="O21" s="21"/>
      <c r="P21" s="21"/>
      <c r="Q21" s="21">
        <v>263925</v>
      </c>
      <c r="R21" s="21">
        <v>263925</v>
      </c>
      <c r="S21" s="21">
        <v>263925</v>
      </c>
      <c r="T21" s="21">
        <v>-533480</v>
      </c>
      <c r="U21" s="21">
        <v>1352393</v>
      </c>
      <c r="V21" s="21">
        <v>1082838</v>
      </c>
      <c r="W21" s="21">
        <v>11313683</v>
      </c>
      <c r="X21" s="21">
        <v>17164872</v>
      </c>
      <c r="Y21" s="21">
        <v>-5851189</v>
      </c>
      <c r="Z21" s="6">
        <v>-34.09</v>
      </c>
      <c r="AA21" s="28">
        <v>16995873</v>
      </c>
    </row>
    <row r="22" spans="1:27" ht="13.5">
      <c r="A22" s="5" t="s">
        <v>48</v>
      </c>
      <c r="B22" s="3"/>
      <c r="C22" s="22">
        <v>275254</v>
      </c>
      <c r="D22" s="22"/>
      <c r="E22" s="23">
        <v>20000</v>
      </c>
      <c r="F22" s="24">
        <v>40000</v>
      </c>
      <c r="G22" s="24"/>
      <c r="H22" s="24"/>
      <c r="I22" s="24">
        <v>453</v>
      </c>
      <c r="J22" s="24">
        <v>453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453</v>
      </c>
      <c r="X22" s="24">
        <v>20004</v>
      </c>
      <c r="Y22" s="24">
        <v>-19551</v>
      </c>
      <c r="Z22" s="7">
        <v>-97.74</v>
      </c>
      <c r="AA22" s="29">
        <v>40000</v>
      </c>
    </row>
    <row r="23" spans="1:27" ht="13.5">
      <c r="A23" s="5" t="s">
        <v>49</v>
      </c>
      <c r="B23" s="3"/>
      <c r="C23" s="19"/>
      <c r="D23" s="19"/>
      <c r="E23" s="20">
        <v>321582</v>
      </c>
      <c r="F23" s="21"/>
      <c r="G23" s="21">
        <v>44152</v>
      </c>
      <c r="H23" s="21"/>
      <c r="I23" s="21">
        <v>64729</v>
      </c>
      <c r="J23" s="21">
        <v>108881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10558</v>
      </c>
      <c r="U23" s="21">
        <v>35405</v>
      </c>
      <c r="V23" s="21">
        <v>45963</v>
      </c>
      <c r="W23" s="21">
        <v>154844</v>
      </c>
      <c r="X23" s="21">
        <v>321588</v>
      </c>
      <c r="Y23" s="21">
        <v>-166744</v>
      </c>
      <c r="Z23" s="6">
        <v>-51.85</v>
      </c>
      <c r="AA23" s="28"/>
    </row>
    <row r="24" spans="1:27" ht="13.5">
      <c r="A24" s="2" t="s">
        <v>50</v>
      </c>
      <c r="B24" s="8"/>
      <c r="C24" s="16"/>
      <c r="D24" s="16"/>
      <c r="E24" s="17">
        <v>40000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39996</v>
      </c>
      <c r="Y24" s="18">
        <v>-39996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55837849</v>
      </c>
      <c r="D25" s="51">
        <f>+D5+D9+D15+D19+D24</f>
        <v>0</v>
      </c>
      <c r="E25" s="52">
        <f t="shared" si="4"/>
        <v>26592569</v>
      </c>
      <c r="F25" s="53">
        <f t="shared" si="4"/>
        <v>26210569</v>
      </c>
      <c r="G25" s="53">
        <f t="shared" si="4"/>
        <v>2899027</v>
      </c>
      <c r="H25" s="53">
        <f t="shared" si="4"/>
        <v>8077669</v>
      </c>
      <c r="I25" s="53">
        <f t="shared" si="4"/>
        <v>2107727</v>
      </c>
      <c r="J25" s="53">
        <f t="shared" si="4"/>
        <v>13084423</v>
      </c>
      <c r="K25" s="53">
        <f t="shared" si="4"/>
        <v>1738507</v>
      </c>
      <c r="L25" s="53">
        <f t="shared" si="4"/>
        <v>2949312</v>
      </c>
      <c r="M25" s="53">
        <f t="shared" si="4"/>
        <v>1049586</v>
      </c>
      <c r="N25" s="53">
        <f t="shared" si="4"/>
        <v>5737405</v>
      </c>
      <c r="O25" s="53">
        <f t="shared" si="4"/>
        <v>143732</v>
      </c>
      <c r="P25" s="53">
        <f t="shared" si="4"/>
        <v>249391</v>
      </c>
      <c r="Q25" s="53">
        <f t="shared" si="4"/>
        <v>971543</v>
      </c>
      <c r="R25" s="53">
        <f t="shared" si="4"/>
        <v>1364666</v>
      </c>
      <c r="S25" s="53">
        <f t="shared" si="4"/>
        <v>971543</v>
      </c>
      <c r="T25" s="53">
        <f t="shared" si="4"/>
        <v>-492801</v>
      </c>
      <c r="U25" s="53">
        <f t="shared" si="4"/>
        <v>2956454</v>
      </c>
      <c r="V25" s="53">
        <f t="shared" si="4"/>
        <v>3435196</v>
      </c>
      <c r="W25" s="53">
        <f t="shared" si="4"/>
        <v>23621690</v>
      </c>
      <c r="X25" s="53">
        <f t="shared" si="4"/>
        <v>26592576</v>
      </c>
      <c r="Y25" s="53">
        <f t="shared" si="4"/>
        <v>-2970886</v>
      </c>
      <c r="Z25" s="54">
        <f>+IF(X25&lt;&gt;0,+(Y25/X25)*100,0)</f>
        <v>-11.171862402499103</v>
      </c>
      <c r="AA25" s="55">
        <f>+AA5+AA9+AA15+AA19+AA24</f>
        <v>26210569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38431150</v>
      </c>
      <c r="D28" s="19"/>
      <c r="E28" s="20">
        <v>21178000</v>
      </c>
      <c r="F28" s="21">
        <v>24310783</v>
      </c>
      <c r="G28" s="21">
        <v>2554730</v>
      </c>
      <c r="H28" s="21">
        <v>7772515</v>
      </c>
      <c r="I28" s="21">
        <v>2091052</v>
      </c>
      <c r="J28" s="21">
        <v>12418297</v>
      </c>
      <c r="K28" s="21">
        <v>1721482</v>
      </c>
      <c r="L28" s="21">
        <v>2893469</v>
      </c>
      <c r="M28" s="21">
        <v>65870</v>
      </c>
      <c r="N28" s="21">
        <v>4680821</v>
      </c>
      <c r="O28" s="21">
        <v>50295</v>
      </c>
      <c r="P28" s="21"/>
      <c r="Q28" s="21">
        <v>448621</v>
      </c>
      <c r="R28" s="21">
        <v>498916</v>
      </c>
      <c r="S28" s="21">
        <v>448621</v>
      </c>
      <c r="T28" s="21">
        <v>-1031948</v>
      </c>
      <c r="U28" s="21">
        <v>1749295</v>
      </c>
      <c r="V28" s="21">
        <v>1165968</v>
      </c>
      <c r="W28" s="21">
        <v>18764002</v>
      </c>
      <c r="X28" s="21"/>
      <c r="Y28" s="21">
        <v>18764002</v>
      </c>
      <c r="Z28" s="6"/>
      <c r="AA28" s="19">
        <v>24310783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342500</v>
      </c>
      <c r="H29" s="21"/>
      <c r="I29" s="21"/>
      <c r="J29" s="21">
        <v>342500</v>
      </c>
      <c r="K29" s="21"/>
      <c r="L29" s="21"/>
      <c r="M29" s="21"/>
      <c r="N29" s="21"/>
      <c r="O29" s="21">
        <v>82200</v>
      </c>
      <c r="P29" s="21"/>
      <c r="Q29" s="21"/>
      <c r="R29" s="21">
        <v>82200</v>
      </c>
      <c r="S29" s="21"/>
      <c r="T29" s="21"/>
      <c r="U29" s="21"/>
      <c r="V29" s="21"/>
      <c r="W29" s="21">
        <v>424700</v>
      </c>
      <c r="X29" s="21"/>
      <c r="Y29" s="21">
        <v>424700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6582000</v>
      </c>
      <c r="D31" s="19"/>
      <c r="E31" s="20"/>
      <c r="F31" s="21"/>
      <c r="G31" s="21"/>
      <c r="H31" s="21">
        <v>275000</v>
      </c>
      <c r="I31" s="21"/>
      <c r="J31" s="21">
        <v>275000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471975</v>
      </c>
      <c r="U31" s="21">
        <v>321751</v>
      </c>
      <c r="V31" s="21">
        <v>793726</v>
      </c>
      <c r="W31" s="21">
        <v>1068726</v>
      </c>
      <c r="X31" s="21"/>
      <c r="Y31" s="21">
        <v>1068726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45013150</v>
      </c>
      <c r="D32" s="25">
        <f>SUM(D28:D31)</f>
        <v>0</v>
      </c>
      <c r="E32" s="26">
        <f t="shared" si="5"/>
        <v>21178000</v>
      </c>
      <c r="F32" s="27">
        <f t="shared" si="5"/>
        <v>24310783</v>
      </c>
      <c r="G32" s="27">
        <f t="shared" si="5"/>
        <v>2897230</v>
      </c>
      <c r="H32" s="27">
        <f t="shared" si="5"/>
        <v>8047515</v>
      </c>
      <c r="I32" s="27">
        <f t="shared" si="5"/>
        <v>2091052</v>
      </c>
      <c r="J32" s="27">
        <f t="shared" si="5"/>
        <v>13035797</v>
      </c>
      <c r="K32" s="27">
        <f t="shared" si="5"/>
        <v>1721482</v>
      </c>
      <c r="L32" s="27">
        <f t="shared" si="5"/>
        <v>2893469</v>
      </c>
      <c r="M32" s="27">
        <f t="shared" si="5"/>
        <v>65870</v>
      </c>
      <c r="N32" s="27">
        <f t="shared" si="5"/>
        <v>4680821</v>
      </c>
      <c r="O32" s="27">
        <f t="shared" si="5"/>
        <v>132495</v>
      </c>
      <c r="P32" s="27">
        <f t="shared" si="5"/>
        <v>0</v>
      </c>
      <c r="Q32" s="27">
        <f t="shared" si="5"/>
        <v>448621</v>
      </c>
      <c r="R32" s="27">
        <f t="shared" si="5"/>
        <v>581116</v>
      </c>
      <c r="S32" s="27">
        <f t="shared" si="5"/>
        <v>448621</v>
      </c>
      <c r="T32" s="27">
        <f t="shared" si="5"/>
        <v>-559973</v>
      </c>
      <c r="U32" s="27">
        <f t="shared" si="5"/>
        <v>2071046</v>
      </c>
      <c r="V32" s="27">
        <f t="shared" si="5"/>
        <v>1959694</v>
      </c>
      <c r="W32" s="27">
        <f t="shared" si="5"/>
        <v>20257428</v>
      </c>
      <c r="X32" s="27">
        <f t="shared" si="5"/>
        <v>0</v>
      </c>
      <c r="Y32" s="27">
        <f t="shared" si="5"/>
        <v>20257428</v>
      </c>
      <c r="Z32" s="13">
        <f>+IF(X32&lt;&gt;0,+(Y32/X32)*100,0)</f>
        <v>0</v>
      </c>
      <c r="AA32" s="31">
        <f>SUM(AA28:AA31)</f>
        <v>24310783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>
        <v>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500000</v>
      </c>
    </row>
    <row r="35" spans="1:27" ht="13.5">
      <c r="A35" s="60" t="s">
        <v>63</v>
      </c>
      <c r="B35" s="3"/>
      <c r="C35" s="19">
        <v>10824699</v>
      </c>
      <c r="D35" s="19"/>
      <c r="E35" s="20">
        <v>5414569</v>
      </c>
      <c r="F35" s="21">
        <v>1399786</v>
      </c>
      <c r="G35" s="21">
        <v>1797</v>
      </c>
      <c r="H35" s="21">
        <v>30154</v>
      </c>
      <c r="I35" s="21">
        <v>16675</v>
      </c>
      <c r="J35" s="21">
        <v>48626</v>
      </c>
      <c r="K35" s="21">
        <v>17025</v>
      </c>
      <c r="L35" s="21">
        <v>55843</v>
      </c>
      <c r="M35" s="21">
        <v>983716</v>
      </c>
      <c r="N35" s="21">
        <v>1056584</v>
      </c>
      <c r="O35" s="21">
        <v>11237</v>
      </c>
      <c r="P35" s="21">
        <v>249391</v>
      </c>
      <c r="Q35" s="21">
        <v>522922</v>
      </c>
      <c r="R35" s="21">
        <v>783550</v>
      </c>
      <c r="S35" s="21">
        <v>522922</v>
      </c>
      <c r="T35" s="21">
        <v>67172</v>
      </c>
      <c r="U35" s="21">
        <v>885408</v>
      </c>
      <c r="V35" s="21">
        <v>1475502</v>
      </c>
      <c r="W35" s="21">
        <v>3364262</v>
      </c>
      <c r="X35" s="21"/>
      <c r="Y35" s="21">
        <v>3364262</v>
      </c>
      <c r="Z35" s="6"/>
      <c r="AA35" s="28">
        <v>1399786</v>
      </c>
    </row>
    <row r="36" spans="1:27" ht="13.5">
      <c r="A36" s="61" t="s">
        <v>64</v>
      </c>
      <c r="B36" s="10"/>
      <c r="C36" s="62">
        <f aca="true" t="shared" si="6" ref="C36:Y36">SUM(C32:C35)</f>
        <v>55837849</v>
      </c>
      <c r="D36" s="62">
        <f>SUM(D32:D35)</f>
        <v>0</v>
      </c>
      <c r="E36" s="63">
        <f t="shared" si="6"/>
        <v>26592569</v>
      </c>
      <c r="F36" s="64">
        <f t="shared" si="6"/>
        <v>26210569</v>
      </c>
      <c r="G36" s="64">
        <f t="shared" si="6"/>
        <v>2899027</v>
      </c>
      <c r="H36" s="64">
        <f t="shared" si="6"/>
        <v>8077669</v>
      </c>
      <c r="I36" s="64">
        <f t="shared" si="6"/>
        <v>2107727</v>
      </c>
      <c r="J36" s="64">
        <f t="shared" si="6"/>
        <v>13084423</v>
      </c>
      <c r="K36" s="64">
        <f t="shared" si="6"/>
        <v>1738507</v>
      </c>
      <c r="L36" s="64">
        <f t="shared" si="6"/>
        <v>2949312</v>
      </c>
      <c r="M36" s="64">
        <f t="shared" si="6"/>
        <v>1049586</v>
      </c>
      <c r="N36" s="64">
        <f t="shared" si="6"/>
        <v>5737405</v>
      </c>
      <c r="O36" s="64">
        <f t="shared" si="6"/>
        <v>143732</v>
      </c>
      <c r="P36" s="64">
        <f t="shared" si="6"/>
        <v>249391</v>
      </c>
      <c r="Q36" s="64">
        <f t="shared" si="6"/>
        <v>971543</v>
      </c>
      <c r="R36" s="64">
        <f t="shared" si="6"/>
        <v>1364666</v>
      </c>
      <c r="S36" s="64">
        <f t="shared" si="6"/>
        <v>971543</v>
      </c>
      <c r="T36" s="64">
        <f t="shared" si="6"/>
        <v>-492801</v>
      </c>
      <c r="U36" s="64">
        <f t="shared" si="6"/>
        <v>2956454</v>
      </c>
      <c r="V36" s="64">
        <f t="shared" si="6"/>
        <v>3435196</v>
      </c>
      <c r="W36" s="64">
        <f t="shared" si="6"/>
        <v>23621690</v>
      </c>
      <c r="X36" s="64">
        <f t="shared" si="6"/>
        <v>0</v>
      </c>
      <c r="Y36" s="64">
        <f t="shared" si="6"/>
        <v>23621690</v>
      </c>
      <c r="Z36" s="65">
        <f>+IF(X36&lt;&gt;0,+(Y36/X36)*100,0)</f>
        <v>0</v>
      </c>
      <c r="AA36" s="66">
        <f>SUM(AA32:AA35)</f>
        <v>26210569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7460284</v>
      </c>
      <c r="D5" s="16">
        <f>SUM(D6:D8)</f>
        <v>0</v>
      </c>
      <c r="E5" s="17">
        <f t="shared" si="0"/>
        <v>1000000</v>
      </c>
      <c r="F5" s="18">
        <f t="shared" si="0"/>
        <v>966048</v>
      </c>
      <c r="G5" s="18">
        <f t="shared" si="0"/>
        <v>-225</v>
      </c>
      <c r="H5" s="18">
        <f t="shared" si="0"/>
        <v>15330</v>
      </c>
      <c r="I5" s="18">
        <f t="shared" si="0"/>
        <v>28283</v>
      </c>
      <c r="J5" s="18">
        <f t="shared" si="0"/>
        <v>43388</v>
      </c>
      <c r="K5" s="18">
        <f t="shared" si="0"/>
        <v>207944</v>
      </c>
      <c r="L5" s="18">
        <f t="shared" si="0"/>
        <v>6750</v>
      </c>
      <c r="M5" s="18">
        <f t="shared" si="0"/>
        <v>15630</v>
      </c>
      <c r="N5" s="18">
        <f t="shared" si="0"/>
        <v>230324</v>
      </c>
      <c r="O5" s="18">
        <f t="shared" si="0"/>
        <v>0</v>
      </c>
      <c r="P5" s="18">
        <f t="shared" si="0"/>
        <v>13860</v>
      </c>
      <c r="Q5" s="18">
        <f t="shared" si="0"/>
        <v>500000</v>
      </c>
      <c r="R5" s="18">
        <f t="shared" si="0"/>
        <v>513860</v>
      </c>
      <c r="S5" s="18">
        <f t="shared" si="0"/>
        <v>15539</v>
      </c>
      <c r="T5" s="18">
        <f t="shared" si="0"/>
        <v>204750</v>
      </c>
      <c r="U5" s="18">
        <f t="shared" si="0"/>
        <v>36096</v>
      </c>
      <c r="V5" s="18">
        <f t="shared" si="0"/>
        <v>256385</v>
      </c>
      <c r="W5" s="18">
        <f t="shared" si="0"/>
        <v>1043957</v>
      </c>
      <c r="X5" s="18">
        <f t="shared" si="0"/>
        <v>1916663</v>
      </c>
      <c r="Y5" s="18">
        <f t="shared" si="0"/>
        <v>-872706</v>
      </c>
      <c r="Z5" s="4">
        <f>+IF(X5&lt;&gt;0,+(Y5/X5)*100,0)</f>
        <v>-45.5325740623156</v>
      </c>
      <c r="AA5" s="16">
        <f>SUM(AA6:AA8)</f>
        <v>966048</v>
      </c>
    </row>
    <row r="6" spans="1:27" ht="13.5">
      <c r="A6" s="5" t="s">
        <v>32</v>
      </c>
      <c r="B6" s="3"/>
      <c r="C6" s="19">
        <v>1026625</v>
      </c>
      <c r="D6" s="19"/>
      <c r="E6" s="20">
        <v>1000000</v>
      </c>
      <c r="F6" s="21">
        <v>224463</v>
      </c>
      <c r="G6" s="21"/>
      <c r="H6" s="21">
        <v>7874</v>
      </c>
      <c r="I6" s="21">
        <v>2088</v>
      </c>
      <c r="J6" s="21">
        <v>9962</v>
      </c>
      <c r="K6" s="21">
        <v>1409</v>
      </c>
      <c r="L6" s="21"/>
      <c r="M6" s="21"/>
      <c r="N6" s="21">
        <v>1409</v>
      </c>
      <c r="O6" s="21"/>
      <c r="P6" s="21"/>
      <c r="Q6" s="21"/>
      <c r="R6" s="21"/>
      <c r="S6" s="21"/>
      <c r="T6" s="21"/>
      <c r="U6" s="21"/>
      <c r="V6" s="21"/>
      <c r="W6" s="21">
        <v>11371</v>
      </c>
      <c r="X6" s="21">
        <v>1916663</v>
      </c>
      <c r="Y6" s="21">
        <v>-1905292</v>
      </c>
      <c r="Z6" s="6">
        <v>-99.41</v>
      </c>
      <c r="AA6" s="28">
        <v>224463</v>
      </c>
    </row>
    <row r="7" spans="1:27" ht="13.5">
      <c r="A7" s="5" t="s">
        <v>33</v>
      </c>
      <c r="B7" s="3"/>
      <c r="C7" s="22">
        <v>154161</v>
      </c>
      <c r="D7" s="22"/>
      <c r="E7" s="23"/>
      <c r="F7" s="24">
        <v>47019</v>
      </c>
      <c r="G7" s="24"/>
      <c r="H7" s="24"/>
      <c r="I7" s="24">
        <v>26195</v>
      </c>
      <c r="J7" s="24">
        <v>26195</v>
      </c>
      <c r="K7" s="24">
        <v>5188</v>
      </c>
      <c r="L7" s="24"/>
      <c r="M7" s="24">
        <v>15630</v>
      </c>
      <c r="N7" s="24">
        <v>20818</v>
      </c>
      <c r="O7" s="24"/>
      <c r="P7" s="24"/>
      <c r="Q7" s="24"/>
      <c r="R7" s="24"/>
      <c r="S7" s="24"/>
      <c r="T7" s="24">
        <v>40000</v>
      </c>
      <c r="U7" s="24"/>
      <c r="V7" s="24">
        <v>40000</v>
      </c>
      <c r="W7" s="24">
        <v>87013</v>
      </c>
      <c r="X7" s="24"/>
      <c r="Y7" s="24">
        <v>87013</v>
      </c>
      <c r="Z7" s="7"/>
      <c r="AA7" s="29">
        <v>47019</v>
      </c>
    </row>
    <row r="8" spans="1:27" ht="13.5">
      <c r="A8" s="5" t="s">
        <v>34</v>
      </c>
      <c r="B8" s="3"/>
      <c r="C8" s="19">
        <v>6279498</v>
      </c>
      <c r="D8" s="19"/>
      <c r="E8" s="20"/>
      <c r="F8" s="21">
        <v>694566</v>
      </c>
      <c r="G8" s="21">
        <v>-225</v>
      </c>
      <c r="H8" s="21">
        <v>7456</v>
      </c>
      <c r="I8" s="21"/>
      <c r="J8" s="21">
        <v>7231</v>
      </c>
      <c r="K8" s="21">
        <v>201347</v>
      </c>
      <c r="L8" s="21">
        <v>6750</v>
      </c>
      <c r="M8" s="21"/>
      <c r="N8" s="21">
        <v>208097</v>
      </c>
      <c r="O8" s="21"/>
      <c r="P8" s="21">
        <v>13860</v>
      </c>
      <c r="Q8" s="21">
        <v>500000</v>
      </c>
      <c r="R8" s="21">
        <v>513860</v>
      </c>
      <c r="S8" s="21">
        <v>15539</v>
      </c>
      <c r="T8" s="21">
        <v>164750</v>
      </c>
      <c r="U8" s="21">
        <v>36096</v>
      </c>
      <c r="V8" s="21">
        <v>216385</v>
      </c>
      <c r="W8" s="21">
        <v>945573</v>
      </c>
      <c r="X8" s="21"/>
      <c r="Y8" s="21">
        <v>945573</v>
      </c>
      <c r="Z8" s="6"/>
      <c r="AA8" s="28">
        <v>694566</v>
      </c>
    </row>
    <row r="9" spans="1:27" ht="13.5">
      <c r="A9" s="2" t="s">
        <v>35</v>
      </c>
      <c r="B9" s="3"/>
      <c r="C9" s="16">
        <f aca="true" t="shared" si="1" ref="C9:Y9">SUM(C10:C14)</f>
        <v>10571023</v>
      </c>
      <c r="D9" s="16">
        <f>SUM(D10:D14)</f>
        <v>0</v>
      </c>
      <c r="E9" s="17">
        <f t="shared" si="1"/>
        <v>9450901</v>
      </c>
      <c r="F9" s="18">
        <f t="shared" si="1"/>
        <v>4653558</v>
      </c>
      <c r="G9" s="18">
        <f t="shared" si="1"/>
        <v>175103</v>
      </c>
      <c r="H9" s="18">
        <f t="shared" si="1"/>
        <v>51965</v>
      </c>
      <c r="I9" s="18">
        <f t="shared" si="1"/>
        <v>929389</v>
      </c>
      <c r="J9" s="18">
        <f t="shared" si="1"/>
        <v>1156457</v>
      </c>
      <c r="K9" s="18">
        <f t="shared" si="1"/>
        <v>56119</v>
      </c>
      <c r="L9" s="18">
        <f t="shared" si="1"/>
        <v>42124</v>
      </c>
      <c r="M9" s="18">
        <f t="shared" si="1"/>
        <v>558029</v>
      </c>
      <c r="N9" s="18">
        <f t="shared" si="1"/>
        <v>656272</v>
      </c>
      <c r="O9" s="18">
        <f t="shared" si="1"/>
        <v>839385</v>
      </c>
      <c r="P9" s="18">
        <f t="shared" si="1"/>
        <v>271031</v>
      </c>
      <c r="Q9" s="18">
        <f t="shared" si="1"/>
        <v>984492</v>
      </c>
      <c r="R9" s="18">
        <f t="shared" si="1"/>
        <v>2094908</v>
      </c>
      <c r="S9" s="18">
        <f t="shared" si="1"/>
        <v>1990</v>
      </c>
      <c r="T9" s="18">
        <f t="shared" si="1"/>
        <v>99645</v>
      </c>
      <c r="U9" s="18">
        <f t="shared" si="1"/>
        <v>42608</v>
      </c>
      <c r="V9" s="18">
        <f t="shared" si="1"/>
        <v>144243</v>
      </c>
      <c r="W9" s="18">
        <f t="shared" si="1"/>
        <v>4051880</v>
      </c>
      <c r="X9" s="18">
        <f t="shared" si="1"/>
        <v>18114226</v>
      </c>
      <c r="Y9" s="18">
        <f t="shared" si="1"/>
        <v>-14062346</v>
      </c>
      <c r="Z9" s="4">
        <f>+IF(X9&lt;&gt;0,+(Y9/X9)*100,0)</f>
        <v>-77.63150354864734</v>
      </c>
      <c r="AA9" s="30">
        <f>SUM(AA10:AA14)</f>
        <v>4653558</v>
      </c>
    </row>
    <row r="10" spans="1:27" ht="13.5">
      <c r="A10" s="5" t="s">
        <v>36</v>
      </c>
      <c r="B10" s="3"/>
      <c r="C10" s="19">
        <v>6359</v>
      </c>
      <c r="D10" s="19"/>
      <c r="E10" s="20"/>
      <c r="F10" s="21">
        <v>542486</v>
      </c>
      <c r="G10" s="21"/>
      <c r="H10" s="21"/>
      <c r="I10" s="21">
        <v>7018</v>
      </c>
      <c r="J10" s="21">
        <v>7018</v>
      </c>
      <c r="K10" s="21"/>
      <c r="L10" s="21"/>
      <c r="M10" s="21"/>
      <c r="N10" s="21"/>
      <c r="O10" s="21"/>
      <c r="P10" s="21">
        <v>2890</v>
      </c>
      <c r="Q10" s="21"/>
      <c r="R10" s="21">
        <v>2890</v>
      </c>
      <c r="S10" s="21"/>
      <c r="T10" s="21"/>
      <c r="U10" s="21">
        <v>29450</v>
      </c>
      <c r="V10" s="21">
        <v>29450</v>
      </c>
      <c r="W10" s="21">
        <v>39358</v>
      </c>
      <c r="X10" s="21"/>
      <c r="Y10" s="21">
        <v>39358</v>
      </c>
      <c r="Z10" s="6"/>
      <c r="AA10" s="28">
        <v>542486</v>
      </c>
    </row>
    <row r="11" spans="1:27" ht="13.5">
      <c r="A11" s="5" t="s">
        <v>37</v>
      </c>
      <c r="B11" s="3"/>
      <c r="C11" s="19">
        <v>10544664</v>
      </c>
      <c r="D11" s="19"/>
      <c r="E11" s="20">
        <v>9450901</v>
      </c>
      <c r="F11" s="21">
        <v>4047606</v>
      </c>
      <c r="G11" s="21">
        <v>175103</v>
      </c>
      <c r="H11" s="21">
        <v>51965</v>
      </c>
      <c r="I11" s="21">
        <v>922371</v>
      </c>
      <c r="J11" s="21">
        <v>1149439</v>
      </c>
      <c r="K11" s="21">
        <v>56119</v>
      </c>
      <c r="L11" s="21">
        <v>40496</v>
      </c>
      <c r="M11" s="21">
        <v>558029</v>
      </c>
      <c r="N11" s="21">
        <v>654644</v>
      </c>
      <c r="O11" s="21">
        <v>839385</v>
      </c>
      <c r="P11" s="21">
        <v>268141</v>
      </c>
      <c r="Q11" s="21">
        <v>982889</v>
      </c>
      <c r="R11" s="21">
        <v>2090415</v>
      </c>
      <c r="S11" s="21">
        <v>1990</v>
      </c>
      <c r="T11" s="21">
        <v>99645</v>
      </c>
      <c r="U11" s="21">
        <v>13158</v>
      </c>
      <c r="V11" s="21">
        <v>114793</v>
      </c>
      <c r="W11" s="21">
        <v>4009291</v>
      </c>
      <c r="X11" s="21">
        <v>18114226</v>
      </c>
      <c r="Y11" s="21">
        <v>-14104935</v>
      </c>
      <c r="Z11" s="6">
        <v>-77.87</v>
      </c>
      <c r="AA11" s="28">
        <v>4047606</v>
      </c>
    </row>
    <row r="12" spans="1:27" ht="13.5">
      <c r="A12" s="5" t="s">
        <v>38</v>
      </c>
      <c r="B12" s="3"/>
      <c r="C12" s="19">
        <v>20000</v>
      </c>
      <c r="D12" s="19"/>
      <c r="E12" s="20"/>
      <c r="F12" s="21">
        <v>63466</v>
      </c>
      <c r="G12" s="21"/>
      <c r="H12" s="21"/>
      <c r="I12" s="21"/>
      <c r="J12" s="21"/>
      <c r="K12" s="21"/>
      <c r="L12" s="21">
        <v>1628</v>
      </c>
      <c r="M12" s="21"/>
      <c r="N12" s="21">
        <v>1628</v>
      </c>
      <c r="O12" s="21"/>
      <c r="P12" s="21"/>
      <c r="Q12" s="21">
        <v>1603</v>
      </c>
      <c r="R12" s="21">
        <v>1603</v>
      </c>
      <c r="S12" s="21"/>
      <c r="T12" s="21"/>
      <c r="U12" s="21"/>
      <c r="V12" s="21"/>
      <c r="W12" s="21">
        <v>3231</v>
      </c>
      <c r="X12" s="21"/>
      <c r="Y12" s="21">
        <v>3231</v>
      </c>
      <c r="Z12" s="6"/>
      <c r="AA12" s="28">
        <v>63466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28374987</v>
      </c>
      <c r="D15" s="16">
        <f>SUM(D16:D18)</f>
        <v>0</v>
      </c>
      <c r="E15" s="17">
        <f t="shared" si="2"/>
        <v>6207495</v>
      </c>
      <c r="F15" s="18">
        <f t="shared" si="2"/>
        <v>11798648</v>
      </c>
      <c r="G15" s="18">
        <f t="shared" si="2"/>
        <v>906559</v>
      </c>
      <c r="H15" s="18">
        <f t="shared" si="2"/>
        <v>217787</v>
      </c>
      <c r="I15" s="18">
        <f t="shared" si="2"/>
        <v>564800</v>
      </c>
      <c r="J15" s="18">
        <f t="shared" si="2"/>
        <v>1689146</v>
      </c>
      <c r="K15" s="18">
        <f t="shared" si="2"/>
        <v>1334348</v>
      </c>
      <c r="L15" s="18">
        <f t="shared" si="2"/>
        <v>1299025</v>
      </c>
      <c r="M15" s="18">
        <f t="shared" si="2"/>
        <v>903238</v>
      </c>
      <c r="N15" s="18">
        <f t="shared" si="2"/>
        <v>3536611</v>
      </c>
      <c r="O15" s="18">
        <f t="shared" si="2"/>
        <v>52786</v>
      </c>
      <c r="P15" s="18">
        <f t="shared" si="2"/>
        <v>626261</v>
      </c>
      <c r="Q15" s="18">
        <f t="shared" si="2"/>
        <v>1363892</v>
      </c>
      <c r="R15" s="18">
        <f t="shared" si="2"/>
        <v>2042939</v>
      </c>
      <c r="S15" s="18">
        <f t="shared" si="2"/>
        <v>15594</v>
      </c>
      <c r="T15" s="18">
        <f t="shared" si="2"/>
        <v>55177</v>
      </c>
      <c r="U15" s="18">
        <f t="shared" si="2"/>
        <v>-1044286</v>
      </c>
      <c r="V15" s="18">
        <f t="shared" si="2"/>
        <v>-973515</v>
      </c>
      <c r="W15" s="18">
        <f t="shared" si="2"/>
        <v>6295181</v>
      </c>
      <c r="X15" s="18">
        <f t="shared" si="2"/>
        <v>11897696</v>
      </c>
      <c r="Y15" s="18">
        <f t="shared" si="2"/>
        <v>-5602515</v>
      </c>
      <c r="Z15" s="4">
        <f>+IF(X15&lt;&gt;0,+(Y15/X15)*100,0)</f>
        <v>-47.089075061255556</v>
      </c>
      <c r="AA15" s="30">
        <f>SUM(AA16:AA18)</f>
        <v>11798648</v>
      </c>
    </row>
    <row r="16" spans="1:27" ht="13.5">
      <c r="A16" s="5" t="s">
        <v>42</v>
      </c>
      <c r="B16" s="3"/>
      <c r="C16" s="19">
        <v>21049</v>
      </c>
      <c r="D16" s="19"/>
      <c r="E16" s="20"/>
      <c r="F16" s="21">
        <v>497827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104434</v>
      </c>
      <c r="R16" s="21">
        <v>104434</v>
      </c>
      <c r="S16" s="21"/>
      <c r="T16" s="21"/>
      <c r="U16" s="21">
        <v>99556</v>
      </c>
      <c r="V16" s="21">
        <v>99556</v>
      </c>
      <c r="W16" s="21">
        <v>203990</v>
      </c>
      <c r="X16" s="21"/>
      <c r="Y16" s="21">
        <v>203990</v>
      </c>
      <c r="Z16" s="6"/>
      <c r="AA16" s="28">
        <v>497827</v>
      </c>
    </row>
    <row r="17" spans="1:27" ht="13.5">
      <c r="A17" s="5" t="s">
        <v>43</v>
      </c>
      <c r="B17" s="3"/>
      <c r="C17" s="19">
        <v>28353938</v>
      </c>
      <c r="D17" s="19"/>
      <c r="E17" s="20">
        <v>6207495</v>
      </c>
      <c r="F17" s="21">
        <v>11300821</v>
      </c>
      <c r="G17" s="21">
        <v>906559</v>
      </c>
      <c r="H17" s="21">
        <v>217787</v>
      </c>
      <c r="I17" s="21">
        <v>564800</v>
      </c>
      <c r="J17" s="21">
        <v>1689146</v>
      </c>
      <c r="K17" s="21">
        <v>1334348</v>
      </c>
      <c r="L17" s="21">
        <v>1299025</v>
      </c>
      <c r="M17" s="21">
        <v>903238</v>
      </c>
      <c r="N17" s="21">
        <v>3536611</v>
      </c>
      <c r="O17" s="21">
        <v>52786</v>
      </c>
      <c r="P17" s="21">
        <v>626261</v>
      </c>
      <c r="Q17" s="21">
        <v>1259458</v>
      </c>
      <c r="R17" s="21">
        <v>1938505</v>
      </c>
      <c r="S17" s="21">
        <v>15594</v>
      </c>
      <c r="T17" s="21">
        <v>55177</v>
      </c>
      <c r="U17" s="21">
        <v>-1143842</v>
      </c>
      <c r="V17" s="21">
        <v>-1073071</v>
      </c>
      <c r="W17" s="21">
        <v>6091191</v>
      </c>
      <c r="X17" s="21">
        <v>11897696</v>
      </c>
      <c r="Y17" s="21">
        <v>-5806505</v>
      </c>
      <c r="Z17" s="6">
        <v>-48.8</v>
      </c>
      <c r="AA17" s="28">
        <v>11300821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48590786</v>
      </c>
      <c r="D19" s="16">
        <f>SUM(D20:D23)</f>
        <v>0</v>
      </c>
      <c r="E19" s="17">
        <f t="shared" si="3"/>
        <v>27020562</v>
      </c>
      <c r="F19" s="18">
        <f t="shared" si="3"/>
        <v>52313709</v>
      </c>
      <c r="G19" s="18">
        <f t="shared" si="3"/>
        <v>1063364</v>
      </c>
      <c r="H19" s="18">
        <f t="shared" si="3"/>
        <v>1649095</v>
      </c>
      <c r="I19" s="18">
        <f t="shared" si="3"/>
        <v>4279902</v>
      </c>
      <c r="J19" s="18">
        <f t="shared" si="3"/>
        <v>6992361</v>
      </c>
      <c r="K19" s="18">
        <f t="shared" si="3"/>
        <v>2472147</v>
      </c>
      <c r="L19" s="18">
        <f t="shared" si="3"/>
        <v>2980075</v>
      </c>
      <c r="M19" s="18">
        <f t="shared" si="3"/>
        <v>2337110</v>
      </c>
      <c r="N19" s="18">
        <f t="shared" si="3"/>
        <v>7789332</v>
      </c>
      <c r="O19" s="18">
        <f t="shared" si="3"/>
        <v>4162726</v>
      </c>
      <c r="P19" s="18">
        <f t="shared" si="3"/>
        <v>3683450</v>
      </c>
      <c r="Q19" s="18">
        <f t="shared" si="3"/>
        <v>3557274</v>
      </c>
      <c r="R19" s="18">
        <f t="shared" si="3"/>
        <v>11403450</v>
      </c>
      <c r="S19" s="18">
        <f t="shared" si="3"/>
        <v>5418445</v>
      </c>
      <c r="T19" s="18">
        <f t="shared" si="3"/>
        <v>1176597</v>
      </c>
      <c r="U19" s="18">
        <f t="shared" si="3"/>
        <v>4229474</v>
      </c>
      <c r="V19" s="18">
        <f t="shared" si="3"/>
        <v>10824516</v>
      </c>
      <c r="W19" s="18">
        <f t="shared" si="3"/>
        <v>37009659</v>
      </c>
      <c r="X19" s="18">
        <f t="shared" si="3"/>
        <v>51789405</v>
      </c>
      <c r="Y19" s="18">
        <f t="shared" si="3"/>
        <v>-14779746</v>
      </c>
      <c r="Z19" s="4">
        <f>+IF(X19&lt;&gt;0,+(Y19/X19)*100,0)</f>
        <v>-28.53816528689603</v>
      </c>
      <c r="AA19" s="30">
        <f>SUM(AA20:AA23)</f>
        <v>52313709</v>
      </c>
    </row>
    <row r="20" spans="1:27" ht="13.5">
      <c r="A20" s="5" t="s">
        <v>46</v>
      </c>
      <c r="B20" s="3"/>
      <c r="C20" s="19">
        <v>13558504</v>
      </c>
      <c r="D20" s="19"/>
      <c r="E20" s="20">
        <v>5428743</v>
      </c>
      <c r="F20" s="21">
        <v>8975220</v>
      </c>
      <c r="G20" s="21"/>
      <c r="H20" s="21">
        <v>1154096</v>
      </c>
      <c r="I20" s="21"/>
      <c r="J20" s="21">
        <v>1154096</v>
      </c>
      <c r="K20" s="21">
        <v>225596</v>
      </c>
      <c r="L20" s="21"/>
      <c r="M20" s="21">
        <v>1264677</v>
      </c>
      <c r="N20" s="21">
        <v>1490273</v>
      </c>
      <c r="O20" s="21"/>
      <c r="P20" s="21">
        <v>-253316</v>
      </c>
      <c r="Q20" s="21">
        <v>1534425</v>
      </c>
      <c r="R20" s="21">
        <v>1281109</v>
      </c>
      <c r="S20" s="21">
        <v>1687643</v>
      </c>
      <c r="T20" s="21">
        <v>851772</v>
      </c>
      <c r="U20" s="21">
        <v>682073</v>
      </c>
      <c r="V20" s="21">
        <v>3221488</v>
      </c>
      <c r="W20" s="21">
        <v>7146966</v>
      </c>
      <c r="X20" s="21">
        <v>10405088</v>
      </c>
      <c r="Y20" s="21">
        <v>-3258122</v>
      </c>
      <c r="Z20" s="6">
        <v>-31.31</v>
      </c>
      <c r="AA20" s="28">
        <v>8975220</v>
      </c>
    </row>
    <row r="21" spans="1:27" ht="13.5">
      <c r="A21" s="5" t="s">
        <v>47</v>
      </c>
      <c r="B21" s="3"/>
      <c r="C21" s="19">
        <v>25533724</v>
      </c>
      <c r="D21" s="19"/>
      <c r="E21" s="20">
        <v>15802082</v>
      </c>
      <c r="F21" s="21">
        <v>35169172</v>
      </c>
      <c r="G21" s="21">
        <v>1063364</v>
      </c>
      <c r="H21" s="21">
        <v>494999</v>
      </c>
      <c r="I21" s="21">
        <v>2672705</v>
      </c>
      <c r="J21" s="21">
        <v>4231068</v>
      </c>
      <c r="K21" s="21">
        <v>2246551</v>
      </c>
      <c r="L21" s="21">
        <v>2165764</v>
      </c>
      <c r="M21" s="21"/>
      <c r="N21" s="21">
        <v>4412315</v>
      </c>
      <c r="O21" s="21">
        <v>4162726</v>
      </c>
      <c r="P21" s="21">
        <v>2893581</v>
      </c>
      <c r="Q21" s="21">
        <v>1083899</v>
      </c>
      <c r="R21" s="21">
        <v>8140206</v>
      </c>
      <c r="S21" s="21">
        <v>2854179</v>
      </c>
      <c r="T21" s="21">
        <v>95352</v>
      </c>
      <c r="U21" s="21">
        <v>2904202</v>
      </c>
      <c r="V21" s="21">
        <v>5853733</v>
      </c>
      <c r="W21" s="21">
        <v>22637322</v>
      </c>
      <c r="X21" s="21">
        <v>30287322</v>
      </c>
      <c r="Y21" s="21">
        <v>-7650000</v>
      </c>
      <c r="Z21" s="6">
        <v>-25.26</v>
      </c>
      <c r="AA21" s="28">
        <v>35169172</v>
      </c>
    </row>
    <row r="22" spans="1:27" ht="13.5">
      <c r="A22" s="5" t="s">
        <v>48</v>
      </c>
      <c r="B22" s="3"/>
      <c r="C22" s="22">
        <v>9498558</v>
      </c>
      <c r="D22" s="22"/>
      <c r="E22" s="23">
        <v>5789737</v>
      </c>
      <c r="F22" s="24">
        <v>8140783</v>
      </c>
      <c r="G22" s="24"/>
      <c r="H22" s="24"/>
      <c r="I22" s="24">
        <v>1607197</v>
      </c>
      <c r="J22" s="24">
        <v>1607197</v>
      </c>
      <c r="K22" s="24"/>
      <c r="L22" s="24">
        <v>814311</v>
      </c>
      <c r="M22" s="24">
        <v>1072433</v>
      </c>
      <c r="N22" s="24">
        <v>1886744</v>
      </c>
      <c r="O22" s="24"/>
      <c r="P22" s="24">
        <v>1016435</v>
      </c>
      <c r="Q22" s="24">
        <v>938950</v>
      </c>
      <c r="R22" s="24">
        <v>1955385</v>
      </c>
      <c r="S22" s="24">
        <v>876623</v>
      </c>
      <c r="T22" s="24">
        <v>229473</v>
      </c>
      <c r="U22" s="24">
        <v>643199</v>
      </c>
      <c r="V22" s="24">
        <v>1749295</v>
      </c>
      <c r="W22" s="24">
        <v>7198621</v>
      </c>
      <c r="X22" s="24">
        <v>11096995</v>
      </c>
      <c r="Y22" s="24">
        <v>-3898374</v>
      </c>
      <c r="Z22" s="7">
        <v>-35.13</v>
      </c>
      <c r="AA22" s="29">
        <v>8140783</v>
      </c>
    </row>
    <row r="23" spans="1:27" ht="13.5">
      <c r="A23" s="5" t="s">
        <v>49</v>
      </c>
      <c r="B23" s="3"/>
      <c r="C23" s="19"/>
      <c r="D23" s="19"/>
      <c r="E23" s="20"/>
      <c r="F23" s="21">
        <v>28534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26750</v>
      </c>
      <c r="Q23" s="21"/>
      <c r="R23" s="21">
        <v>26750</v>
      </c>
      <c r="S23" s="21"/>
      <c r="T23" s="21"/>
      <c r="U23" s="21"/>
      <c r="V23" s="21"/>
      <c r="W23" s="21">
        <v>26750</v>
      </c>
      <c r="X23" s="21"/>
      <c r="Y23" s="21">
        <v>26750</v>
      </c>
      <c r="Z23" s="6"/>
      <c r="AA23" s="28">
        <v>28534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94997080</v>
      </c>
      <c r="D25" s="51">
        <f>+D5+D9+D15+D19+D24</f>
        <v>0</v>
      </c>
      <c r="E25" s="52">
        <f t="shared" si="4"/>
        <v>43678958</v>
      </c>
      <c r="F25" s="53">
        <f t="shared" si="4"/>
        <v>69731963</v>
      </c>
      <c r="G25" s="53">
        <f t="shared" si="4"/>
        <v>2144801</v>
      </c>
      <c r="H25" s="53">
        <f t="shared" si="4"/>
        <v>1934177</v>
      </c>
      <c r="I25" s="53">
        <f t="shared" si="4"/>
        <v>5802374</v>
      </c>
      <c r="J25" s="53">
        <f t="shared" si="4"/>
        <v>9881352</v>
      </c>
      <c r="K25" s="53">
        <f t="shared" si="4"/>
        <v>4070558</v>
      </c>
      <c r="L25" s="53">
        <f t="shared" si="4"/>
        <v>4327974</v>
      </c>
      <c r="M25" s="53">
        <f t="shared" si="4"/>
        <v>3814007</v>
      </c>
      <c r="N25" s="53">
        <f t="shared" si="4"/>
        <v>12212539</v>
      </c>
      <c r="O25" s="53">
        <f t="shared" si="4"/>
        <v>5054897</v>
      </c>
      <c r="P25" s="53">
        <f t="shared" si="4"/>
        <v>4594602</v>
      </c>
      <c r="Q25" s="53">
        <f t="shared" si="4"/>
        <v>6405658</v>
      </c>
      <c r="R25" s="53">
        <f t="shared" si="4"/>
        <v>16055157</v>
      </c>
      <c r="S25" s="53">
        <f t="shared" si="4"/>
        <v>5451568</v>
      </c>
      <c r="T25" s="53">
        <f t="shared" si="4"/>
        <v>1536169</v>
      </c>
      <c r="U25" s="53">
        <f t="shared" si="4"/>
        <v>3263892</v>
      </c>
      <c r="V25" s="53">
        <f t="shared" si="4"/>
        <v>10251629</v>
      </c>
      <c r="W25" s="53">
        <f t="shared" si="4"/>
        <v>48400677</v>
      </c>
      <c r="X25" s="53">
        <f t="shared" si="4"/>
        <v>83717990</v>
      </c>
      <c r="Y25" s="53">
        <f t="shared" si="4"/>
        <v>-35317313</v>
      </c>
      <c r="Z25" s="54">
        <f>+IF(X25&lt;&gt;0,+(Y25/X25)*100,0)</f>
        <v>-42.18604985618981</v>
      </c>
      <c r="AA25" s="55">
        <f>+AA5+AA9+AA15+AA19+AA24</f>
        <v>69731963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45651090</v>
      </c>
      <c r="D28" s="19"/>
      <c r="E28" s="20">
        <v>21881930</v>
      </c>
      <c r="F28" s="21">
        <v>24685142</v>
      </c>
      <c r="G28" s="21">
        <v>1280799</v>
      </c>
      <c r="H28" s="21">
        <v>315167</v>
      </c>
      <c r="I28" s="21">
        <v>3621939</v>
      </c>
      <c r="J28" s="21">
        <v>5217905</v>
      </c>
      <c r="K28" s="21">
        <v>2354055</v>
      </c>
      <c r="L28" s="21">
        <v>2987254</v>
      </c>
      <c r="M28" s="21">
        <v>216389</v>
      </c>
      <c r="N28" s="21">
        <v>5557698</v>
      </c>
      <c r="O28" s="21">
        <v>4253908</v>
      </c>
      <c r="P28" s="21">
        <v>4753472</v>
      </c>
      <c r="Q28" s="21">
        <v>2147725</v>
      </c>
      <c r="R28" s="21">
        <v>11155105</v>
      </c>
      <c r="S28" s="21">
        <v>1553679</v>
      </c>
      <c r="T28" s="21">
        <v>2001524</v>
      </c>
      <c r="U28" s="21">
        <v>1300067</v>
      </c>
      <c r="V28" s="21">
        <v>4855270</v>
      </c>
      <c r="W28" s="21">
        <v>26785978</v>
      </c>
      <c r="X28" s="21"/>
      <c r="Y28" s="21">
        <v>26785978</v>
      </c>
      <c r="Z28" s="6"/>
      <c r="AA28" s="19">
        <v>24685142</v>
      </c>
    </row>
    <row r="29" spans="1:27" ht="13.5">
      <c r="A29" s="57" t="s">
        <v>55</v>
      </c>
      <c r="B29" s="3"/>
      <c r="C29" s="19">
        <v>6585560</v>
      </c>
      <c r="D29" s="19"/>
      <c r="E29" s="20">
        <v>626316</v>
      </c>
      <c r="F29" s="21">
        <v>14757537</v>
      </c>
      <c r="G29" s="21">
        <v>85603</v>
      </c>
      <c r="H29" s="21">
        <v>51965</v>
      </c>
      <c r="I29" s="21">
        <v>2022417</v>
      </c>
      <c r="J29" s="21">
        <v>2159985</v>
      </c>
      <c r="K29" s="21">
        <v>56119</v>
      </c>
      <c r="L29" s="21"/>
      <c r="M29" s="21">
        <v>441587</v>
      </c>
      <c r="N29" s="21">
        <v>497706</v>
      </c>
      <c r="O29" s="21">
        <v>772108</v>
      </c>
      <c r="P29" s="21">
        <v>271031</v>
      </c>
      <c r="Q29" s="21">
        <v>1621194</v>
      </c>
      <c r="R29" s="21">
        <v>2664333</v>
      </c>
      <c r="S29" s="21"/>
      <c r="T29" s="21">
        <v>180509</v>
      </c>
      <c r="U29" s="21">
        <v>225406</v>
      </c>
      <c r="V29" s="21">
        <v>405915</v>
      </c>
      <c r="W29" s="21">
        <v>5727939</v>
      </c>
      <c r="X29" s="21"/>
      <c r="Y29" s="21">
        <v>5727939</v>
      </c>
      <c r="Z29" s="6"/>
      <c r="AA29" s="28">
        <v>14757537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565417</v>
      </c>
      <c r="D31" s="19"/>
      <c r="E31" s="20"/>
      <c r="F31" s="21">
        <v>34271</v>
      </c>
      <c r="G31" s="21"/>
      <c r="H31" s="21"/>
      <c r="I31" s="21">
        <v>7954</v>
      </c>
      <c r="J31" s="21">
        <v>7954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7954</v>
      </c>
      <c r="X31" s="21"/>
      <c r="Y31" s="21">
        <v>7954</v>
      </c>
      <c r="Z31" s="6"/>
      <c r="AA31" s="28">
        <v>34271</v>
      </c>
    </row>
    <row r="32" spans="1:27" ht="13.5">
      <c r="A32" s="59" t="s">
        <v>58</v>
      </c>
      <c r="B32" s="3"/>
      <c r="C32" s="25">
        <f aca="true" t="shared" si="5" ref="C32:Y32">SUM(C28:C31)</f>
        <v>52802067</v>
      </c>
      <c r="D32" s="25">
        <f>SUM(D28:D31)</f>
        <v>0</v>
      </c>
      <c r="E32" s="26">
        <f t="shared" si="5"/>
        <v>22508246</v>
      </c>
      <c r="F32" s="27">
        <f t="shared" si="5"/>
        <v>39476950</v>
      </c>
      <c r="G32" s="27">
        <f t="shared" si="5"/>
        <v>1366402</v>
      </c>
      <c r="H32" s="27">
        <f t="shared" si="5"/>
        <v>367132</v>
      </c>
      <c r="I32" s="27">
        <f t="shared" si="5"/>
        <v>5652310</v>
      </c>
      <c r="J32" s="27">
        <f t="shared" si="5"/>
        <v>7385844</v>
      </c>
      <c r="K32" s="27">
        <f t="shared" si="5"/>
        <v>2410174</v>
      </c>
      <c r="L32" s="27">
        <f t="shared" si="5"/>
        <v>2987254</v>
      </c>
      <c r="M32" s="27">
        <f t="shared" si="5"/>
        <v>657976</v>
      </c>
      <c r="N32" s="27">
        <f t="shared" si="5"/>
        <v>6055404</v>
      </c>
      <c r="O32" s="27">
        <f t="shared" si="5"/>
        <v>5026016</v>
      </c>
      <c r="P32" s="27">
        <f t="shared" si="5"/>
        <v>5024503</v>
      </c>
      <c r="Q32" s="27">
        <f t="shared" si="5"/>
        <v>3768919</v>
      </c>
      <c r="R32" s="27">
        <f t="shared" si="5"/>
        <v>13819438</v>
      </c>
      <c r="S32" s="27">
        <f t="shared" si="5"/>
        <v>1553679</v>
      </c>
      <c r="T32" s="27">
        <f t="shared" si="5"/>
        <v>2182033</v>
      </c>
      <c r="U32" s="27">
        <f t="shared" si="5"/>
        <v>1525473</v>
      </c>
      <c r="V32" s="27">
        <f t="shared" si="5"/>
        <v>5261185</v>
      </c>
      <c r="W32" s="27">
        <f t="shared" si="5"/>
        <v>32521871</v>
      </c>
      <c r="X32" s="27">
        <f t="shared" si="5"/>
        <v>0</v>
      </c>
      <c r="Y32" s="27">
        <f t="shared" si="5"/>
        <v>32521871</v>
      </c>
      <c r="Z32" s="13">
        <f>+IF(X32&lt;&gt;0,+(Y32/X32)*100,0)</f>
        <v>0</v>
      </c>
      <c r="AA32" s="31">
        <f>SUM(AA28:AA31)</f>
        <v>39476950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40728292</v>
      </c>
      <c r="D34" s="19"/>
      <c r="E34" s="20">
        <v>20170712</v>
      </c>
      <c r="F34" s="21"/>
      <c r="G34" s="21">
        <v>778624</v>
      </c>
      <c r="H34" s="21">
        <v>1551715</v>
      </c>
      <c r="I34" s="21">
        <v>121781</v>
      </c>
      <c r="J34" s="21">
        <v>2452120</v>
      </c>
      <c r="K34" s="21">
        <v>1452440</v>
      </c>
      <c r="L34" s="21">
        <v>1326539</v>
      </c>
      <c r="M34" s="21">
        <v>3140401</v>
      </c>
      <c r="N34" s="21">
        <v>5919380</v>
      </c>
      <c r="O34" s="21"/>
      <c r="P34" s="21"/>
      <c r="Q34" s="21"/>
      <c r="R34" s="21"/>
      <c r="S34" s="21"/>
      <c r="T34" s="21"/>
      <c r="U34" s="21"/>
      <c r="V34" s="21"/>
      <c r="W34" s="21">
        <v>8371500</v>
      </c>
      <c r="X34" s="21"/>
      <c r="Y34" s="21">
        <v>8371500</v>
      </c>
      <c r="Z34" s="6"/>
      <c r="AA34" s="28"/>
    </row>
    <row r="35" spans="1:27" ht="13.5">
      <c r="A35" s="60" t="s">
        <v>63</v>
      </c>
      <c r="B35" s="3"/>
      <c r="C35" s="19">
        <v>1466721</v>
      </c>
      <c r="D35" s="19"/>
      <c r="E35" s="20">
        <v>1000000</v>
      </c>
      <c r="F35" s="21">
        <v>30255013</v>
      </c>
      <c r="G35" s="21">
        <v>-225</v>
      </c>
      <c r="H35" s="21">
        <v>15330</v>
      </c>
      <c r="I35" s="21">
        <v>28283</v>
      </c>
      <c r="J35" s="21">
        <v>43388</v>
      </c>
      <c r="K35" s="21">
        <v>207944</v>
      </c>
      <c r="L35" s="21">
        <v>14181</v>
      </c>
      <c r="M35" s="21">
        <v>15630</v>
      </c>
      <c r="N35" s="21">
        <v>237755</v>
      </c>
      <c r="O35" s="21">
        <v>28881</v>
      </c>
      <c r="P35" s="21">
        <v>-429901</v>
      </c>
      <c r="Q35" s="21">
        <v>2636739</v>
      </c>
      <c r="R35" s="21">
        <v>2235719</v>
      </c>
      <c r="S35" s="21">
        <v>3897889</v>
      </c>
      <c r="T35" s="21">
        <v>-645864</v>
      </c>
      <c r="U35" s="21">
        <v>1738419</v>
      </c>
      <c r="V35" s="21">
        <v>4990444</v>
      </c>
      <c r="W35" s="21">
        <v>7507306</v>
      </c>
      <c r="X35" s="21"/>
      <c r="Y35" s="21">
        <v>7507306</v>
      </c>
      <c r="Z35" s="6"/>
      <c r="AA35" s="28">
        <v>30255013</v>
      </c>
    </row>
    <row r="36" spans="1:27" ht="13.5">
      <c r="A36" s="61" t="s">
        <v>64</v>
      </c>
      <c r="B36" s="10"/>
      <c r="C36" s="62">
        <f aca="true" t="shared" si="6" ref="C36:Y36">SUM(C32:C35)</f>
        <v>94997080</v>
      </c>
      <c r="D36" s="62">
        <f>SUM(D32:D35)</f>
        <v>0</v>
      </c>
      <c r="E36" s="63">
        <f t="shared" si="6"/>
        <v>43678958</v>
      </c>
      <c r="F36" s="64">
        <f t="shared" si="6"/>
        <v>69731963</v>
      </c>
      <c r="G36" s="64">
        <f t="shared" si="6"/>
        <v>2144801</v>
      </c>
      <c r="H36" s="64">
        <f t="shared" si="6"/>
        <v>1934177</v>
      </c>
      <c r="I36" s="64">
        <f t="shared" si="6"/>
        <v>5802374</v>
      </c>
      <c r="J36" s="64">
        <f t="shared" si="6"/>
        <v>9881352</v>
      </c>
      <c r="K36" s="64">
        <f t="shared" si="6"/>
        <v>4070558</v>
      </c>
      <c r="L36" s="64">
        <f t="shared" si="6"/>
        <v>4327974</v>
      </c>
      <c r="M36" s="64">
        <f t="shared" si="6"/>
        <v>3814007</v>
      </c>
      <c r="N36" s="64">
        <f t="shared" si="6"/>
        <v>12212539</v>
      </c>
      <c r="O36" s="64">
        <f t="shared" si="6"/>
        <v>5054897</v>
      </c>
      <c r="P36" s="64">
        <f t="shared" si="6"/>
        <v>4594602</v>
      </c>
      <c r="Q36" s="64">
        <f t="shared" si="6"/>
        <v>6405658</v>
      </c>
      <c r="R36" s="64">
        <f t="shared" si="6"/>
        <v>16055157</v>
      </c>
      <c r="S36" s="64">
        <f t="shared" si="6"/>
        <v>5451568</v>
      </c>
      <c r="T36" s="64">
        <f t="shared" si="6"/>
        <v>1536169</v>
      </c>
      <c r="U36" s="64">
        <f t="shared" si="6"/>
        <v>3263892</v>
      </c>
      <c r="V36" s="64">
        <f t="shared" si="6"/>
        <v>10251629</v>
      </c>
      <c r="W36" s="64">
        <f t="shared" si="6"/>
        <v>48400677</v>
      </c>
      <c r="X36" s="64">
        <f t="shared" si="6"/>
        <v>0</v>
      </c>
      <c r="Y36" s="64">
        <f t="shared" si="6"/>
        <v>48400677</v>
      </c>
      <c r="Z36" s="65">
        <f>+IF(X36&lt;&gt;0,+(Y36/X36)*100,0)</f>
        <v>0</v>
      </c>
      <c r="AA36" s="66">
        <f>SUM(AA32:AA35)</f>
        <v>69731963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38824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885900</v>
      </c>
      <c r="Q5" s="18">
        <f t="shared" si="0"/>
        <v>0</v>
      </c>
      <c r="R5" s="18">
        <f t="shared" si="0"/>
        <v>885900</v>
      </c>
      <c r="S5" s="18">
        <f t="shared" si="0"/>
        <v>0</v>
      </c>
      <c r="T5" s="18">
        <f t="shared" si="0"/>
        <v>0</v>
      </c>
      <c r="U5" s="18">
        <f t="shared" si="0"/>
        <v>578436</v>
      </c>
      <c r="V5" s="18">
        <f t="shared" si="0"/>
        <v>578436</v>
      </c>
      <c r="W5" s="18">
        <f t="shared" si="0"/>
        <v>1464336</v>
      </c>
      <c r="X5" s="18">
        <f t="shared" si="0"/>
        <v>0</v>
      </c>
      <c r="Y5" s="18">
        <f t="shared" si="0"/>
        <v>1464336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38824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578436</v>
      </c>
      <c r="V7" s="24">
        <v>578436</v>
      </c>
      <c r="W7" s="24">
        <v>578436</v>
      </c>
      <c r="X7" s="24"/>
      <c r="Y7" s="24">
        <v>578436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885900</v>
      </c>
      <c r="Q8" s="21"/>
      <c r="R8" s="21">
        <v>885900</v>
      </c>
      <c r="S8" s="21"/>
      <c r="T8" s="21"/>
      <c r="U8" s="21"/>
      <c r="V8" s="21"/>
      <c r="W8" s="21">
        <v>885900</v>
      </c>
      <c r="X8" s="21"/>
      <c r="Y8" s="21">
        <v>885900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335085</v>
      </c>
      <c r="D9" s="16">
        <f>SUM(D10:D14)</f>
        <v>0</v>
      </c>
      <c r="E9" s="17">
        <f t="shared" si="1"/>
        <v>0</v>
      </c>
      <c r="F9" s="18">
        <f t="shared" si="1"/>
        <v>6760000</v>
      </c>
      <c r="G9" s="18">
        <f t="shared" si="1"/>
        <v>52894</v>
      </c>
      <c r="H9" s="18">
        <f t="shared" si="1"/>
        <v>120543</v>
      </c>
      <c r="I9" s="18">
        <f t="shared" si="1"/>
        <v>0</v>
      </c>
      <c r="J9" s="18">
        <f t="shared" si="1"/>
        <v>173437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173437</v>
      </c>
      <c r="X9" s="18">
        <f t="shared" si="1"/>
        <v>7188570</v>
      </c>
      <c r="Y9" s="18">
        <f t="shared" si="1"/>
        <v>-7015133</v>
      </c>
      <c r="Z9" s="4">
        <f>+IF(X9&lt;&gt;0,+(Y9/X9)*100,0)</f>
        <v>-97.58732265248861</v>
      </c>
      <c r="AA9" s="30">
        <f>SUM(AA10:AA14)</f>
        <v>6760000</v>
      </c>
    </row>
    <row r="10" spans="1:27" ht="13.5">
      <c r="A10" s="5" t="s">
        <v>36</v>
      </c>
      <c r="B10" s="3"/>
      <c r="C10" s="19">
        <v>335085</v>
      </c>
      <c r="D10" s="19"/>
      <c r="E10" s="20"/>
      <c r="F10" s="21">
        <v>6760000</v>
      </c>
      <c r="G10" s="21">
        <v>52894</v>
      </c>
      <c r="H10" s="21">
        <v>120543</v>
      </c>
      <c r="I10" s="21"/>
      <c r="J10" s="21">
        <v>173437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173437</v>
      </c>
      <c r="X10" s="21">
        <v>6823570</v>
      </c>
      <c r="Y10" s="21">
        <v>-6650133</v>
      </c>
      <c r="Z10" s="6">
        <v>-97.46</v>
      </c>
      <c r="AA10" s="28">
        <v>6760000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365000</v>
      </c>
      <c r="Y11" s="21">
        <v>-365000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6318000</v>
      </c>
      <c r="F15" s="18">
        <f t="shared" si="2"/>
        <v>0</v>
      </c>
      <c r="G15" s="18">
        <f t="shared" si="2"/>
        <v>405000</v>
      </c>
      <c r="H15" s="18">
        <f t="shared" si="2"/>
        <v>1248296</v>
      </c>
      <c r="I15" s="18">
        <f t="shared" si="2"/>
        <v>1616355</v>
      </c>
      <c r="J15" s="18">
        <f t="shared" si="2"/>
        <v>3269651</v>
      </c>
      <c r="K15" s="18">
        <f t="shared" si="2"/>
        <v>769917</v>
      </c>
      <c r="L15" s="18">
        <f t="shared" si="2"/>
        <v>0</v>
      </c>
      <c r="M15" s="18">
        <f t="shared" si="2"/>
        <v>842350</v>
      </c>
      <c r="N15" s="18">
        <f t="shared" si="2"/>
        <v>1612267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4881918</v>
      </c>
      <c r="X15" s="18">
        <f t="shared" si="2"/>
        <v>0</v>
      </c>
      <c r="Y15" s="18">
        <f t="shared" si="2"/>
        <v>4881918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6318000</v>
      </c>
      <c r="F17" s="21"/>
      <c r="G17" s="21">
        <v>405000</v>
      </c>
      <c r="H17" s="21">
        <v>1248296</v>
      </c>
      <c r="I17" s="21">
        <v>1616355</v>
      </c>
      <c r="J17" s="21">
        <v>3269651</v>
      </c>
      <c r="K17" s="21">
        <v>769917</v>
      </c>
      <c r="L17" s="21"/>
      <c r="M17" s="21">
        <v>842350</v>
      </c>
      <c r="N17" s="21">
        <v>1612267</v>
      </c>
      <c r="O17" s="21"/>
      <c r="P17" s="21"/>
      <c r="Q17" s="21"/>
      <c r="R17" s="21"/>
      <c r="S17" s="21"/>
      <c r="T17" s="21"/>
      <c r="U17" s="21"/>
      <c r="V17" s="21"/>
      <c r="W17" s="21">
        <v>4881918</v>
      </c>
      <c r="X17" s="21"/>
      <c r="Y17" s="21">
        <v>4881918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27017000</v>
      </c>
      <c r="D19" s="16">
        <f>SUM(D20:D23)</f>
        <v>0</v>
      </c>
      <c r="E19" s="17">
        <f t="shared" si="3"/>
        <v>12242000</v>
      </c>
      <c r="F19" s="18">
        <f t="shared" si="3"/>
        <v>13178000</v>
      </c>
      <c r="G19" s="18">
        <f t="shared" si="3"/>
        <v>722741</v>
      </c>
      <c r="H19" s="18">
        <f t="shared" si="3"/>
        <v>848680</v>
      </c>
      <c r="I19" s="18">
        <f t="shared" si="3"/>
        <v>150921</v>
      </c>
      <c r="J19" s="18">
        <f t="shared" si="3"/>
        <v>1722342</v>
      </c>
      <c r="K19" s="18">
        <f t="shared" si="3"/>
        <v>1134597</v>
      </c>
      <c r="L19" s="18">
        <f t="shared" si="3"/>
        <v>594951</v>
      </c>
      <c r="M19" s="18">
        <f t="shared" si="3"/>
        <v>728904</v>
      </c>
      <c r="N19" s="18">
        <f t="shared" si="3"/>
        <v>2458452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1142123</v>
      </c>
      <c r="U19" s="18">
        <f t="shared" si="3"/>
        <v>0</v>
      </c>
      <c r="V19" s="18">
        <f t="shared" si="3"/>
        <v>1142123</v>
      </c>
      <c r="W19" s="18">
        <f t="shared" si="3"/>
        <v>5322917</v>
      </c>
      <c r="X19" s="18">
        <f t="shared" si="3"/>
        <v>7344430</v>
      </c>
      <c r="Y19" s="18">
        <f t="shared" si="3"/>
        <v>-2021513</v>
      </c>
      <c r="Z19" s="4">
        <f>+IF(X19&lt;&gt;0,+(Y19/X19)*100,0)</f>
        <v>-27.524436886184496</v>
      </c>
      <c r="AA19" s="30">
        <f>SUM(AA20:AA23)</f>
        <v>13178000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11771000</v>
      </c>
      <c r="D21" s="19"/>
      <c r="E21" s="20">
        <v>7726000</v>
      </c>
      <c r="F21" s="21">
        <v>10834000</v>
      </c>
      <c r="G21" s="21">
        <v>722741</v>
      </c>
      <c r="H21" s="21">
        <v>460263</v>
      </c>
      <c r="I21" s="21">
        <v>150921</v>
      </c>
      <c r="J21" s="21">
        <v>1333925</v>
      </c>
      <c r="K21" s="21">
        <v>1134597</v>
      </c>
      <c r="L21" s="21">
        <v>594951</v>
      </c>
      <c r="M21" s="21">
        <v>561404</v>
      </c>
      <c r="N21" s="21">
        <v>2290952</v>
      </c>
      <c r="O21" s="21"/>
      <c r="P21" s="21"/>
      <c r="Q21" s="21"/>
      <c r="R21" s="21"/>
      <c r="S21" s="21"/>
      <c r="T21" s="21">
        <v>1142123</v>
      </c>
      <c r="U21" s="21"/>
      <c r="V21" s="21">
        <v>1142123</v>
      </c>
      <c r="W21" s="21">
        <v>4767000</v>
      </c>
      <c r="X21" s="21"/>
      <c r="Y21" s="21">
        <v>4767000</v>
      </c>
      <c r="Z21" s="6"/>
      <c r="AA21" s="28">
        <v>10834000</v>
      </c>
    </row>
    <row r="22" spans="1:27" ht="13.5">
      <c r="A22" s="5" t="s">
        <v>48</v>
      </c>
      <c r="B22" s="3"/>
      <c r="C22" s="22">
        <v>15101000</v>
      </c>
      <c r="D22" s="22"/>
      <c r="E22" s="23">
        <v>4516000</v>
      </c>
      <c r="F22" s="24">
        <v>2344000</v>
      </c>
      <c r="G22" s="24"/>
      <c r="H22" s="24">
        <v>388417</v>
      </c>
      <c r="I22" s="24"/>
      <c r="J22" s="24">
        <v>388417</v>
      </c>
      <c r="K22" s="24"/>
      <c r="L22" s="24"/>
      <c r="M22" s="24">
        <v>167500</v>
      </c>
      <c r="N22" s="24">
        <v>167500</v>
      </c>
      <c r="O22" s="24"/>
      <c r="P22" s="24"/>
      <c r="Q22" s="24"/>
      <c r="R22" s="24"/>
      <c r="S22" s="24"/>
      <c r="T22" s="24"/>
      <c r="U22" s="24"/>
      <c r="V22" s="24"/>
      <c r="W22" s="24">
        <v>555917</v>
      </c>
      <c r="X22" s="24">
        <v>7344430</v>
      </c>
      <c r="Y22" s="24">
        <v>-6788513</v>
      </c>
      <c r="Z22" s="7">
        <v>-92.43</v>
      </c>
      <c r="AA22" s="29">
        <v>2344000</v>
      </c>
    </row>
    <row r="23" spans="1:27" ht="13.5">
      <c r="A23" s="5" t="s">
        <v>49</v>
      </c>
      <c r="B23" s="3"/>
      <c r="C23" s="19">
        <v>145000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1000000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27390909</v>
      </c>
      <c r="D25" s="51">
        <f>+D5+D9+D15+D19+D24</f>
        <v>0</v>
      </c>
      <c r="E25" s="52">
        <f t="shared" si="4"/>
        <v>19560000</v>
      </c>
      <c r="F25" s="53">
        <f t="shared" si="4"/>
        <v>19938000</v>
      </c>
      <c r="G25" s="53">
        <f t="shared" si="4"/>
        <v>1180635</v>
      </c>
      <c r="H25" s="53">
        <f t="shared" si="4"/>
        <v>2217519</v>
      </c>
      <c r="I25" s="53">
        <f t="shared" si="4"/>
        <v>1767276</v>
      </c>
      <c r="J25" s="53">
        <f t="shared" si="4"/>
        <v>5165430</v>
      </c>
      <c r="K25" s="53">
        <f t="shared" si="4"/>
        <v>1904514</v>
      </c>
      <c r="L25" s="53">
        <f t="shared" si="4"/>
        <v>594951</v>
      </c>
      <c r="M25" s="53">
        <f t="shared" si="4"/>
        <v>1571254</v>
      </c>
      <c r="N25" s="53">
        <f t="shared" si="4"/>
        <v>4070719</v>
      </c>
      <c r="O25" s="53">
        <f t="shared" si="4"/>
        <v>0</v>
      </c>
      <c r="P25" s="53">
        <f t="shared" si="4"/>
        <v>885900</v>
      </c>
      <c r="Q25" s="53">
        <f t="shared" si="4"/>
        <v>0</v>
      </c>
      <c r="R25" s="53">
        <f t="shared" si="4"/>
        <v>885900</v>
      </c>
      <c r="S25" s="53">
        <f t="shared" si="4"/>
        <v>0</v>
      </c>
      <c r="T25" s="53">
        <f t="shared" si="4"/>
        <v>1142123</v>
      </c>
      <c r="U25" s="53">
        <f t="shared" si="4"/>
        <v>578436</v>
      </c>
      <c r="V25" s="53">
        <f t="shared" si="4"/>
        <v>1720559</v>
      </c>
      <c r="W25" s="53">
        <f t="shared" si="4"/>
        <v>11842608</v>
      </c>
      <c r="X25" s="53">
        <f t="shared" si="4"/>
        <v>14533000</v>
      </c>
      <c r="Y25" s="53">
        <f t="shared" si="4"/>
        <v>-2690392</v>
      </c>
      <c r="Z25" s="54">
        <f>+IF(X25&lt;&gt;0,+(Y25/X25)*100,0)</f>
        <v>-18.512296153581502</v>
      </c>
      <c r="AA25" s="55">
        <f>+AA5+AA9+AA15+AA19+AA24</f>
        <v>19938000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15619909</v>
      </c>
      <c r="D28" s="19"/>
      <c r="E28" s="20"/>
      <c r="F28" s="21">
        <v>19938000</v>
      </c>
      <c r="G28" s="21">
        <v>1127741</v>
      </c>
      <c r="H28" s="21">
        <v>2096976</v>
      </c>
      <c r="I28" s="21">
        <v>1767276</v>
      </c>
      <c r="J28" s="21">
        <v>4991993</v>
      </c>
      <c r="K28" s="21">
        <v>769917</v>
      </c>
      <c r="L28" s="21">
        <v>594951</v>
      </c>
      <c r="M28" s="21">
        <v>1571254</v>
      </c>
      <c r="N28" s="21">
        <v>2936122</v>
      </c>
      <c r="O28" s="21"/>
      <c r="P28" s="21">
        <v>885900</v>
      </c>
      <c r="Q28" s="21"/>
      <c r="R28" s="21">
        <v>885900</v>
      </c>
      <c r="S28" s="21"/>
      <c r="T28" s="21">
        <v>1142123</v>
      </c>
      <c r="U28" s="21">
        <v>578436</v>
      </c>
      <c r="V28" s="21">
        <v>1720559</v>
      </c>
      <c r="W28" s="21">
        <v>10534574</v>
      </c>
      <c r="X28" s="21"/>
      <c r="Y28" s="21">
        <v>10534574</v>
      </c>
      <c r="Z28" s="6"/>
      <c r="AA28" s="19">
        <v>19938000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1134597</v>
      </c>
      <c r="L29" s="21"/>
      <c r="M29" s="21"/>
      <c r="N29" s="21">
        <v>1134597</v>
      </c>
      <c r="O29" s="21"/>
      <c r="P29" s="21"/>
      <c r="Q29" s="21"/>
      <c r="R29" s="21"/>
      <c r="S29" s="21">
        <v>1753800</v>
      </c>
      <c r="T29" s="21"/>
      <c r="U29" s="21"/>
      <c r="V29" s="21">
        <v>1753800</v>
      </c>
      <c r="W29" s="21">
        <v>2888397</v>
      </c>
      <c r="X29" s="21"/>
      <c r="Y29" s="21">
        <v>2888397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19560000</v>
      </c>
      <c r="F31" s="21"/>
      <c r="G31" s="21">
        <v>52894</v>
      </c>
      <c r="H31" s="21">
        <v>120543</v>
      </c>
      <c r="I31" s="21"/>
      <c r="J31" s="21">
        <v>173437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173437</v>
      </c>
      <c r="X31" s="21"/>
      <c r="Y31" s="21">
        <v>173437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15619909</v>
      </c>
      <c r="D32" s="25">
        <f>SUM(D28:D31)</f>
        <v>0</v>
      </c>
      <c r="E32" s="26">
        <f t="shared" si="5"/>
        <v>19560000</v>
      </c>
      <c r="F32" s="27">
        <f t="shared" si="5"/>
        <v>19938000</v>
      </c>
      <c r="G32" s="27">
        <f t="shared" si="5"/>
        <v>1180635</v>
      </c>
      <c r="H32" s="27">
        <f t="shared" si="5"/>
        <v>2217519</v>
      </c>
      <c r="I32" s="27">
        <f t="shared" si="5"/>
        <v>1767276</v>
      </c>
      <c r="J32" s="27">
        <f t="shared" si="5"/>
        <v>5165430</v>
      </c>
      <c r="K32" s="27">
        <f t="shared" si="5"/>
        <v>1904514</v>
      </c>
      <c r="L32" s="27">
        <f t="shared" si="5"/>
        <v>594951</v>
      </c>
      <c r="M32" s="27">
        <f t="shared" si="5"/>
        <v>1571254</v>
      </c>
      <c r="N32" s="27">
        <f t="shared" si="5"/>
        <v>4070719</v>
      </c>
      <c r="O32" s="27">
        <f t="shared" si="5"/>
        <v>0</v>
      </c>
      <c r="P32" s="27">
        <f t="shared" si="5"/>
        <v>885900</v>
      </c>
      <c r="Q32" s="27">
        <f t="shared" si="5"/>
        <v>0</v>
      </c>
      <c r="R32" s="27">
        <f t="shared" si="5"/>
        <v>885900</v>
      </c>
      <c r="S32" s="27">
        <f t="shared" si="5"/>
        <v>1753800</v>
      </c>
      <c r="T32" s="27">
        <f t="shared" si="5"/>
        <v>1142123</v>
      </c>
      <c r="U32" s="27">
        <f t="shared" si="5"/>
        <v>578436</v>
      </c>
      <c r="V32" s="27">
        <f t="shared" si="5"/>
        <v>3474359</v>
      </c>
      <c r="W32" s="27">
        <f t="shared" si="5"/>
        <v>13596408</v>
      </c>
      <c r="X32" s="27">
        <f t="shared" si="5"/>
        <v>0</v>
      </c>
      <c r="Y32" s="27">
        <f t="shared" si="5"/>
        <v>13596408</v>
      </c>
      <c r="Z32" s="13">
        <f>+IF(X32&lt;&gt;0,+(Y32/X32)*100,0)</f>
        <v>0</v>
      </c>
      <c r="AA32" s="31">
        <f>SUM(AA28:AA31)</f>
        <v>19938000</v>
      </c>
    </row>
    <row r="33" spans="1:27" ht="13.5">
      <c r="A33" s="60" t="s">
        <v>59</v>
      </c>
      <c r="B33" s="3" t="s">
        <v>60</v>
      </c>
      <c r="C33" s="19">
        <v>11771000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27390909</v>
      </c>
      <c r="D36" s="62">
        <f>SUM(D32:D35)</f>
        <v>0</v>
      </c>
      <c r="E36" s="63">
        <f t="shared" si="6"/>
        <v>19560000</v>
      </c>
      <c r="F36" s="64">
        <f t="shared" si="6"/>
        <v>19938000</v>
      </c>
      <c r="G36" s="64">
        <f t="shared" si="6"/>
        <v>1180635</v>
      </c>
      <c r="H36" s="64">
        <f t="shared" si="6"/>
        <v>2217519</v>
      </c>
      <c r="I36" s="64">
        <f t="shared" si="6"/>
        <v>1767276</v>
      </c>
      <c r="J36" s="64">
        <f t="shared" si="6"/>
        <v>5165430</v>
      </c>
      <c r="K36" s="64">
        <f t="shared" si="6"/>
        <v>1904514</v>
      </c>
      <c r="L36" s="64">
        <f t="shared" si="6"/>
        <v>594951</v>
      </c>
      <c r="M36" s="64">
        <f t="shared" si="6"/>
        <v>1571254</v>
      </c>
      <c r="N36" s="64">
        <f t="shared" si="6"/>
        <v>4070719</v>
      </c>
      <c r="O36" s="64">
        <f t="shared" si="6"/>
        <v>0</v>
      </c>
      <c r="P36" s="64">
        <f t="shared" si="6"/>
        <v>885900</v>
      </c>
      <c r="Q36" s="64">
        <f t="shared" si="6"/>
        <v>0</v>
      </c>
      <c r="R36" s="64">
        <f t="shared" si="6"/>
        <v>885900</v>
      </c>
      <c r="S36" s="64">
        <f t="shared" si="6"/>
        <v>1753800</v>
      </c>
      <c r="T36" s="64">
        <f t="shared" si="6"/>
        <v>1142123</v>
      </c>
      <c r="U36" s="64">
        <f t="shared" si="6"/>
        <v>578436</v>
      </c>
      <c r="V36" s="64">
        <f t="shared" si="6"/>
        <v>3474359</v>
      </c>
      <c r="W36" s="64">
        <f t="shared" si="6"/>
        <v>13596408</v>
      </c>
      <c r="X36" s="64">
        <f t="shared" si="6"/>
        <v>0</v>
      </c>
      <c r="Y36" s="64">
        <f t="shared" si="6"/>
        <v>13596408</v>
      </c>
      <c r="Z36" s="65">
        <f>+IF(X36&lt;&gt;0,+(Y36/X36)*100,0)</f>
        <v>0</v>
      </c>
      <c r="AA36" s="66">
        <f>SUM(AA32:AA35)</f>
        <v>19938000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151000</v>
      </c>
      <c r="D5" s="16">
        <f>SUM(D6:D8)</f>
        <v>0</v>
      </c>
      <c r="E5" s="17">
        <f t="shared" si="0"/>
        <v>6408000</v>
      </c>
      <c r="F5" s="18">
        <f t="shared" si="0"/>
        <v>5422000</v>
      </c>
      <c r="G5" s="18">
        <f t="shared" si="0"/>
        <v>0</v>
      </c>
      <c r="H5" s="18">
        <f t="shared" si="0"/>
        <v>8947</v>
      </c>
      <c r="I5" s="18">
        <f t="shared" si="0"/>
        <v>0</v>
      </c>
      <c r="J5" s="18">
        <f t="shared" si="0"/>
        <v>8947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8947</v>
      </c>
      <c r="X5" s="18">
        <f t="shared" si="0"/>
        <v>6408000</v>
      </c>
      <c r="Y5" s="18">
        <f t="shared" si="0"/>
        <v>-6399053</v>
      </c>
      <c r="Z5" s="4">
        <f>+IF(X5&lt;&gt;0,+(Y5/X5)*100,0)</f>
        <v>-99.86037765293383</v>
      </c>
      <c r="AA5" s="16">
        <f>SUM(AA6:AA8)</f>
        <v>5422000</v>
      </c>
    </row>
    <row r="6" spans="1:27" ht="13.5">
      <c r="A6" s="5" t="s">
        <v>32</v>
      </c>
      <c r="B6" s="3"/>
      <c r="C6" s="19">
        <v>89000</v>
      </c>
      <c r="D6" s="19"/>
      <c r="E6" s="20">
        <v>4841000</v>
      </c>
      <c r="F6" s="21">
        <v>4551000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4841000</v>
      </c>
      <c r="Y6" s="21">
        <v>-4841000</v>
      </c>
      <c r="Z6" s="6">
        <v>-100</v>
      </c>
      <c r="AA6" s="28">
        <v>4551000</v>
      </c>
    </row>
    <row r="7" spans="1:27" ht="13.5">
      <c r="A7" s="5" t="s">
        <v>33</v>
      </c>
      <c r="B7" s="3"/>
      <c r="C7" s="22">
        <v>62000</v>
      </c>
      <c r="D7" s="22"/>
      <c r="E7" s="23">
        <v>672000</v>
      </c>
      <c r="F7" s="24">
        <v>520000</v>
      </c>
      <c r="G7" s="24"/>
      <c r="H7" s="24">
        <v>8947</v>
      </c>
      <c r="I7" s="24"/>
      <c r="J7" s="24">
        <v>8947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8947</v>
      </c>
      <c r="X7" s="24">
        <v>672000</v>
      </c>
      <c r="Y7" s="24">
        <v>-663053</v>
      </c>
      <c r="Z7" s="7">
        <v>-98.67</v>
      </c>
      <c r="AA7" s="29">
        <v>520000</v>
      </c>
    </row>
    <row r="8" spans="1:27" ht="13.5">
      <c r="A8" s="5" t="s">
        <v>34</v>
      </c>
      <c r="B8" s="3"/>
      <c r="C8" s="19"/>
      <c r="D8" s="19"/>
      <c r="E8" s="20">
        <v>895000</v>
      </c>
      <c r="F8" s="21">
        <v>351000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895000</v>
      </c>
      <c r="Y8" s="21">
        <v>-895000</v>
      </c>
      <c r="Z8" s="6">
        <v>-100</v>
      </c>
      <c r="AA8" s="28">
        <v>351000</v>
      </c>
    </row>
    <row r="9" spans="1:27" ht="13.5">
      <c r="A9" s="2" t="s">
        <v>35</v>
      </c>
      <c r="B9" s="3"/>
      <c r="C9" s="16">
        <f aca="true" t="shared" si="1" ref="C9:Y9">SUM(C10:C14)</f>
        <v>55000</v>
      </c>
      <c r="D9" s="16">
        <f>SUM(D10:D14)</f>
        <v>0</v>
      </c>
      <c r="E9" s="17">
        <f t="shared" si="1"/>
        <v>1565000</v>
      </c>
      <c r="F9" s="18">
        <f t="shared" si="1"/>
        <v>625000</v>
      </c>
      <c r="G9" s="18">
        <f t="shared" si="1"/>
        <v>0</v>
      </c>
      <c r="H9" s="18">
        <f t="shared" si="1"/>
        <v>367066</v>
      </c>
      <c r="I9" s="18">
        <f t="shared" si="1"/>
        <v>0</v>
      </c>
      <c r="J9" s="18">
        <f t="shared" si="1"/>
        <v>367066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367066</v>
      </c>
      <c r="X9" s="18">
        <f t="shared" si="1"/>
        <v>1565000</v>
      </c>
      <c r="Y9" s="18">
        <f t="shared" si="1"/>
        <v>-1197934</v>
      </c>
      <c r="Z9" s="4">
        <f>+IF(X9&lt;&gt;0,+(Y9/X9)*100,0)</f>
        <v>-76.545303514377</v>
      </c>
      <c r="AA9" s="30">
        <f>SUM(AA10:AA14)</f>
        <v>625000</v>
      </c>
    </row>
    <row r="10" spans="1:27" ht="13.5">
      <c r="A10" s="5" t="s">
        <v>36</v>
      </c>
      <c r="B10" s="3"/>
      <c r="C10" s="19">
        <v>37000</v>
      </c>
      <c r="D10" s="19"/>
      <c r="E10" s="20">
        <v>415000</v>
      </c>
      <c r="F10" s="21">
        <v>625000</v>
      </c>
      <c r="G10" s="21"/>
      <c r="H10" s="21">
        <v>1200</v>
      </c>
      <c r="I10" s="21"/>
      <c r="J10" s="21">
        <v>1200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1200</v>
      </c>
      <c r="X10" s="21">
        <v>415000</v>
      </c>
      <c r="Y10" s="21">
        <v>-413800</v>
      </c>
      <c r="Z10" s="6">
        <v>-99.71</v>
      </c>
      <c r="AA10" s="28">
        <v>625000</v>
      </c>
    </row>
    <row r="11" spans="1:27" ht="13.5">
      <c r="A11" s="5" t="s">
        <v>37</v>
      </c>
      <c r="B11" s="3"/>
      <c r="C11" s="19"/>
      <c r="D11" s="19"/>
      <c r="E11" s="20">
        <v>260000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260000</v>
      </c>
      <c r="Y11" s="21">
        <v>-260000</v>
      </c>
      <c r="Z11" s="6">
        <v>-100</v>
      </c>
      <c r="AA11" s="28"/>
    </row>
    <row r="12" spans="1:27" ht="13.5">
      <c r="A12" s="5" t="s">
        <v>38</v>
      </c>
      <c r="B12" s="3"/>
      <c r="C12" s="19">
        <v>18000</v>
      </c>
      <c r="D12" s="19"/>
      <c r="E12" s="20">
        <v>890000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890000</v>
      </c>
      <c r="Y12" s="21">
        <v>-890000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365866</v>
      </c>
      <c r="I13" s="21"/>
      <c r="J13" s="21">
        <v>365866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365866</v>
      </c>
      <c r="X13" s="21"/>
      <c r="Y13" s="21">
        <v>365866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16341000</v>
      </c>
      <c r="D15" s="16">
        <f>SUM(D16:D18)</f>
        <v>0</v>
      </c>
      <c r="E15" s="17">
        <f t="shared" si="2"/>
        <v>17750000</v>
      </c>
      <c r="F15" s="18">
        <f t="shared" si="2"/>
        <v>14750000</v>
      </c>
      <c r="G15" s="18">
        <f t="shared" si="2"/>
        <v>0</v>
      </c>
      <c r="H15" s="18">
        <f t="shared" si="2"/>
        <v>372581</v>
      </c>
      <c r="I15" s="18">
        <f t="shared" si="2"/>
        <v>0</v>
      </c>
      <c r="J15" s="18">
        <f t="shared" si="2"/>
        <v>372581</v>
      </c>
      <c r="K15" s="18">
        <f t="shared" si="2"/>
        <v>0</v>
      </c>
      <c r="L15" s="18">
        <f t="shared" si="2"/>
        <v>2341166</v>
      </c>
      <c r="M15" s="18">
        <f t="shared" si="2"/>
        <v>0</v>
      </c>
      <c r="N15" s="18">
        <f t="shared" si="2"/>
        <v>2341166</v>
      </c>
      <c r="O15" s="18">
        <f t="shared" si="2"/>
        <v>575180</v>
      </c>
      <c r="P15" s="18">
        <f t="shared" si="2"/>
        <v>2167456</v>
      </c>
      <c r="Q15" s="18">
        <f t="shared" si="2"/>
        <v>2100000</v>
      </c>
      <c r="R15" s="18">
        <f t="shared" si="2"/>
        <v>4842636</v>
      </c>
      <c r="S15" s="18">
        <f t="shared" si="2"/>
        <v>0</v>
      </c>
      <c r="T15" s="18">
        <f t="shared" si="2"/>
        <v>1921737</v>
      </c>
      <c r="U15" s="18">
        <f t="shared" si="2"/>
        <v>2883423</v>
      </c>
      <c r="V15" s="18">
        <f t="shared" si="2"/>
        <v>4805160</v>
      </c>
      <c r="W15" s="18">
        <f t="shared" si="2"/>
        <v>12361543</v>
      </c>
      <c r="X15" s="18">
        <f t="shared" si="2"/>
        <v>17750000</v>
      </c>
      <c r="Y15" s="18">
        <f t="shared" si="2"/>
        <v>-5388457</v>
      </c>
      <c r="Z15" s="4">
        <f>+IF(X15&lt;&gt;0,+(Y15/X15)*100,0)</f>
        <v>-30.357504225352113</v>
      </c>
      <c r="AA15" s="30">
        <f>SUM(AA16:AA18)</f>
        <v>14750000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16341000</v>
      </c>
      <c r="D17" s="19"/>
      <c r="E17" s="20">
        <v>17750000</v>
      </c>
      <c r="F17" s="21">
        <v>14750000</v>
      </c>
      <c r="G17" s="21"/>
      <c r="H17" s="21">
        <v>372581</v>
      </c>
      <c r="I17" s="21"/>
      <c r="J17" s="21">
        <v>372581</v>
      </c>
      <c r="K17" s="21"/>
      <c r="L17" s="21">
        <v>2341166</v>
      </c>
      <c r="M17" s="21"/>
      <c r="N17" s="21">
        <v>2341166</v>
      </c>
      <c r="O17" s="21">
        <v>575180</v>
      </c>
      <c r="P17" s="21">
        <v>2167456</v>
      </c>
      <c r="Q17" s="21">
        <v>2100000</v>
      </c>
      <c r="R17" s="21">
        <v>4842636</v>
      </c>
      <c r="S17" s="21"/>
      <c r="T17" s="21">
        <v>1921737</v>
      </c>
      <c r="U17" s="21">
        <v>2883423</v>
      </c>
      <c r="V17" s="21">
        <v>4805160</v>
      </c>
      <c r="W17" s="21">
        <v>12361543</v>
      </c>
      <c r="X17" s="21">
        <v>17750000</v>
      </c>
      <c r="Y17" s="21">
        <v>-5388457</v>
      </c>
      <c r="Z17" s="6">
        <v>-30.36</v>
      </c>
      <c r="AA17" s="28">
        <v>14750000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6985000</v>
      </c>
      <c r="D19" s="16">
        <f>SUM(D20:D23)</f>
        <v>0</v>
      </c>
      <c r="E19" s="17">
        <f t="shared" si="3"/>
        <v>9885000</v>
      </c>
      <c r="F19" s="18">
        <f t="shared" si="3"/>
        <v>13980000</v>
      </c>
      <c r="G19" s="18">
        <f t="shared" si="3"/>
        <v>0</v>
      </c>
      <c r="H19" s="18">
        <f t="shared" si="3"/>
        <v>1632089</v>
      </c>
      <c r="I19" s="18">
        <f t="shared" si="3"/>
        <v>0</v>
      </c>
      <c r="J19" s="18">
        <f t="shared" si="3"/>
        <v>1632089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1632089</v>
      </c>
      <c r="X19" s="18">
        <f t="shared" si="3"/>
        <v>9885000</v>
      </c>
      <c r="Y19" s="18">
        <f t="shared" si="3"/>
        <v>-8252911</v>
      </c>
      <c r="Z19" s="4">
        <f>+IF(X19&lt;&gt;0,+(Y19/X19)*100,0)</f>
        <v>-83.48923621648963</v>
      </c>
      <c r="AA19" s="30">
        <f>SUM(AA20:AA23)</f>
        <v>13980000</v>
      </c>
    </row>
    <row r="20" spans="1:27" ht="13.5">
      <c r="A20" s="5" t="s">
        <v>46</v>
      </c>
      <c r="B20" s="3"/>
      <c r="C20" s="19">
        <v>1602000</v>
      </c>
      <c r="D20" s="19"/>
      <c r="E20" s="20">
        <v>125000</v>
      </c>
      <c r="F20" s="21"/>
      <c r="G20" s="21"/>
      <c r="H20" s="21">
        <v>102608</v>
      </c>
      <c r="I20" s="21"/>
      <c r="J20" s="21">
        <v>102608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102608</v>
      </c>
      <c r="X20" s="21">
        <v>125000</v>
      </c>
      <c r="Y20" s="21">
        <v>-22392</v>
      </c>
      <c r="Z20" s="6">
        <v>-17.91</v>
      </c>
      <c r="AA20" s="28"/>
    </row>
    <row r="21" spans="1:27" ht="13.5">
      <c r="A21" s="5" t="s">
        <v>47</v>
      </c>
      <c r="B21" s="3"/>
      <c r="C21" s="19">
        <v>795000</v>
      </c>
      <c r="D21" s="19"/>
      <c r="E21" s="20">
        <v>9130000</v>
      </c>
      <c r="F21" s="21">
        <v>13900000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9130000</v>
      </c>
      <c r="Y21" s="21">
        <v>-9130000</v>
      </c>
      <c r="Z21" s="6">
        <v>-100</v>
      </c>
      <c r="AA21" s="28">
        <v>13900000</v>
      </c>
    </row>
    <row r="22" spans="1:27" ht="13.5">
      <c r="A22" s="5" t="s">
        <v>48</v>
      </c>
      <c r="B22" s="3"/>
      <c r="C22" s="22">
        <v>4588000</v>
      </c>
      <c r="D22" s="22"/>
      <c r="E22" s="23"/>
      <c r="F22" s="24"/>
      <c r="G22" s="24"/>
      <c r="H22" s="24">
        <v>1529481</v>
      </c>
      <c r="I22" s="24"/>
      <c r="J22" s="24">
        <v>1529481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1529481</v>
      </c>
      <c r="X22" s="24"/>
      <c r="Y22" s="24">
        <v>1529481</v>
      </c>
      <c r="Z22" s="7"/>
      <c r="AA22" s="29"/>
    </row>
    <row r="23" spans="1:27" ht="13.5">
      <c r="A23" s="5" t="s">
        <v>49</v>
      </c>
      <c r="B23" s="3"/>
      <c r="C23" s="19"/>
      <c r="D23" s="19"/>
      <c r="E23" s="20">
        <v>630000</v>
      </c>
      <c r="F23" s="21">
        <v>80000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630000</v>
      </c>
      <c r="Y23" s="21">
        <v>-630000</v>
      </c>
      <c r="Z23" s="6">
        <v>-100</v>
      </c>
      <c r="AA23" s="28">
        <v>80000</v>
      </c>
    </row>
    <row r="24" spans="1:27" ht="13.5">
      <c r="A24" s="2" t="s">
        <v>50</v>
      </c>
      <c r="B24" s="8"/>
      <c r="C24" s="16"/>
      <c r="D24" s="16"/>
      <c r="E24" s="17">
        <v>836000</v>
      </c>
      <c r="F24" s="18">
        <v>406000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836000</v>
      </c>
      <c r="Y24" s="18">
        <v>-836000</v>
      </c>
      <c r="Z24" s="4">
        <v>-100</v>
      </c>
      <c r="AA24" s="30">
        <v>406000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23532000</v>
      </c>
      <c r="D25" s="51">
        <f>+D5+D9+D15+D19+D24</f>
        <v>0</v>
      </c>
      <c r="E25" s="52">
        <f t="shared" si="4"/>
        <v>36444000</v>
      </c>
      <c r="F25" s="53">
        <f t="shared" si="4"/>
        <v>35183000</v>
      </c>
      <c r="G25" s="53">
        <f t="shared" si="4"/>
        <v>0</v>
      </c>
      <c r="H25" s="53">
        <f t="shared" si="4"/>
        <v>2380683</v>
      </c>
      <c r="I25" s="53">
        <f t="shared" si="4"/>
        <v>0</v>
      </c>
      <c r="J25" s="53">
        <f t="shared" si="4"/>
        <v>2380683</v>
      </c>
      <c r="K25" s="53">
        <f t="shared" si="4"/>
        <v>0</v>
      </c>
      <c r="L25" s="53">
        <f t="shared" si="4"/>
        <v>2341166</v>
      </c>
      <c r="M25" s="53">
        <f t="shared" si="4"/>
        <v>0</v>
      </c>
      <c r="N25" s="53">
        <f t="shared" si="4"/>
        <v>2341166</v>
      </c>
      <c r="O25" s="53">
        <f t="shared" si="4"/>
        <v>575180</v>
      </c>
      <c r="P25" s="53">
        <f t="shared" si="4"/>
        <v>2167456</v>
      </c>
      <c r="Q25" s="53">
        <f t="shared" si="4"/>
        <v>2100000</v>
      </c>
      <c r="R25" s="53">
        <f t="shared" si="4"/>
        <v>4842636</v>
      </c>
      <c r="S25" s="53">
        <f t="shared" si="4"/>
        <v>0</v>
      </c>
      <c r="T25" s="53">
        <f t="shared" si="4"/>
        <v>1921737</v>
      </c>
      <c r="U25" s="53">
        <f t="shared" si="4"/>
        <v>2883423</v>
      </c>
      <c r="V25" s="53">
        <f t="shared" si="4"/>
        <v>4805160</v>
      </c>
      <c r="W25" s="53">
        <f t="shared" si="4"/>
        <v>14369645</v>
      </c>
      <c r="X25" s="53">
        <f t="shared" si="4"/>
        <v>36444000</v>
      </c>
      <c r="Y25" s="53">
        <f t="shared" si="4"/>
        <v>-22074355</v>
      </c>
      <c r="Z25" s="54">
        <f>+IF(X25&lt;&gt;0,+(Y25/X25)*100,0)</f>
        <v>-60.57061519042916</v>
      </c>
      <c r="AA25" s="55">
        <f>+AA5+AA9+AA15+AA19+AA24</f>
        <v>35183000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23532000</v>
      </c>
      <c r="D28" s="19"/>
      <c r="E28" s="20">
        <v>14760000</v>
      </c>
      <c r="F28" s="21">
        <v>14913000</v>
      </c>
      <c r="G28" s="21"/>
      <c r="H28" s="21">
        <v>1896263</v>
      </c>
      <c r="I28" s="21"/>
      <c r="J28" s="21">
        <v>1896263</v>
      </c>
      <c r="K28" s="21"/>
      <c r="L28" s="21">
        <v>2341166</v>
      </c>
      <c r="M28" s="21"/>
      <c r="N28" s="21">
        <v>2341166</v>
      </c>
      <c r="O28" s="21">
        <v>575180</v>
      </c>
      <c r="P28" s="21">
        <v>2167456</v>
      </c>
      <c r="Q28" s="21">
        <v>2100000</v>
      </c>
      <c r="R28" s="21">
        <v>4842636</v>
      </c>
      <c r="S28" s="21"/>
      <c r="T28" s="21">
        <v>1921737</v>
      </c>
      <c r="U28" s="21">
        <v>2883423</v>
      </c>
      <c r="V28" s="21">
        <v>4805160</v>
      </c>
      <c r="W28" s="21">
        <v>13885225</v>
      </c>
      <c r="X28" s="21"/>
      <c r="Y28" s="21">
        <v>13885225</v>
      </c>
      <c r="Z28" s="6"/>
      <c r="AA28" s="19">
        <v>14913000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365866</v>
      </c>
      <c r="I29" s="21"/>
      <c r="J29" s="21">
        <v>365866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365866</v>
      </c>
      <c r="X29" s="21"/>
      <c r="Y29" s="21">
        <v>365866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23532000</v>
      </c>
      <c r="D32" s="25">
        <f>SUM(D28:D31)</f>
        <v>0</v>
      </c>
      <c r="E32" s="26">
        <f t="shared" si="5"/>
        <v>14760000</v>
      </c>
      <c r="F32" s="27">
        <f t="shared" si="5"/>
        <v>14913000</v>
      </c>
      <c r="G32" s="27">
        <f t="shared" si="5"/>
        <v>0</v>
      </c>
      <c r="H32" s="27">
        <f t="shared" si="5"/>
        <v>2262129</v>
      </c>
      <c r="I32" s="27">
        <f t="shared" si="5"/>
        <v>0</v>
      </c>
      <c r="J32" s="27">
        <f t="shared" si="5"/>
        <v>2262129</v>
      </c>
      <c r="K32" s="27">
        <f t="shared" si="5"/>
        <v>0</v>
      </c>
      <c r="L32" s="27">
        <f t="shared" si="5"/>
        <v>2341166</v>
      </c>
      <c r="M32" s="27">
        <f t="shared" si="5"/>
        <v>0</v>
      </c>
      <c r="N32" s="27">
        <f t="shared" si="5"/>
        <v>2341166</v>
      </c>
      <c r="O32" s="27">
        <f t="shared" si="5"/>
        <v>575180</v>
      </c>
      <c r="P32" s="27">
        <f t="shared" si="5"/>
        <v>2167456</v>
      </c>
      <c r="Q32" s="27">
        <f t="shared" si="5"/>
        <v>2100000</v>
      </c>
      <c r="R32" s="27">
        <f t="shared" si="5"/>
        <v>4842636</v>
      </c>
      <c r="S32" s="27">
        <f t="shared" si="5"/>
        <v>0</v>
      </c>
      <c r="T32" s="27">
        <f t="shared" si="5"/>
        <v>1921737</v>
      </c>
      <c r="U32" s="27">
        <f t="shared" si="5"/>
        <v>2883423</v>
      </c>
      <c r="V32" s="27">
        <f t="shared" si="5"/>
        <v>4805160</v>
      </c>
      <c r="W32" s="27">
        <f t="shared" si="5"/>
        <v>14251091</v>
      </c>
      <c r="X32" s="27">
        <f t="shared" si="5"/>
        <v>0</v>
      </c>
      <c r="Y32" s="27">
        <f t="shared" si="5"/>
        <v>14251091</v>
      </c>
      <c r="Z32" s="13">
        <f>+IF(X32&lt;&gt;0,+(Y32/X32)*100,0)</f>
        <v>0</v>
      </c>
      <c r="AA32" s="31">
        <f>SUM(AA28:AA31)</f>
        <v>14913000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13400000</v>
      </c>
      <c r="F34" s="21">
        <v>15735000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15735000</v>
      </c>
    </row>
    <row r="35" spans="1:27" ht="13.5">
      <c r="A35" s="60" t="s">
        <v>63</v>
      </c>
      <c r="B35" s="3"/>
      <c r="C35" s="19"/>
      <c r="D35" s="19"/>
      <c r="E35" s="20">
        <v>8284000</v>
      </c>
      <c r="F35" s="21">
        <v>4535000</v>
      </c>
      <c r="G35" s="21"/>
      <c r="H35" s="21">
        <v>118554</v>
      </c>
      <c r="I35" s="21"/>
      <c r="J35" s="21">
        <v>118554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118554</v>
      </c>
      <c r="X35" s="21"/>
      <c r="Y35" s="21">
        <v>118554</v>
      </c>
      <c r="Z35" s="6"/>
      <c r="AA35" s="28">
        <v>4535000</v>
      </c>
    </row>
    <row r="36" spans="1:27" ht="13.5">
      <c r="A36" s="61" t="s">
        <v>64</v>
      </c>
      <c r="B36" s="10"/>
      <c r="C36" s="62">
        <f aca="true" t="shared" si="6" ref="C36:Y36">SUM(C32:C35)</f>
        <v>23532000</v>
      </c>
      <c r="D36" s="62">
        <f>SUM(D32:D35)</f>
        <v>0</v>
      </c>
      <c r="E36" s="63">
        <f t="shared" si="6"/>
        <v>36444000</v>
      </c>
      <c r="F36" s="64">
        <f t="shared" si="6"/>
        <v>35183000</v>
      </c>
      <c r="G36" s="64">
        <f t="shared" si="6"/>
        <v>0</v>
      </c>
      <c r="H36" s="64">
        <f t="shared" si="6"/>
        <v>2380683</v>
      </c>
      <c r="I36" s="64">
        <f t="shared" si="6"/>
        <v>0</v>
      </c>
      <c r="J36" s="64">
        <f t="shared" si="6"/>
        <v>2380683</v>
      </c>
      <c r="K36" s="64">
        <f t="shared" si="6"/>
        <v>0</v>
      </c>
      <c r="L36" s="64">
        <f t="shared" si="6"/>
        <v>2341166</v>
      </c>
      <c r="M36" s="64">
        <f t="shared" si="6"/>
        <v>0</v>
      </c>
      <c r="N36" s="64">
        <f t="shared" si="6"/>
        <v>2341166</v>
      </c>
      <c r="O36" s="64">
        <f t="shared" si="6"/>
        <v>575180</v>
      </c>
      <c r="P36" s="64">
        <f t="shared" si="6"/>
        <v>2167456</v>
      </c>
      <c r="Q36" s="64">
        <f t="shared" si="6"/>
        <v>2100000</v>
      </c>
      <c r="R36" s="64">
        <f t="shared" si="6"/>
        <v>4842636</v>
      </c>
      <c r="S36" s="64">
        <f t="shared" si="6"/>
        <v>0</v>
      </c>
      <c r="T36" s="64">
        <f t="shared" si="6"/>
        <v>1921737</v>
      </c>
      <c r="U36" s="64">
        <f t="shared" si="6"/>
        <v>2883423</v>
      </c>
      <c r="V36" s="64">
        <f t="shared" si="6"/>
        <v>4805160</v>
      </c>
      <c r="W36" s="64">
        <f t="shared" si="6"/>
        <v>14369645</v>
      </c>
      <c r="X36" s="64">
        <f t="shared" si="6"/>
        <v>0</v>
      </c>
      <c r="Y36" s="64">
        <f t="shared" si="6"/>
        <v>14369645</v>
      </c>
      <c r="Z36" s="65">
        <f>+IF(X36&lt;&gt;0,+(Y36/X36)*100,0)</f>
        <v>0</v>
      </c>
      <c r="AA36" s="66">
        <f>SUM(AA32:AA35)</f>
        <v>35183000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905472</v>
      </c>
      <c r="D5" s="16">
        <f>SUM(D6:D8)</f>
        <v>0</v>
      </c>
      <c r="E5" s="17">
        <f t="shared" si="0"/>
        <v>212000</v>
      </c>
      <c r="F5" s="18">
        <f t="shared" si="0"/>
        <v>212000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960</v>
      </c>
      <c r="L5" s="18">
        <f t="shared" si="0"/>
        <v>0</v>
      </c>
      <c r="M5" s="18">
        <f t="shared" si="0"/>
        <v>0</v>
      </c>
      <c r="N5" s="18">
        <f t="shared" si="0"/>
        <v>960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960</v>
      </c>
      <c r="X5" s="18">
        <f t="shared" si="0"/>
        <v>212000</v>
      </c>
      <c r="Y5" s="18">
        <f t="shared" si="0"/>
        <v>-211040</v>
      </c>
      <c r="Z5" s="4">
        <f>+IF(X5&lt;&gt;0,+(Y5/X5)*100,0)</f>
        <v>-99.54716981132076</v>
      </c>
      <c r="AA5" s="16">
        <f>SUM(AA6:AA8)</f>
        <v>212000</v>
      </c>
    </row>
    <row r="6" spans="1:27" ht="13.5">
      <c r="A6" s="5" t="s">
        <v>32</v>
      </c>
      <c r="B6" s="3"/>
      <c r="C6" s="19"/>
      <c r="D6" s="19"/>
      <c r="E6" s="20">
        <v>132000</v>
      </c>
      <c r="F6" s="21">
        <v>132000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132000</v>
      </c>
      <c r="Y6" s="21">
        <v>-132000</v>
      </c>
      <c r="Z6" s="6">
        <v>-100</v>
      </c>
      <c r="AA6" s="28">
        <v>132000</v>
      </c>
    </row>
    <row r="7" spans="1:27" ht="13.5">
      <c r="A7" s="5" t="s">
        <v>33</v>
      </c>
      <c r="B7" s="3"/>
      <c r="C7" s="22"/>
      <c r="D7" s="22"/>
      <c r="E7" s="23">
        <v>20000</v>
      </c>
      <c r="F7" s="24">
        <v>20000</v>
      </c>
      <c r="G7" s="24"/>
      <c r="H7" s="24"/>
      <c r="I7" s="24"/>
      <c r="J7" s="24"/>
      <c r="K7" s="24">
        <v>960</v>
      </c>
      <c r="L7" s="24"/>
      <c r="M7" s="24"/>
      <c r="N7" s="24">
        <v>960</v>
      </c>
      <c r="O7" s="24"/>
      <c r="P7" s="24"/>
      <c r="Q7" s="24"/>
      <c r="R7" s="24"/>
      <c r="S7" s="24"/>
      <c r="T7" s="24"/>
      <c r="U7" s="24"/>
      <c r="V7" s="24"/>
      <c r="W7" s="24">
        <v>960</v>
      </c>
      <c r="X7" s="24">
        <v>20000</v>
      </c>
      <c r="Y7" s="24">
        <v>-19040</v>
      </c>
      <c r="Z7" s="7">
        <v>-95.2</v>
      </c>
      <c r="AA7" s="29">
        <v>20000</v>
      </c>
    </row>
    <row r="8" spans="1:27" ht="13.5">
      <c r="A8" s="5" t="s">
        <v>34</v>
      </c>
      <c r="B8" s="3"/>
      <c r="C8" s="19">
        <v>905472</v>
      </c>
      <c r="D8" s="19"/>
      <c r="E8" s="20">
        <v>60000</v>
      </c>
      <c r="F8" s="21">
        <v>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60000</v>
      </c>
      <c r="Y8" s="21">
        <v>-60000</v>
      </c>
      <c r="Z8" s="6">
        <v>-100</v>
      </c>
      <c r="AA8" s="28">
        <v>60000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220000</v>
      </c>
      <c r="F9" s="18">
        <f t="shared" si="1"/>
        <v>220000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220000</v>
      </c>
      <c r="Y9" s="18">
        <f t="shared" si="1"/>
        <v>-220000</v>
      </c>
      <c r="Z9" s="4">
        <f>+IF(X9&lt;&gt;0,+(Y9/X9)*100,0)</f>
        <v>-100</v>
      </c>
      <c r="AA9" s="30">
        <f>SUM(AA10:AA14)</f>
        <v>220000</v>
      </c>
    </row>
    <row r="10" spans="1:27" ht="13.5">
      <c r="A10" s="5" t="s">
        <v>36</v>
      </c>
      <c r="B10" s="3"/>
      <c r="C10" s="19"/>
      <c r="D10" s="19"/>
      <c r="E10" s="20">
        <v>220000</v>
      </c>
      <c r="F10" s="21">
        <v>220000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220000</v>
      </c>
      <c r="Y10" s="21">
        <v>-220000</v>
      </c>
      <c r="Z10" s="6">
        <v>-100</v>
      </c>
      <c r="AA10" s="28">
        <v>220000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5298112</v>
      </c>
      <c r="D15" s="16">
        <f>SUM(D16:D18)</f>
        <v>0</v>
      </c>
      <c r="E15" s="17">
        <f t="shared" si="2"/>
        <v>5500000</v>
      </c>
      <c r="F15" s="18">
        <f t="shared" si="2"/>
        <v>5500000</v>
      </c>
      <c r="G15" s="18">
        <f t="shared" si="2"/>
        <v>2036130</v>
      </c>
      <c r="H15" s="18">
        <f t="shared" si="2"/>
        <v>1080514</v>
      </c>
      <c r="I15" s="18">
        <f t="shared" si="2"/>
        <v>3025592</v>
      </c>
      <c r="J15" s="18">
        <f t="shared" si="2"/>
        <v>6142236</v>
      </c>
      <c r="K15" s="18">
        <f t="shared" si="2"/>
        <v>427978</v>
      </c>
      <c r="L15" s="18">
        <f t="shared" si="2"/>
        <v>1514530</v>
      </c>
      <c r="M15" s="18">
        <f t="shared" si="2"/>
        <v>1273782</v>
      </c>
      <c r="N15" s="18">
        <f t="shared" si="2"/>
        <v>3216290</v>
      </c>
      <c r="O15" s="18">
        <f t="shared" si="2"/>
        <v>0</v>
      </c>
      <c r="P15" s="18">
        <f t="shared" si="2"/>
        <v>29724</v>
      </c>
      <c r="Q15" s="18">
        <f t="shared" si="2"/>
        <v>408071</v>
      </c>
      <c r="R15" s="18">
        <f t="shared" si="2"/>
        <v>437795</v>
      </c>
      <c r="S15" s="18">
        <f t="shared" si="2"/>
        <v>408071</v>
      </c>
      <c r="T15" s="18">
        <f t="shared" si="2"/>
        <v>47554</v>
      </c>
      <c r="U15" s="18">
        <f t="shared" si="2"/>
        <v>0</v>
      </c>
      <c r="V15" s="18">
        <f t="shared" si="2"/>
        <v>455625</v>
      </c>
      <c r="W15" s="18">
        <f t="shared" si="2"/>
        <v>10251946</v>
      </c>
      <c r="X15" s="18">
        <f t="shared" si="2"/>
        <v>5500000</v>
      </c>
      <c r="Y15" s="18">
        <f t="shared" si="2"/>
        <v>4751946</v>
      </c>
      <c r="Z15" s="4">
        <f>+IF(X15&lt;&gt;0,+(Y15/X15)*100,0)</f>
        <v>86.39901818181818</v>
      </c>
      <c r="AA15" s="30">
        <f>SUM(AA16:AA18)</f>
        <v>5500000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5298112</v>
      </c>
      <c r="D17" s="19"/>
      <c r="E17" s="20">
        <v>5500000</v>
      </c>
      <c r="F17" s="21">
        <v>5500000</v>
      </c>
      <c r="G17" s="21">
        <v>2036130</v>
      </c>
      <c r="H17" s="21">
        <v>1080514</v>
      </c>
      <c r="I17" s="21">
        <v>3025592</v>
      </c>
      <c r="J17" s="21">
        <v>6142236</v>
      </c>
      <c r="K17" s="21">
        <v>427978</v>
      </c>
      <c r="L17" s="21">
        <v>1514530</v>
      </c>
      <c r="M17" s="21">
        <v>1273782</v>
      </c>
      <c r="N17" s="21">
        <v>3216290</v>
      </c>
      <c r="O17" s="21"/>
      <c r="P17" s="21">
        <v>29724</v>
      </c>
      <c r="Q17" s="21">
        <v>408071</v>
      </c>
      <c r="R17" s="21">
        <v>437795</v>
      </c>
      <c r="S17" s="21">
        <v>408071</v>
      </c>
      <c r="T17" s="21">
        <v>47554</v>
      </c>
      <c r="U17" s="21"/>
      <c r="V17" s="21">
        <v>455625</v>
      </c>
      <c r="W17" s="21">
        <v>10251946</v>
      </c>
      <c r="X17" s="21">
        <v>5500000</v>
      </c>
      <c r="Y17" s="21">
        <v>4751946</v>
      </c>
      <c r="Z17" s="6">
        <v>86.4</v>
      </c>
      <c r="AA17" s="28">
        <v>5500000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4765555</v>
      </c>
      <c r="D19" s="16">
        <f>SUM(D20:D23)</f>
        <v>0</v>
      </c>
      <c r="E19" s="17">
        <f t="shared" si="3"/>
        <v>2343000</v>
      </c>
      <c r="F19" s="18">
        <f t="shared" si="3"/>
        <v>2343000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2343000</v>
      </c>
      <c r="Y19" s="18">
        <f t="shared" si="3"/>
        <v>-2343000</v>
      </c>
      <c r="Z19" s="4">
        <f>+IF(X19&lt;&gt;0,+(Y19/X19)*100,0)</f>
        <v>-100</v>
      </c>
      <c r="AA19" s="30">
        <f>SUM(AA20:AA23)</f>
        <v>2343000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4041323</v>
      </c>
      <c r="D21" s="19"/>
      <c r="E21" s="20">
        <v>1800000</v>
      </c>
      <c r="F21" s="21">
        <v>1800000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1800000</v>
      </c>
      <c r="Y21" s="21">
        <v>-1800000</v>
      </c>
      <c r="Z21" s="6">
        <v>-100</v>
      </c>
      <c r="AA21" s="28">
        <v>1800000</v>
      </c>
    </row>
    <row r="22" spans="1:27" ht="13.5">
      <c r="A22" s="5" t="s">
        <v>48</v>
      </c>
      <c r="B22" s="3"/>
      <c r="C22" s="22">
        <v>724232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543000</v>
      </c>
      <c r="F23" s="21">
        <v>543000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543000</v>
      </c>
      <c r="Y23" s="21">
        <v>-543000</v>
      </c>
      <c r="Z23" s="6">
        <v>-100</v>
      </c>
      <c r="AA23" s="28">
        <v>543000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10969139</v>
      </c>
      <c r="D25" s="51">
        <f>+D5+D9+D15+D19+D24</f>
        <v>0</v>
      </c>
      <c r="E25" s="52">
        <f t="shared" si="4"/>
        <v>8275000</v>
      </c>
      <c r="F25" s="53">
        <f t="shared" si="4"/>
        <v>8275000</v>
      </c>
      <c r="G25" s="53">
        <f t="shared" si="4"/>
        <v>2036130</v>
      </c>
      <c r="H25" s="53">
        <f t="shared" si="4"/>
        <v>1080514</v>
      </c>
      <c r="I25" s="53">
        <f t="shared" si="4"/>
        <v>3025592</v>
      </c>
      <c r="J25" s="53">
        <f t="shared" si="4"/>
        <v>6142236</v>
      </c>
      <c r="K25" s="53">
        <f t="shared" si="4"/>
        <v>428938</v>
      </c>
      <c r="L25" s="53">
        <f t="shared" si="4"/>
        <v>1514530</v>
      </c>
      <c r="M25" s="53">
        <f t="shared" si="4"/>
        <v>1273782</v>
      </c>
      <c r="N25" s="53">
        <f t="shared" si="4"/>
        <v>3217250</v>
      </c>
      <c r="O25" s="53">
        <f t="shared" si="4"/>
        <v>0</v>
      </c>
      <c r="P25" s="53">
        <f t="shared" si="4"/>
        <v>29724</v>
      </c>
      <c r="Q25" s="53">
        <f t="shared" si="4"/>
        <v>408071</v>
      </c>
      <c r="R25" s="53">
        <f t="shared" si="4"/>
        <v>437795</v>
      </c>
      <c r="S25" s="53">
        <f t="shared" si="4"/>
        <v>408071</v>
      </c>
      <c r="T25" s="53">
        <f t="shared" si="4"/>
        <v>47554</v>
      </c>
      <c r="U25" s="53">
        <f t="shared" si="4"/>
        <v>0</v>
      </c>
      <c r="V25" s="53">
        <f t="shared" si="4"/>
        <v>455625</v>
      </c>
      <c r="W25" s="53">
        <f t="shared" si="4"/>
        <v>10252906</v>
      </c>
      <c r="X25" s="53">
        <f t="shared" si="4"/>
        <v>8275000</v>
      </c>
      <c r="Y25" s="53">
        <f t="shared" si="4"/>
        <v>1977906</v>
      </c>
      <c r="Z25" s="54">
        <f>+IF(X25&lt;&gt;0,+(Y25/X25)*100,0)</f>
        <v>23.902187311178245</v>
      </c>
      <c r="AA25" s="55">
        <f>+AA5+AA9+AA15+AA19+AA24</f>
        <v>8275000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10969139</v>
      </c>
      <c r="D28" s="19"/>
      <c r="E28" s="20">
        <v>7843000</v>
      </c>
      <c r="F28" s="21">
        <v>7843000</v>
      </c>
      <c r="G28" s="21">
        <v>2036130</v>
      </c>
      <c r="H28" s="21">
        <v>1080514</v>
      </c>
      <c r="I28" s="21"/>
      <c r="J28" s="21">
        <v>3116644</v>
      </c>
      <c r="K28" s="21"/>
      <c r="L28" s="21">
        <v>1514530</v>
      </c>
      <c r="M28" s="21">
        <v>1273782</v>
      </c>
      <c r="N28" s="21">
        <v>2788312</v>
      </c>
      <c r="O28" s="21"/>
      <c r="P28" s="21">
        <v>29724</v>
      </c>
      <c r="Q28" s="21">
        <v>408071</v>
      </c>
      <c r="R28" s="21">
        <v>437795</v>
      </c>
      <c r="S28" s="21">
        <v>408071</v>
      </c>
      <c r="T28" s="21">
        <v>47554</v>
      </c>
      <c r="U28" s="21"/>
      <c r="V28" s="21">
        <v>455625</v>
      </c>
      <c r="W28" s="21">
        <v>6798376</v>
      </c>
      <c r="X28" s="21"/>
      <c r="Y28" s="21">
        <v>6798376</v>
      </c>
      <c r="Z28" s="6"/>
      <c r="AA28" s="19">
        <v>7843000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3025592</v>
      </c>
      <c r="J29" s="21">
        <v>3025592</v>
      </c>
      <c r="K29" s="21">
        <v>427978</v>
      </c>
      <c r="L29" s="21"/>
      <c r="M29" s="21"/>
      <c r="N29" s="21">
        <v>427978</v>
      </c>
      <c r="O29" s="21"/>
      <c r="P29" s="21"/>
      <c r="Q29" s="21"/>
      <c r="R29" s="21"/>
      <c r="S29" s="21"/>
      <c r="T29" s="21"/>
      <c r="U29" s="21"/>
      <c r="V29" s="21"/>
      <c r="W29" s="21">
        <v>3453570</v>
      </c>
      <c r="X29" s="21"/>
      <c r="Y29" s="21">
        <v>3453570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10969139</v>
      </c>
      <c r="D32" s="25">
        <f>SUM(D28:D31)</f>
        <v>0</v>
      </c>
      <c r="E32" s="26">
        <f t="shared" si="5"/>
        <v>7843000</v>
      </c>
      <c r="F32" s="27">
        <f t="shared" si="5"/>
        <v>7843000</v>
      </c>
      <c r="G32" s="27">
        <f t="shared" si="5"/>
        <v>2036130</v>
      </c>
      <c r="H32" s="27">
        <f t="shared" si="5"/>
        <v>1080514</v>
      </c>
      <c r="I32" s="27">
        <f t="shared" si="5"/>
        <v>3025592</v>
      </c>
      <c r="J32" s="27">
        <f t="shared" si="5"/>
        <v>6142236</v>
      </c>
      <c r="K32" s="27">
        <f t="shared" si="5"/>
        <v>427978</v>
      </c>
      <c r="L32" s="27">
        <f t="shared" si="5"/>
        <v>1514530</v>
      </c>
      <c r="M32" s="27">
        <f t="shared" si="5"/>
        <v>1273782</v>
      </c>
      <c r="N32" s="27">
        <f t="shared" si="5"/>
        <v>3216290</v>
      </c>
      <c r="O32" s="27">
        <f t="shared" si="5"/>
        <v>0</v>
      </c>
      <c r="P32" s="27">
        <f t="shared" si="5"/>
        <v>29724</v>
      </c>
      <c r="Q32" s="27">
        <f t="shared" si="5"/>
        <v>408071</v>
      </c>
      <c r="R32" s="27">
        <f t="shared" si="5"/>
        <v>437795</v>
      </c>
      <c r="S32" s="27">
        <f t="shared" si="5"/>
        <v>408071</v>
      </c>
      <c r="T32" s="27">
        <f t="shared" si="5"/>
        <v>47554</v>
      </c>
      <c r="U32" s="27">
        <f t="shared" si="5"/>
        <v>0</v>
      </c>
      <c r="V32" s="27">
        <f t="shared" si="5"/>
        <v>455625</v>
      </c>
      <c r="W32" s="27">
        <f t="shared" si="5"/>
        <v>10251946</v>
      </c>
      <c r="X32" s="27">
        <f t="shared" si="5"/>
        <v>0</v>
      </c>
      <c r="Y32" s="27">
        <f t="shared" si="5"/>
        <v>10251946</v>
      </c>
      <c r="Z32" s="13">
        <f>+IF(X32&lt;&gt;0,+(Y32/X32)*100,0)</f>
        <v>0</v>
      </c>
      <c r="AA32" s="31">
        <f>SUM(AA28:AA31)</f>
        <v>7843000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432000</v>
      </c>
      <c r="F35" s="21">
        <v>432000</v>
      </c>
      <c r="G35" s="21"/>
      <c r="H35" s="21"/>
      <c r="I35" s="21"/>
      <c r="J35" s="21"/>
      <c r="K35" s="21">
        <v>960</v>
      </c>
      <c r="L35" s="21"/>
      <c r="M35" s="21"/>
      <c r="N35" s="21">
        <v>960</v>
      </c>
      <c r="O35" s="21"/>
      <c r="P35" s="21"/>
      <c r="Q35" s="21"/>
      <c r="R35" s="21"/>
      <c r="S35" s="21"/>
      <c r="T35" s="21"/>
      <c r="U35" s="21"/>
      <c r="V35" s="21"/>
      <c r="W35" s="21">
        <v>960</v>
      </c>
      <c r="X35" s="21"/>
      <c r="Y35" s="21">
        <v>960</v>
      </c>
      <c r="Z35" s="6"/>
      <c r="AA35" s="28">
        <v>432000</v>
      </c>
    </row>
    <row r="36" spans="1:27" ht="13.5">
      <c r="A36" s="61" t="s">
        <v>64</v>
      </c>
      <c r="B36" s="10"/>
      <c r="C36" s="62">
        <f aca="true" t="shared" si="6" ref="C36:Y36">SUM(C32:C35)</f>
        <v>10969139</v>
      </c>
      <c r="D36" s="62">
        <f>SUM(D32:D35)</f>
        <v>0</v>
      </c>
      <c r="E36" s="63">
        <f t="shared" si="6"/>
        <v>8275000</v>
      </c>
      <c r="F36" s="64">
        <f t="shared" si="6"/>
        <v>8275000</v>
      </c>
      <c r="G36" s="64">
        <f t="shared" si="6"/>
        <v>2036130</v>
      </c>
      <c r="H36" s="64">
        <f t="shared" si="6"/>
        <v>1080514</v>
      </c>
      <c r="I36" s="64">
        <f t="shared" si="6"/>
        <v>3025592</v>
      </c>
      <c r="J36" s="64">
        <f t="shared" si="6"/>
        <v>6142236</v>
      </c>
      <c r="K36" s="64">
        <f t="shared" si="6"/>
        <v>428938</v>
      </c>
      <c r="L36" s="64">
        <f t="shared" si="6"/>
        <v>1514530</v>
      </c>
      <c r="M36" s="64">
        <f t="shared" si="6"/>
        <v>1273782</v>
      </c>
      <c r="N36" s="64">
        <f t="shared" si="6"/>
        <v>3217250</v>
      </c>
      <c r="O36" s="64">
        <f t="shared" si="6"/>
        <v>0</v>
      </c>
      <c r="P36" s="64">
        <f t="shared" si="6"/>
        <v>29724</v>
      </c>
      <c r="Q36" s="64">
        <f t="shared" si="6"/>
        <v>408071</v>
      </c>
      <c r="R36" s="64">
        <f t="shared" si="6"/>
        <v>437795</v>
      </c>
      <c r="S36" s="64">
        <f t="shared" si="6"/>
        <v>408071</v>
      </c>
      <c r="T36" s="64">
        <f t="shared" si="6"/>
        <v>47554</v>
      </c>
      <c r="U36" s="64">
        <f t="shared" si="6"/>
        <v>0</v>
      </c>
      <c r="V36" s="64">
        <f t="shared" si="6"/>
        <v>455625</v>
      </c>
      <c r="W36" s="64">
        <f t="shared" si="6"/>
        <v>10252906</v>
      </c>
      <c r="X36" s="64">
        <f t="shared" si="6"/>
        <v>0</v>
      </c>
      <c r="Y36" s="64">
        <f t="shared" si="6"/>
        <v>10252906</v>
      </c>
      <c r="Z36" s="65">
        <f>+IF(X36&lt;&gt;0,+(Y36/X36)*100,0)</f>
        <v>0</v>
      </c>
      <c r="AA36" s="66">
        <f>SUM(AA32:AA35)</f>
        <v>8275000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1228933</v>
      </c>
      <c r="D5" s="16">
        <f>SUM(D6:D8)</f>
        <v>0</v>
      </c>
      <c r="E5" s="17">
        <f t="shared" si="0"/>
        <v>1995000</v>
      </c>
      <c r="F5" s="18">
        <f t="shared" si="0"/>
        <v>855000</v>
      </c>
      <c r="G5" s="18">
        <f t="shared" si="0"/>
        <v>0</v>
      </c>
      <c r="H5" s="18">
        <f t="shared" si="0"/>
        <v>98990</v>
      </c>
      <c r="I5" s="18">
        <f t="shared" si="0"/>
        <v>8613</v>
      </c>
      <c r="J5" s="18">
        <f t="shared" si="0"/>
        <v>107603</v>
      </c>
      <c r="K5" s="18">
        <f t="shared" si="0"/>
        <v>103576</v>
      </c>
      <c r="L5" s="18">
        <f t="shared" si="0"/>
        <v>47459</v>
      </c>
      <c r="M5" s="18">
        <f t="shared" si="0"/>
        <v>9350</v>
      </c>
      <c r="N5" s="18">
        <f t="shared" si="0"/>
        <v>160385</v>
      </c>
      <c r="O5" s="18">
        <f t="shared" si="0"/>
        <v>1402</v>
      </c>
      <c r="P5" s="18">
        <f t="shared" si="0"/>
        <v>8635</v>
      </c>
      <c r="Q5" s="18">
        <f t="shared" si="0"/>
        <v>0</v>
      </c>
      <c r="R5" s="18">
        <f t="shared" si="0"/>
        <v>10037</v>
      </c>
      <c r="S5" s="18">
        <f t="shared" si="0"/>
        <v>34631</v>
      </c>
      <c r="T5" s="18">
        <f t="shared" si="0"/>
        <v>98244</v>
      </c>
      <c r="U5" s="18">
        <f t="shared" si="0"/>
        <v>6016</v>
      </c>
      <c r="V5" s="18">
        <f t="shared" si="0"/>
        <v>138891</v>
      </c>
      <c r="W5" s="18">
        <f t="shared" si="0"/>
        <v>416916</v>
      </c>
      <c r="X5" s="18">
        <f t="shared" si="0"/>
        <v>1995000</v>
      </c>
      <c r="Y5" s="18">
        <f t="shared" si="0"/>
        <v>-1578084</v>
      </c>
      <c r="Z5" s="4">
        <f>+IF(X5&lt;&gt;0,+(Y5/X5)*100,0)</f>
        <v>-79.10195488721804</v>
      </c>
      <c r="AA5" s="16">
        <f>SUM(AA6:AA8)</f>
        <v>855000</v>
      </c>
    </row>
    <row r="6" spans="1:27" ht="13.5">
      <c r="A6" s="5" t="s">
        <v>32</v>
      </c>
      <c r="B6" s="3"/>
      <c r="C6" s="19">
        <v>77017</v>
      </c>
      <c r="D6" s="19"/>
      <c r="E6" s="20">
        <v>75000</v>
      </c>
      <c r="F6" s="21">
        <v>105000</v>
      </c>
      <c r="G6" s="21"/>
      <c r="H6" s="21"/>
      <c r="I6" s="21"/>
      <c r="J6" s="21"/>
      <c r="K6" s="21">
        <v>99461</v>
      </c>
      <c r="L6" s="21">
        <v>3201</v>
      </c>
      <c r="M6" s="21"/>
      <c r="N6" s="21">
        <v>102662</v>
      </c>
      <c r="O6" s="21"/>
      <c r="P6" s="21">
        <v>-105</v>
      </c>
      <c r="Q6" s="21"/>
      <c r="R6" s="21">
        <v>-105</v>
      </c>
      <c r="S6" s="21">
        <v>649</v>
      </c>
      <c r="T6" s="21"/>
      <c r="U6" s="21">
        <v>-649</v>
      </c>
      <c r="V6" s="21"/>
      <c r="W6" s="21">
        <v>102557</v>
      </c>
      <c r="X6" s="21">
        <v>75000</v>
      </c>
      <c r="Y6" s="21">
        <v>27557</v>
      </c>
      <c r="Z6" s="6">
        <v>36.74</v>
      </c>
      <c r="AA6" s="28">
        <v>105000</v>
      </c>
    </row>
    <row r="7" spans="1:27" ht="13.5">
      <c r="A7" s="5" t="s">
        <v>33</v>
      </c>
      <c r="B7" s="3"/>
      <c r="C7" s="22">
        <v>804647</v>
      </c>
      <c r="D7" s="22"/>
      <c r="E7" s="23">
        <v>890000</v>
      </c>
      <c r="F7" s="24">
        <v>10000</v>
      </c>
      <c r="G7" s="24"/>
      <c r="H7" s="24"/>
      <c r="I7" s="24"/>
      <c r="J7" s="24"/>
      <c r="K7" s="24"/>
      <c r="L7" s="24">
        <v>9211</v>
      </c>
      <c r="M7" s="24"/>
      <c r="N7" s="24">
        <v>9211</v>
      </c>
      <c r="O7" s="24"/>
      <c r="P7" s="24"/>
      <c r="Q7" s="24"/>
      <c r="R7" s="24"/>
      <c r="S7" s="24"/>
      <c r="T7" s="24"/>
      <c r="U7" s="24"/>
      <c r="V7" s="24"/>
      <c r="W7" s="24">
        <v>9211</v>
      </c>
      <c r="X7" s="24">
        <v>890000</v>
      </c>
      <c r="Y7" s="24">
        <v>-880789</v>
      </c>
      <c r="Z7" s="7">
        <v>-98.97</v>
      </c>
      <c r="AA7" s="29">
        <v>10000</v>
      </c>
    </row>
    <row r="8" spans="1:27" ht="13.5">
      <c r="A8" s="5" t="s">
        <v>34</v>
      </c>
      <c r="B8" s="3"/>
      <c r="C8" s="19">
        <v>347269</v>
      </c>
      <c r="D8" s="19"/>
      <c r="E8" s="20">
        <v>1030000</v>
      </c>
      <c r="F8" s="21">
        <v>740000</v>
      </c>
      <c r="G8" s="21"/>
      <c r="H8" s="21">
        <v>98990</v>
      </c>
      <c r="I8" s="21">
        <v>8613</v>
      </c>
      <c r="J8" s="21">
        <v>107603</v>
      </c>
      <c r="K8" s="21">
        <v>4115</v>
      </c>
      <c r="L8" s="21">
        <v>35047</v>
      </c>
      <c r="M8" s="21">
        <v>9350</v>
      </c>
      <c r="N8" s="21">
        <v>48512</v>
      </c>
      <c r="O8" s="21">
        <v>1402</v>
      </c>
      <c r="P8" s="21">
        <v>8740</v>
      </c>
      <c r="Q8" s="21"/>
      <c r="R8" s="21">
        <v>10142</v>
      </c>
      <c r="S8" s="21">
        <v>33982</v>
      </c>
      <c r="T8" s="21">
        <v>98244</v>
      </c>
      <c r="U8" s="21">
        <v>6665</v>
      </c>
      <c r="V8" s="21">
        <v>138891</v>
      </c>
      <c r="W8" s="21">
        <v>305148</v>
      </c>
      <c r="X8" s="21">
        <v>1030000</v>
      </c>
      <c r="Y8" s="21">
        <v>-724852</v>
      </c>
      <c r="Z8" s="6">
        <v>-70.37</v>
      </c>
      <c r="AA8" s="28">
        <v>740000</v>
      </c>
    </row>
    <row r="9" spans="1:27" ht="13.5">
      <c r="A9" s="2" t="s">
        <v>35</v>
      </c>
      <c r="B9" s="3"/>
      <c r="C9" s="16">
        <f aca="true" t="shared" si="1" ref="C9:Y9">SUM(C10:C14)</f>
        <v>498795</v>
      </c>
      <c r="D9" s="16">
        <f>SUM(D10:D14)</f>
        <v>0</v>
      </c>
      <c r="E9" s="17">
        <f t="shared" si="1"/>
        <v>250000</v>
      </c>
      <c r="F9" s="18">
        <f t="shared" si="1"/>
        <v>348500</v>
      </c>
      <c r="G9" s="18">
        <f t="shared" si="1"/>
        <v>0</v>
      </c>
      <c r="H9" s="18">
        <f t="shared" si="1"/>
        <v>0</v>
      </c>
      <c r="I9" s="18">
        <f t="shared" si="1"/>
        <v>70667</v>
      </c>
      <c r="J9" s="18">
        <f t="shared" si="1"/>
        <v>70667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22912</v>
      </c>
      <c r="Q9" s="18">
        <f t="shared" si="1"/>
        <v>0</v>
      </c>
      <c r="R9" s="18">
        <f t="shared" si="1"/>
        <v>22912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93579</v>
      </c>
      <c r="X9" s="18">
        <f t="shared" si="1"/>
        <v>250000</v>
      </c>
      <c r="Y9" s="18">
        <f t="shared" si="1"/>
        <v>-156421</v>
      </c>
      <c r="Z9" s="4">
        <f>+IF(X9&lt;&gt;0,+(Y9/X9)*100,0)</f>
        <v>-62.568400000000004</v>
      </c>
      <c r="AA9" s="30">
        <f>SUM(AA10:AA14)</f>
        <v>348500</v>
      </c>
    </row>
    <row r="10" spans="1:27" ht="13.5">
      <c r="A10" s="5" t="s">
        <v>36</v>
      </c>
      <c r="B10" s="3"/>
      <c r="C10" s="19">
        <v>485470</v>
      </c>
      <c r="D10" s="19"/>
      <c r="E10" s="20">
        <v>250000</v>
      </c>
      <c r="F10" s="21">
        <v>267500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17394</v>
      </c>
      <c r="Q10" s="21"/>
      <c r="R10" s="21">
        <v>17394</v>
      </c>
      <c r="S10" s="21"/>
      <c r="T10" s="21"/>
      <c r="U10" s="21"/>
      <c r="V10" s="21"/>
      <c r="W10" s="21">
        <v>17394</v>
      </c>
      <c r="X10" s="21">
        <v>250000</v>
      </c>
      <c r="Y10" s="21">
        <v>-232606</v>
      </c>
      <c r="Z10" s="6">
        <v>-93.04</v>
      </c>
      <c r="AA10" s="28">
        <v>267500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5123</v>
      </c>
      <c r="D12" s="19"/>
      <c r="E12" s="20"/>
      <c r="F12" s="21">
        <v>10000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v>5518</v>
      </c>
      <c r="Q12" s="21"/>
      <c r="R12" s="21">
        <v>5518</v>
      </c>
      <c r="S12" s="21"/>
      <c r="T12" s="21"/>
      <c r="U12" s="21"/>
      <c r="V12" s="21"/>
      <c r="W12" s="21">
        <v>5518</v>
      </c>
      <c r="X12" s="21"/>
      <c r="Y12" s="21">
        <v>5518</v>
      </c>
      <c r="Z12" s="6"/>
      <c r="AA12" s="28">
        <v>10000</v>
      </c>
    </row>
    <row r="13" spans="1:27" ht="13.5">
      <c r="A13" s="5" t="s">
        <v>39</v>
      </c>
      <c r="B13" s="3"/>
      <c r="C13" s="19">
        <v>8202</v>
      </c>
      <c r="D13" s="19"/>
      <c r="E13" s="20"/>
      <c r="F13" s="21">
        <v>71000</v>
      </c>
      <c r="G13" s="21"/>
      <c r="H13" s="21"/>
      <c r="I13" s="21">
        <v>70667</v>
      </c>
      <c r="J13" s="21">
        <v>70667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70667</v>
      </c>
      <c r="X13" s="21"/>
      <c r="Y13" s="21">
        <v>70667</v>
      </c>
      <c r="Z13" s="6"/>
      <c r="AA13" s="28">
        <v>71000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8991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8991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1736719</v>
      </c>
      <c r="D25" s="51">
        <f>+D5+D9+D15+D19+D24</f>
        <v>0</v>
      </c>
      <c r="E25" s="52">
        <f t="shared" si="4"/>
        <v>2245000</v>
      </c>
      <c r="F25" s="53">
        <f t="shared" si="4"/>
        <v>1203500</v>
      </c>
      <c r="G25" s="53">
        <f t="shared" si="4"/>
        <v>0</v>
      </c>
      <c r="H25" s="53">
        <f t="shared" si="4"/>
        <v>98990</v>
      </c>
      <c r="I25" s="53">
        <f t="shared" si="4"/>
        <v>79280</v>
      </c>
      <c r="J25" s="53">
        <f t="shared" si="4"/>
        <v>178270</v>
      </c>
      <c r="K25" s="53">
        <f t="shared" si="4"/>
        <v>103576</v>
      </c>
      <c r="L25" s="53">
        <f t="shared" si="4"/>
        <v>47459</v>
      </c>
      <c r="M25" s="53">
        <f t="shared" si="4"/>
        <v>9350</v>
      </c>
      <c r="N25" s="53">
        <f t="shared" si="4"/>
        <v>160385</v>
      </c>
      <c r="O25" s="53">
        <f t="shared" si="4"/>
        <v>1402</v>
      </c>
      <c r="P25" s="53">
        <f t="shared" si="4"/>
        <v>31547</v>
      </c>
      <c r="Q25" s="53">
        <f t="shared" si="4"/>
        <v>0</v>
      </c>
      <c r="R25" s="53">
        <f t="shared" si="4"/>
        <v>32949</v>
      </c>
      <c r="S25" s="53">
        <f t="shared" si="4"/>
        <v>34631</v>
      </c>
      <c r="T25" s="53">
        <f t="shared" si="4"/>
        <v>98244</v>
      </c>
      <c r="U25" s="53">
        <f t="shared" si="4"/>
        <v>6016</v>
      </c>
      <c r="V25" s="53">
        <f t="shared" si="4"/>
        <v>138891</v>
      </c>
      <c r="W25" s="53">
        <f t="shared" si="4"/>
        <v>510495</v>
      </c>
      <c r="X25" s="53">
        <f t="shared" si="4"/>
        <v>2245000</v>
      </c>
      <c r="Y25" s="53">
        <f t="shared" si="4"/>
        <v>-1734505</v>
      </c>
      <c r="Z25" s="54">
        <f>+IF(X25&lt;&gt;0,+(Y25/X25)*100,0)</f>
        <v>-77.2608017817372</v>
      </c>
      <c r="AA25" s="55">
        <f>+AA5+AA9+AA15+AA19+AA24</f>
        <v>1203500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>
        <v>477110</v>
      </c>
      <c r="D29" s="19"/>
      <c r="E29" s="20">
        <v>250000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477110</v>
      </c>
      <c r="D32" s="25">
        <f>SUM(D28:D31)</f>
        <v>0</v>
      </c>
      <c r="E32" s="26">
        <f t="shared" si="5"/>
        <v>250000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>
        <v>1259609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>
        <v>1402</v>
      </c>
      <c r="P33" s="21"/>
      <c r="Q33" s="21"/>
      <c r="R33" s="21">
        <v>1402</v>
      </c>
      <c r="S33" s="21"/>
      <c r="T33" s="21"/>
      <c r="U33" s="21"/>
      <c r="V33" s="21"/>
      <c r="W33" s="21">
        <v>1402</v>
      </c>
      <c r="X33" s="21"/>
      <c r="Y33" s="21">
        <v>1402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1995000</v>
      </c>
      <c r="F35" s="21">
        <v>1203500</v>
      </c>
      <c r="G35" s="21"/>
      <c r="H35" s="21">
        <v>98990</v>
      </c>
      <c r="I35" s="21">
        <v>79280</v>
      </c>
      <c r="J35" s="21">
        <v>178270</v>
      </c>
      <c r="K35" s="21">
        <v>103576</v>
      </c>
      <c r="L35" s="21">
        <v>47459</v>
      </c>
      <c r="M35" s="21">
        <v>9350</v>
      </c>
      <c r="N35" s="21">
        <v>160385</v>
      </c>
      <c r="O35" s="21"/>
      <c r="P35" s="21">
        <v>31547</v>
      </c>
      <c r="Q35" s="21"/>
      <c r="R35" s="21">
        <v>31547</v>
      </c>
      <c r="S35" s="21">
        <v>34631</v>
      </c>
      <c r="T35" s="21">
        <v>98244</v>
      </c>
      <c r="U35" s="21">
        <v>6016</v>
      </c>
      <c r="V35" s="21">
        <v>138891</v>
      </c>
      <c r="W35" s="21">
        <v>509093</v>
      </c>
      <c r="X35" s="21"/>
      <c r="Y35" s="21">
        <v>509093</v>
      </c>
      <c r="Z35" s="6"/>
      <c r="AA35" s="28">
        <v>1203500</v>
      </c>
    </row>
    <row r="36" spans="1:27" ht="13.5">
      <c r="A36" s="61" t="s">
        <v>64</v>
      </c>
      <c r="B36" s="10"/>
      <c r="C36" s="62">
        <f aca="true" t="shared" si="6" ref="C36:Y36">SUM(C32:C35)</f>
        <v>1736719</v>
      </c>
      <c r="D36" s="62">
        <f>SUM(D32:D35)</f>
        <v>0</v>
      </c>
      <c r="E36" s="63">
        <f t="shared" si="6"/>
        <v>2245000</v>
      </c>
      <c r="F36" s="64">
        <f t="shared" si="6"/>
        <v>1203500</v>
      </c>
      <c r="G36" s="64">
        <f t="shared" si="6"/>
        <v>0</v>
      </c>
      <c r="H36" s="64">
        <f t="shared" si="6"/>
        <v>98990</v>
      </c>
      <c r="I36" s="64">
        <f t="shared" si="6"/>
        <v>79280</v>
      </c>
      <c r="J36" s="64">
        <f t="shared" si="6"/>
        <v>178270</v>
      </c>
      <c r="K36" s="64">
        <f t="shared" si="6"/>
        <v>103576</v>
      </c>
      <c r="L36" s="64">
        <f t="shared" si="6"/>
        <v>47459</v>
      </c>
      <c r="M36" s="64">
        <f t="shared" si="6"/>
        <v>9350</v>
      </c>
      <c r="N36" s="64">
        <f t="shared" si="6"/>
        <v>160385</v>
      </c>
      <c r="O36" s="64">
        <f t="shared" si="6"/>
        <v>1402</v>
      </c>
      <c r="P36" s="64">
        <f t="shared" si="6"/>
        <v>31547</v>
      </c>
      <c r="Q36" s="64">
        <f t="shared" si="6"/>
        <v>0</v>
      </c>
      <c r="R36" s="64">
        <f t="shared" si="6"/>
        <v>32949</v>
      </c>
      <c r="S36" s="64">
        <f t="shared" si="6"/>
        <v>34631</v>
      </c>
      <c r="T36" s="64">
        <f t="shared" si="6"/>
        <v>98244</v>
      </c>
      <c r="U36" s="64">
        <f t="shared" si="6"/>
        <v>6016</v>
      </c>
      <c r="V36" s="64">
        <f t="shared" si="6"/>
        <v>138891</v>
      </c>
      <c r="W36" s="64">
        <f t="shared" si="6"/>
        <v>510495</v>
      </c>
      <c r="X36" s="64">
        <f t="shared" si="6"/>
        <v>0</v>
      </c>
      <c r="Y36" s="64">
        <f t="shared" si="6"/>
        <v>510495</v>
      </c>
      <c r="Z36" s="65">
        <f>+IF(X36&lt;&gt;0,+(Y36/X36)*100,0)</f>
        <v>0</v>
      </c>
      <c r="AA36" s="66">
        <f>SUM(AA32:AA35)</f>
        <v>1203500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6554205</v>
      </c>
      <c r="D5" s="16">
        <f>SUM(D6:D8)</f>
        <v>0</v>
      </c>
      <c r="E5" s="17">
        <f t="shared" si="0"/>
        <v>1000000</v>
      </c>
      <c r="F5" s="18">
        <f t="shared" si="0"/>
        <v>5300000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105846</v>
      </c>
      <c r="M5" s="18">
        <f t="shared" si="0"/>
        <v>225899</v>
      </c>
      <c r="N5" s="18">
        <f t="shared" si="0"/>
        <v>331745</v>
      </c>
      <c r="O5" s="18">
        <f t="shared" si="0"/>
        <v>0</v>
      </c>
      <c r="P5" s="18">
        <f t="shared" si="0"/>
        <v>19558</v>
      </c>
      <c r="Q5" s="18">
        <f t="shared" si="0"/>
        <v>520877</v>
      </c>
      <c r="R5" s="18">
        <f t="shared" si="0"/>
        <v>540435</v>
      </c>
      <c r="S5" s="18">
        <f t="shared" si="0"/>
        <v>60855</v>
      </c>
      <c r="T5" s="18">
        <f t="shared" si="0"/>
        <v>1883725</v>
      </c>
      <c r="U5" s="18">
        <f t="shared" si="0"/>
        <v>113756</v>
      </c>
      <c r="V5" s="18">
        <f t="shared" si="0"/>
        <v>2058336</v>
      </c>
      <c r="W5" s="18">
        <f t="shared" si="0"/>
        <v>2930516</v>
      </c>
      <c r="X5" s="18">
        <f t="shared" si="0"/>
        <v>1000000</v>
      </c>
      <c r="Y5" s="18">
        <f t="shared" si="0"/>
        <v>1930516</v>
      </c>
      <c r="Z5" s="4">
        <f>+IF(X5&lt;&gt;0,+(Y5/X5)*100,0)</f>
        <v>193.05159999999998</v>
      </c>
      <c r="AA5" s="16">
        <f>SUM(AA6:AA8)</f>
        <v>5300000</v>
      </c>
    </row>
    <row r="6" spans="1:27" ht="13.5">
      <c r="A6" s="5" t="s">
        <v>32</v>
      </c>
      <c r="B6" s="3"/>
      <c r="C6" s="19">
        <v>2417635</v>
      </c>
      <c r="D6" s="19"/>
      <c r="E6" s="20"/>
      <c r="F6" s="21">
        <v>2500000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2500000</v>
      </c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2800000</v>
      </c>
      <c r="G7" s="24"/>
      <c r="H7" s="24"/>
      <c r="I7" s="24"/>
      <c r="J7" s="24"/>
      <c r="K7" s="24"/>
      <c r="L7" s="24">
        <v>105846</v>
      </c>
      <c r="M7" s="24">
        <v>225899</v>
      </c>
      <c r="N7" s="24">
        <v>331745</v>
      </c>
      <c r="O7" s="24"/>
      <c r="P7" s="24">
        <v>19558</v>
      </c>
      <c r="Q7" s="24">
        <v>520877</v>
      </c>
      <c r="R7" s="24">
        <v>540435</v>
      </c>
      <c r="S7" s="24">
        <v>60855</v>
      </c>
      <c r="T7" s="24">
        <v>1883725</v>
      </c>
      <c r="U7" s="24">
        <v>113756</v>
      </c>
      <c r="V7" s="24">
        <v>2058336</v>
      </c>
      <c r="W7" s="24">
        <v>2930516</v>
      </c>
      <c r="X7" s="24">
        <v>1000000</v>
      </c>
      <c r="Y7" s="24">
        <v>1930516</v>
      </c>
      <c r="Z7" s="7">
        <v>193.05</v>
      </c>
      <c r="AA7" s="29">
        <v>2800000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15614469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1219911</v>
      </c>
      <c r="L9" s="18">
        <f t="shared" si="1"/>
        <v>1532239</v>
      </c>
      <c r="M9" s="18">
        <f t="shared" si="1"/>
        <v>3508849</v>
      </c>
      <c r="N9" s="18">
        <f t="shared" si="1"/>
        <v>6260999</v>
      </c>
      <c r="O9" s="18">
        <f t="shared" si="1"/>
        <v>0</v>
      </c>
      <c r="P9" s="18">
        <f t="shared" si="1"/>
        <v>502523</v>
      </c>
      <c r="Q9" s="18">
        <f t="shared" si="1"/>
        <v>0</v>
      </c>
      <c r="R9" s="18">
        <f t="shared" si="1"/>
        <v>502523</v>
      </c>
      <c r="S9" s="18">
        <f t="shared" si="1"/>
        <v>1007168</v>
      </c>
      <c r="T9" s="18">
        <f t="shared" si="1"/>
        <v>0</v>
      </c>
      <c r="U9" s="18">
        <f t="shared" si="1"/>
        <v>1548120</v>
      </c>
      <c r="V9" s="18">
        <f t="shared" si="1"/>
        <v>2555288</v>
      </c>
      <c r="W9" s="18">
        <f t="shared" si="1"/>
        <v>11624662</v>
      </c>
      <c r="X9" s="18">
        <f t="shared" si="1"/>
        <v>12994469</v>
      </c>
      <c r="Y9" s="18">
        <f t="shared" si="1"/>
        <v>-1369807</v>
      </c>
      <c r="Z9" s="4">
        <f>+IF(X9&lt;&gt;0,+(Y9/X9)*100,0)</f>
        <v>-10.541461909678649</v>
      </c>
      <c r="AA9" s="30">
        <f>SUM(AA10:AA14)</f>
        <v>15614469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15614469</v>
      </c>
      <c r="G10" s="21"/>
      <c r="H10" s="21">
        <v>1837389</v>
      </c>
      <c r="I10" s="21">
        <v>468463</v>
      </c>
      <c r="J10" s="21">
        <v>2305852</v>
      </c>
      <c r="K10" s="21">
        <v>1219911</v>
      </c>
      <c r="L10" s="21">
        <v>1532239</v>
      </c>
      <c r="M10" s="21">
        <v>3508849</v>
      </c>
      <c r="N10" s="21">
        <v>6260999</v>
      </c>
      <c r="O10" s="21"/>
      <c r="P10" s="21">
        <v>502523</v>
      </c>
      <c r="Q10" s="21"/>
      <c r="R10" s="21">
        <v>502523</v>
      </c>
      <c r="S10" s="21">
        <v>1007168</v>
      </c>
      <c r="T10" s="21"/>
      <c r="U10" s="21">
        <v>1548120</v>
      </c>
      <c r="V10" s="21">
        <v>2555288</v>
      </c>
      <c r="W10" s="21">
        <v>11624662</v>
      </c>
      <c r="X10" s="21">
        <v>12994469</v>
      </c>
      <c r="Y10" s="21">
        <v>-1369807</v>
      </c>
      <c r="Z10" s="6">
        <v>-10.54</v>
      </c>
      <c r="AA10" s="28">
        <v>15614469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68993209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25068489</v>
      </c>
      <c r="L15" s="18">
        <f t="shared" si="2"/>
        <v>8232478</v>
      </c>
      <c r="M15" s="18">
        <f t="shared" si="2"/>
        <v>5152285</v>
      </c>
      <c r="N15" s="18">
        <f t="shared" si="2"/>
        <v>38453252</v>
      </c>
      <c r="O15" s="18">
        <f t="shared" si="2"/>
        <v>414516</v>
      </c>
      <c r="P15" s="18">
        <f t="shared" si="2"/>
        <v>6425016</v>
      </c>
      <c r="Q15" s="18">
        <f t="shared" si="2"/>
        <v>2435928</v>
      </c>
      <c r="R15" s="18">
        <f t="shared" si="2"/>
        <v>9275460</v>
      </c>
      <c r="S15" s="18">
        <f t="shared" si="2"/>
        <v>1548641</v>
      </c>
      <c r="T15" s="18">
        <f t="shared" si="2"/>
        <v>5800803</v>
      </c>
      <c r="U15" s="18">
        <f t="shared" si="2"/>
        <v>16252838</v>
      </c>
      <c r="V15" s="18">
        <f t="shared" si="2"/>
        <v>23602282</v>
      </c>
      <c r="W15" s="18">
        <f t="shared" si="2"/>
        <v>75591030</v>
      </c>
      <c r="X15" s="18">
        <f t="shared" si="2"/>
        <v>10250000</v>
      </c>
      <c r="Y15" s="18">
        <f t="shared" si="2"/>
        <v>65341030</v>
      </c>
      <c r="Z15" s="4">
        <f>+IF(X15&lt;&gt;0,+(Y15/X15)*100,0)</f>
        <v>637.4734634146341</v>
      </c>
      <c r="AA15" s="30">
        <f>SUM(AA16:AA18)</f>
        <v>68993209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9337982</v>
      </c>
      <c r="G16" s="21">
        <v>42442</v>
      </c>
      <c r="H16" s="21">
        <v>624771</v>
      </c>
      <c r="I16" s="21">
        <v>476975</v>
      </c>
      <c r="J16" s="21">
        <v>1144188</v>
      </c>
      <c r="K16" s="21">
        <v>664722</v>
      </c>
      <c r="L16" s="21">
        <v>170096</v>
      </c>
      <c r="M16" s="21">
        <v>275166</v>
      </c>
      <c r="N16" s="21">
        <v>1109984</v>
      </c>
      <c r="O16" s="21">
        <v>46100</v>
      </c>
      <c r="P16" s="21">
        <v>1253348</v>
      </c>
      <c r="Q16" s="21">
        <v>101969</v>
      </c>
      <c r="R16" s="21">
        <v>1401417</v>
      </c>
      <c r="S16" s="21">
        <v>290323</v>
      </c>
      <c r="T16" s="21">
        <v>1155583</v>
      </c>
      <c r="U16" s="21">
        <v>2298807</v>
      </c>
      <c r="V16" s="21">
        <v>3744713</v>
      </c>
      <c r="W16" s="21">
        <v>7400302</v>
      </c>
      <c r="X16" s="21">
        <v>10250000</v>
      </c>
      <c r="Y16" s="21">
        <v>-2849698</v>
      </c>
      <c r="Z16" s="6">
        <v>-27.8</v>
      </c>
      <c r="AA16" s="28">
        <v>9337982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>
        <v>59655227</v>
      </c>
      <c r="G17" s="21">
        <v>352255</v>
      </c>
      <c r="H17" s="21">
        <v>510617</v>
      </c>
      <c r="I17" s="21">
        <v>2252976</v>
      </c>
      <c r="J17" s="21">
        <v>3115848</v>
      </c>
      <c r="K17" s="21">
        <v>24403767</v>
      </c>
      <c r="L17" s="21">
        <v>8062382</v>
      </c>
      <c r="M17" s="21">
        <v>4877119</v>
      </c>
      <c r="N17" s="21">
        <v>37343268</v>
      </c>
      <c r="O17" s="21">
        <v>368416</v>
      </c>
      <c r="P17" s="21">
        <v>5171668</v>
      </c>
      <c r="Q17" s="21">
        <v>2333959</v>
      </c>
      <c r="R17" s="21">
        <v>7874043</v>
      </c>
      <c r="S17" s="21">
        <v>1258318</v>
      </c>
      <c r="T17" s="21">
        <v>4645220</v>
      </c>
      <c r="U17" s="21">
        <v>13954031</v>
      </c>
      <c r="V17" s="21">
        <v>19857569</v>
      </c>
      <c r="W17" s="21">
        <v>68190728</v>
      </c>
      <c r="X17" s="21"/>
      <c r="Y17" s="21">
        <v>68190728</v>
      </c>
      <c r="Z17" s="6"/>
      <c r="AA17" s="28">
        <v>59655227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144818775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7492972</v>
      </c>
      <c r="L19" s="18">
        <f t="shared" si="3"/>
        <v>9006017</v>
      </c>
      <c r="M19" s="18">
        <f t="shared" si="3"/>
        <v>12837684</v>
      </c>
      <c r="N19" s="18">
        <f t="shared" si="3"/>
        <v>29336673</v>
      </c>
      <c r="O19" s="18">
        <f t="shared" si="3"/>
        <v>3763518</v>
      </c>
      <c r="P19" s="18">
        <f t="shared" si="3"/>
        <v>6070480</v>
      </c>
      <c r="Q19" s="18">
        <f t="shared" si="3"/>
        <v>6796682</v>
      </c>
      <c r="R19" s="18">
        <f t="shared" si="3"/>
        <v>16630680</v>
      </c>
      <c r="S19" s="18">
        <f t="shared" si="3"/>
        <v>6721286</v>
      </c>
      <c r="T19" s="18">
        <f t="shared" si="3"/>
        <v>7138099</v>
      </c>
      <c r="U19" s="18">
        <f t="shared" si="3"/>
        <v>20671100</v>
      </c>
      <c r="V19" s="18">
        <f t="shared" si="3"/>
        <v>34530485</v>
      </c>
      <c r="W19" s="18">
        <f t="shared" si="3"/>
        <v>98845862</v>
      </c>
      <c r="X19" s="18">
        <f t="shared" si="3"/>
        <v>94938033</v>
      </c>
      <c r="Y19" s="18">
        <f t="shared" si="3"/>
        <v>3907829</v>
      </c>
      <c r="Z19" s="4">
        <f>+IF(X19&lt;&gt;0,+(Y19/X19)*100,0)</f>
        <v>4.116189135707078</v>
      </c>
      <c r="AA19" s="30">
        <f>SUM(AA20:AA23)</f>
        <v>144818775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20281000</v>
      </c>
      <c r="G20" s="21"/>
      <c r="H20" s="21">
        <v>171894</v>
      </c>
      <c r="I20" s="21">
        <v>1165057</v>
      </c>
      <c r="J20" s="21">
        <v>1336951</v>
      </c>
      <c r="K20" s="21">
        <v>2306394</v>
      </c>
      <c r="L20" s="21">
        <v>3455638</v>
      </c>
      <c r="M20" s="21">
        <v>278670</v>
      </c>
      <c r="N20" s="21">
        <v>6040702</v>
      </c>
      <c r="O20" s="21"/>
      <c r="P20" s="21">
        <v>594311</v>
      </c>
      <c r="Q20" s="21">
        <v>330617</v>
      </c>
      <c r="R20" s="21">
        <v>924928</v>
      </c>
      <c r="S20" s="21"/>
      <c r="T20" s="21">
        <v>-495191</v>
      </c>
      <c r="U20" s="21">
        <v>4092818</v>
      </c>
      <c r="V20" s="21">
        <v>3597627</v>
      </c>
      <c r="W20" s="21">
        <v>11900208</v>
      </c>
      <c r="X20" s="21">
        <v>3000000</v>
      </c>
      <c r="Y20" s="21">
        <v>8900208</v>
      </c>
      <c r="Z20" s="6">
        <v>296.67</v>
      </c>
      <c r="AA20" s="28">
        <v>20281000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35368801</v>
      </c>
      <c r="G21" s="21">
        <v>1425064</v>
      </c>
      <c r="H21" s="21">
        <v>690019</v>
      </c>
      <c r="I21" s="21">
        <v>2968877</v>
      </c>
      <c r="J21" s="21">
        <v>5083960</v>
      </c>
      <c r="K21" s="21">
        <v>324299</v>
      </c>
      <c r="L21" s="21">
        <v>685967</v>
      </c>
      <c r="M21" s="21"/>
      <c r="N21" s="21">
        <v>1010266</v>
      </c>
      <c r="O21" s="21">
        <v>3660264</v>
      </c>
      <c r="P21" s="21">
        <v>362873</v>
      </c>
      <c r="Q21" s="21">
        <v>540989</v>
      </c>
      <c r="R21" s="21">
        <v>4564126</v>
      </c>
      <c r="S21" s="21">
        <v>2817163</v>
      </c>
      <c r="T21" s="21">
        <v>103263</v>
      </c>
      <c r="U21" s="21">
        <v>9925620</v>
      </c>
      <c r="V21" s="21">
        <v>12846046</v>
      </c>
      <c r="W21" s="21">
        <v>23504398</v>
      </c>
      <c r="X21" s="21">
        <v>29163801</v>
      </c>
      <c r="Y21" s="21">
        <v>-5659403</v>
      </c>
      <c r="Z21" s="6">
        <v>-19.41</v>
      </c>
      <c r="AA21" s="28">
        <v>35368801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87168974</v>
      </c>
      <c r="G22" s="24">
        <v>250880</v>
      </c>
      <c r="H22" s="24">
        <v>5586196</v>
      </c>
      <c r="I22" s="24">
        <v>6090037</v>
      </c>
      <c r="J22" s="24">
        <v>11927113</v>
      </c>
      <c r="K22" s="24">
        <v>4862279</v>
      </c>
      <c r="L22" s="24">
        <v>4864412</v>
      </c>
      <c r="M22" s="24">
        <v>12559014</v>
      </c>
      <c r="N22" s="24">
        <v>22285705</v>
      </c>
      <c r="O22" s="24">
        <v>103254</v>
      </c>
      <c r="P22" s="24">
        <v>5113296</v>
      </c>
      <c r="Q22" s="24">
        <v>5925076</v>
      </c>
      <c r="R22" s="24">
        <v>11141626</v>
      </c>
      <c r="S22" s="24">
        <v>3904123</v>
      </c>
      <c r="T22" s="24">
        <v>7530027</v>
      </c>
      <c r="U22" s="24">
        <v>5794880</v>
      </c>
      <c r="V22" s="24">
        <v>17229030</v>
      </c>
      <c r="W22" s="24">
        <v>62583474</v>
      </c>
      <c r="X22" s="24">
        <v>62774232</v>
      </c>
      <c r="Y22" s="24">
        <v>-190758</v>
      </c>
      <c r="Z22" s="7">
        <v>-0.3</v>
      </c>
      <c r="AA22" s="29">
        <v>87168974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>
        <v>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857782</v>
      </c>
      <c r="V23" s="21">
        <v>857782</v>
      </c>
      <c r="W23" s="21">
        <v>857782</v>
      </c>
      <c r="X23" s="21"/>
      <c r="Y23" s="21">
        <v>857782</v>
      </c>
      <c r="Z23" s="6"/>
      <c r="AA23" s="28">
        <v>2000000</v>
      </c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15500000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/>
      <c r="P24" s="18"/>
      <c r="Q24" s="18"/>
      <c r="R24" s="18"/>
      <c r="S24" s="18"/>
      <c r="T24" s="18"/>
      <c r="U24" s="18"/>
      <c r="V24" s="18"/>
      <c r="W24" s="18">
        <v>117</v>
      </c>
      <c r="X24" s="18">
        <v>12000000</v>
      </c>
      <c r="Y24" s="18">
        <v>-11999883</v>
      </c>
      <c r="Z24" s="4">
        <v>-100</v>
      </c>
      <c r="AA24" s="30">
        <v>15500000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238408789</v>
      </c>
      <c r="D25" s="51">
        <f>+D5+D9+D15+D19+D24</f>
        <v>0</v>
      </c>
      <c r="E25" s="52">
        <f t="shared" si="4"/>
        <v>131182502</v>
      </c>
      <c r="F25" s="53">
        <f t="shared" si="4"/>
        <v>250226453</v>
      </c>
      <c r="G25" s="53">
        <f t="shared" si="4"/>
        <v>2070641</v>
      </c>
      <c r="H25" s="53">
        <f t="shared" si="4"/>
        <v>9420886</v>
      </c>
      <c r="I25" s="53">
        <f t="shared" si="4"/>
        <v>13422385</v>
      </c>
      <c r="J25" s="53">
        <f t="shared" si="4"/>
        <v>24913912</v>
      </c>
      <c r="K25" s="53">
        <f t="shared" si="4"/>
        <v>33781489</v>
      </c>
      <c r="L25" s="53">
        <f t="shared" si="4"/>
        <v>18876580</v>
      </c>
      <c r="M25" s="53">
        <f t="shared" si="4"/>
        <v>21724717</v>
      </c>
      <c r="N25" s="53">
        <f t="shared" si="4"/>
        <v>74382786</v>
      </c>
      <c r="O25" s="53">
        <f t="shared" si="4"/>
        <v>4178034</v>
      </c>
      <c r="P25" s="53">
        <f t="shared" si="4"/>
        <v>13017577</v>
      </c>
      <c r="Q25" s="53">
        <f t="shared" si="4"/>
        <v>9753487</v>
      </c>
      <c r="R25" s="53">
        <f t="shared" si="4"/>
        <v>26949098</v>
      </c>
      <c r="S25" s="53">
        <f t="shared" si="4"/>
        <v>9337950</v>
      </c>
      <c r="T25" s="53">
        <f t="shared" si="4"/>
        <v>14822627</v>
      </c>
      <c r="U25" s="53">
        <f t="shared" si="4"/>
        <v>38585814</v>
      </c>
      <c r="V25" s="53">
        <f t="shared" si="4"/>
        <v>62746391</v>
      </c>
      <c r="W25" s="53">
        <f t="shared" si="4"/>
        <v>188992187</v>
      </c>
      <c r="X25" s="53">
        <f t="shared" si="4"/>
        <v>131182502</v>
      </c>
      <c r="Y25" s="53">
        <f t="shared" si="4"/>
        <v>57809685</v>
      </c>
      <c r="Z25" s="54">
        <f>+IF(X25&lt;&gt;0,+(Y25/X25)*100,0)</f>
        <v>44.06813722763117</v>
      </c>
      <c r="AA25" s="55">
        <f>+AA5+AA9+AA15+AA19+AA24</f>
        <v>250226453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>
        <v>4762676</v>
      </c>
      <c r="L28" s="21">
        <v>5152528</v>
      </c>
      <c r="M28" s="21">
        <v>9358945</v>
      </c>
      <c r="N28" s="21">
        <v>19274149</v>
      </c>
      <c r="O28" s="21">
        <v>3096615</v>
      </c>
      <c r="P28" s="21">
        <v>3871061</v>
      </c>
      <c r="Q28" s="21">
        <v>3612247</v>
      </c>
      <c r="R28" s="21">
        <v>10579923</v>
      </c>
      <c r="S28" s="21">
        <v>2596619</v>
      </c>
      <c r="T28" s="21">
        <v>5416017</v>
      </c>
      <c r="U28" s="21">
        <v>3511391</v>
      </c>
      <c r="V28" s="21">
        <v>11524027</v>
      </c>
      <c r="W28" s="21">
        <v>56308320</v>
      </c>
      <c r="X28" s="21"/>
      <c r="Y28" s="21">
        <v>56308320</v>
      </c>
      <c r="Z28" s="6"/>
      <c r="AA28" s="19">
        <v>78677233</v>
      </c>
    </row>
    <row r="29" spans="1:27" ht="13.5">
      <c r="A29" s="57" t="s">
        <v>55</v>
      </c>
      <c r="B29" s="3"/>
      <c r="C29" s="19">
        <v>36743030</v>
      </c>
      <c r="D29" s="19"/>
      <c r="E29" s="20">
        <v>10250000</v>
      </c>
      <c r="F29" s="21">
        <v>46733288</v>
      </c>
      <c r="G29" s="21"/>
      <c r="H29" s="21">
        <v>2096439</v>
      </c>
      <c r="I29" s="21">
        <v>2145968</v>
      </c>
      <c r="J29" s="21">
        <v>4242407</v>
      </c>
      <c r="K29" s="21">
        <v>3573686</v>
      </c>
      <c r="L29" s="21">
        <v>2348858</v>
      </c>
      <c r="M29" s="21">
        <v>5116511</v>
      </c>
      <c r="N29" s="21">
        <v>11039055</v>
      </c>
      <c r="O29" s="21">
        <v>256809</v>
      </c>
      <c r="P29" s="21">
        <v>3881737</v>
      </c>
      <c r="Q29" s="21">
        <v>3196750</v>
      </c>
      <c r="R29" s="21">
        <v>7335296</v>
      </c>
      <c r="S29" s="21">
        <v>1665414</v>
      </c>
      <c r="T29" s="21">
        <v>5671502</v>
      </c>
      <c r="U29" s="21">
        <v>7606959</v>
      </c>
      <c r="V29" s="21">
        <v>14943875</v>
      </c>
      <c r="W29" s="21">
        <v>37560633</v>
      </c>
      <c r="X29" s="21"/>
      <c r="Y29" s="21">
        <v>37560633</v>
      </c>
      <c r="Z29" s="6"/>
      <c r="AA29" s="28">
        <v>46733288</v>
      </c>
    </row>
    <row r="30" spans="1:27" ht="13.5">
      <c r="A30" s="57" t="s">
        <v>56</v>
      </c>
      <c r="B30" s="3"/>
      <c r="C30" s="22">
        <v>4284000</v>
      </c>
      <c r="D30" s="22"/>
      <c r="E30" s="23"/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272012</v>
      </c>
      <c r="T30" s="24">
        <v>102501</v>
      </c>
      <c r="U30" s="24">
        <v>4778553</v>
      </c>
      <c r="V30" s="24">
        <v>5153066</v>
      </c>
      <c r="W30" s="24">
        <v>5153066</v>
      </c>
      <c r="X30" s="24"/>
      <c r="Y30" s="24">
        <v>5153066</v>
      </c>
      <c r="Z30" s="7"/>
      <c r="AA30" s="29">
        <v>5000000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130410521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8336362</v>
      </c>
      <c r="L32" s="27">
        <f t="shared" si="5"/>
        <v>7501386</v>
      </c>
      <c r="M32" s="27">
        <f t="shared" si="5"/>
        <v>14475456</v>
      </c>
      <c r="N32" s="27">
        <f t="shared" si="5"/>
        <v>30313204</v>
      </c>
      <c r="O32" s="27">
        <f t="shared" si="5"/>
        <v>3353424</v>
      </c>
      <c r="P32" s="27">
        <f t="shared" si="5"/>
        <v>7752798</v>
      </c>
      <c r="Q32" s="27">
        <f t="shared" si="5"/>
        <v>6808997</v>
      </c>
      <c r="R32" s="27">
        <f t="shared" si="5"/>
        <v>17915219</v>
      </c>
      <c r="S32" s="27">
        <f t="shared" si="5"/>
        <v>4534045</v>
      </c>
      <c r="T32" s="27">
        <f t="shared" si="5"/>
        <v>11190020</v>
      </c>
      <c r="U32" s="27">
        <f t="shared" si="5"/>
        <v>15896903</v>
      </c>
      <c r="V32" s="27">
        <f t="shared" si="5"/>
        <v>31620968</v>
      </c>
      <c r="W32" s="27">
        <f t="shared" si="5"/>
        <v>99022019</v>
      </c>
      <c r="X32" s="27">
        <f t="shared" si="5"/>
        <v>0</v>
      </c>
      <c r="Y32" s="27">
        <f t="shared" si="5"/>
        <v>99022019</v>
      </c>
      <c r="Z32" s="13">
        <f>+IF(X32&lt;&gt;0,+(Y32/X32)*100,0)</f>
        <v>0</v>
      </c>
      <c r="AA32" s="31">
        <f>SUM(AA28:AA31)</f>
        <v>130410521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225207</v>
      </c>
      <c r="R33" s="21">
        <v>225207</v>
      </c>
      <c r="S33" s="21"/>
      <c r="T33" s="21"/>
      <c r="U33" s="21"/>
      <c r="V33" s="21"/>
      <c r="W33" s="21">
        <v>225207</v>
      </c>
      <c r="X33" s="21"/>
      <c r="Y33" s="21">
        <v>225207</v>
      </c>
      <c r="Z33" s="6"/>
      <c r="AA33" s="28"/>
    </row>
    <row r="34" spans="1:27" ht="13.5">
      <c r="A34" s="60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33452320</v>
      </c>
      <c r="D35" s="19"/>
      <c r="E35" s="20">
        <v>42255269</v>
      </c>
      <c r="F35" s="21">
        <v>119815932</v>
      </c>
      <c r="G35" s="21">
        <v>491537</v>
      </c>
      <c r="H35" s="21">
        <v>1315240</v>
      </c>
      <c r="I35" s="21">
        <v>3934507</v>
      </c>
      <c r="J35" s="21">
        <v>5741284</v>
      </c>
      <c r="K35" s="21">
        <v>25445127</v>
      </c>
      <c r="L35" s="21">
        <v>11375194</v>
      </c>
      <c r="M35" s="21">
        <v>7249261</v>
      </c>
      <c r="N35" s="21">
        <v>44069582</v>
      </c>
      <c r="O35" s="21">
        <v>824610</v>
      </c>
      <c r="P35" s="21">
        <v>5264779</v>
      </c>
      <c r="Q35" s="21">
        <v>2719283</v>
      </c>
      <c r="R35" s="21">
        <v>8808672</v>
      </c>
      <c r="S35" s="21">
        <v>4803905</v>
      </c>
      <c r="T35" s="21">
        <v>3632607</v>
      </c>
      <c r="U35" s="21">
        <v>22688911</v>
      </c>
      <c r="V35" s="21">
        <v>31125423</v>
      </c>
      <c r="W35" s="21">
        <v>89744961</v>
      </c>
      <c r="X35" s="21"/>
      <c r="Y35" s="21">
        <v>89744961</v>
      </c>
      <c r="Z35" s="6"/>
      <c r="AA35" s="28">
        <v>119815932</v>
      </c>
    </row>
    <row r="36" spans="1:27" ht="13.5">
      <c r="A36" s="61" t="s">
        <v>64</v>
      </c>
      <c r="B36" s="10"/>
      <c r="C36" s="62">
        <f aca="true" t="shared" si="6" ref="C36:Y36">SUM(C32:C35)</f>
        <v>238408789</v>
      </c>
      <c r="D36" s="62">
        <f>SUM(D32:D35)</f>
        <v>0</v>
      </c>
      <c r="E36" s="63">
        <f t="shared" si="6"/>
        <v>131182502</v>
      </c>
      <c r="F36" s="64">
        <f t="shared" si="6"/>
        <v>250226453</v>
      </c>
      <c r="G36" s="64">
        <f t="shared" si="6"/>
        <v>2070641</v>
      </c>
      <c r="H36" s="64">
        <f t="shared" si="6"/>
        <v>9420886</v>
      </c>
      <c r="I36" s="64">
        <f t="shared" si="6"/>
        <v>13422385</v>
      </c>
      <c r="J36" s="64">
        <f t="shared" si="6"/>
        <v>24913912</v>
      </c>
      <c r="K36" s="64">
        <f t="shared" si="6"/>
        <v>33781489</v>
      </c>
      <c r="L36" s="64">
        <f t="shared" si="6"/>
        <v>18876580</v>
      </c>
      <c r="M36" s="64">
        <f t="shared" si="6"/>
        <v>21724717</v>
      </c>
      <c r="N36" s="64">
        <f t="shared" si="6"/>
        <v>74382786</v>
      </c>
      <c r="O36" s="64">
        <f t="shared" si="6"/>
        <v>4178034</v>
      </c>
      <c r="P36" s="64">
        <f t="shared" si="6"/>
        <v>13017577</v>
      </c>
      <c r="Q36" s="64">
        <f t="shared" si="6"/>
        <v>9753487</v>
      </c>
      <c r="R36" s="64">
        <f t="shared" si="6"/>
        <v>26949098</v>
      </c>
      <c r="S36" s="64">
        <f t="shared" si="6"/>
        <v>9337950</v>
      </c>
      <c r="T36" s="64">
        <f t="shared" si="6"/>
        <v>14822627</v>
      </c>
      <c r="U36" s="64">
        <f t="shared" si="6"/>
        <v>38585814</v>
      </c>
      <c r="V36" s="64">
        <f t="shared" si="6"/>
        <v>62746391</v>
      </c>
      <c r="W36" s="64">
        <f t="shared" si="6"/>
        <v>188992187</v>
      </c>
      <c r="X36" s="64">
        <f t="shared" si="6"/>
        <v>0</v>
      </c>
      <c r="Y36" s="64">
        <f t="shared" si="6"/>
        <v>188992187</v>
      </c>
      <c r="Z36" s="65">
        <f>+IF(X36&lt;&gt;0,+(Y36/X36)*100,0)</f>
        <v>0</v>
      </c>
      <c r="AA36" s="66">
        <f>SUM(AA32:AA35)</f>
        <v>250226453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392270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11798</v>
      </c>
      <c r="M5" s="18">
        <f t="shared" si="0"/>
        <v>304327</v>
      </c>
      <c r="N5" s="18">
        <f t="shared" si="0"/>
        <v>316125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72067</v>
      </c>
      <c r="T5" s="18">
        <f t="shared" si="0"/>
        <v>0</v>
      </c>
      <c r="U5" s="18">
        <f t="shared" si="0"/>
        <v>42856</v>
      </c>
      <c r="V5" s="18">
        <f t="shared" si="0"/>
        <v>114923</v>
      </c>
      <c r="W5" s="18">
        <f t="shared" si="0"/>
        <v>431048</v>
      </c>
      <c r="X5" s="18">
        <f t="shared" si="0"/>
        <v>0</v>
      </c>
      <c r="Y5" s="18">
        <f t="shared" si="0"/>
        <v>431048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141783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72067</v>
      </c>
      <c r="T6" s="21"/>
      <c r="U6" s="21">
        <v>42856</v>
      </c>
      <c r="V6" s="21">
        <v>114923</v>
      </c>
      <c r="W6" s="21">
        <v>114923</v>
      </c>
      <c r="X6" s="21"/>
      <c r="Y6" s="21">
        <v>114923</v>
      </c>
      <c r="Z6" s="6"/>
      <c r="AA6" s="28"/>
    </row>
    <row r="7" spans="1:27" ht="13.5">
      <c r="A7" s="5" t="s">
        <v>33</v>
      </c>
      <c r="B7" s="3"/>
      <c r="C7" s="22">
        <v>250487</v>
      </c>
      <c r="D7" s="22"/>
      <c r="E7" s="23"/>
      <c r="F7" s="24"/>
      <c r="G7" s="24"/>
      <c r="H7" s="24"/>
      <c r="I7" s="24"/>
      <c r="J7" s="24"/>
      <c r="K7" s="24"/>
      <c r="L7" s="24">
        <v>11798</v>
      </c>
      <c r="M7" s="24">
        <v>304327</v>
      </c>
      <c r="N7" s="24">
        <v>316125</v>
      </c>
      <c r="O7" s="24"/>
      <c r="P7" s="24"/>
      <c r="Q7" s="24"/>
      <c r="R7" s="24"/>
      <c r="S7" s="24"/>
      <c r="T7" s="24"/>
      <c r="U7" s="24"/>
      <c r="V7" s="24"/>
      <c r="W7" s="24">
        <v>316125</v>
      </c>
      <c r="X7" s="24"/>
      <c r="Y7" s="24">
        <v>316125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414911</v>
      </c>
      <c r="H9" s="18">
        <f t="shared" si="1"/>
        <v>201168</v>
      </c>
      <c r="I9" s="18">
        <f t="shared" si="1"/>
        <v>0</v>
      </c>
      <c r="J9" s="18">
        <f t="shared" si="1"/>
        <v>616079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616079</v>
      </c>
      <c r="X9" s="18">
        <f t="shared" si="1"/>
        <v>0</v>
      </c>
      <c r="Y9" s="18">
        <f t="shared" si="1"/>
        <v>616079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414911</v>
      </c>
      <c r="H13" s="21">
        <v>201168</v>
      </c>
      <c r="I13" s="21"/>
      <c r="J13" s="21">
        <v>616079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616079</v>
      </c>
      <c r="X13" s="21"/>
      <c r="Y13" s="21">
        <v>616079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20381791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2558112</v>
      </c>
      <c r="H15" s="18">
        <f t="shared" si="2"/>
        <v>192494</v>
      </c>
      <c r="I15" s="18">
        <f t="shared" si="2"/>
        <v>0</v>
      </c>
      <c r="J15" s="18">
        <f t="shared" si="2"/>
        <v>2750606</v>
      </c>
      <c r="K15" s="18">
        <f t="shared" si="2"/>
        <v>130155</v>
      </c>
      <c r="L15" s="18">
        <f t="shared" si="2"/>
        <v>67885</v>
      </c>
      <c r="M15" s="18">
        <f t="shared" si="2"/>
        <v>1138778</v>
      </c>
      <c r="N15" s="18">
        <f t="shared" si="2"/>
        <v>1336818</v>
      </c>
      <c r="O15" s="18">
        <f t="shared" si="2"/>
        <v>0</v>
      </c>
      <c r="P15" s="18">
        <f t="shared" si="2"/>
        <v>1152030</v>
      </c>
      <c r="Q15" s="18">
        <f t="shared" si="2"/>
        <v>112209</v>
      </c>
      <c r="R15" s="18">
        <f t="shared" si="2"/>
        <v>1264239</v>
      </c>
      <c r="S15" s="18">
        <f t="shared" si="2"/>
        <v>680</v>
      </c>
      <c r="T15" s="18">
        <f t="shared" si="2"/>
        <v>0</v>
      </c>
      <c r="U15" s="18">
        <f t="shared" si="2"/>
        <v>284215</v>
      </c>
      <c r="V15" s="18">
        <f t="shared" si="2"/>
        <v>284895</v>
      </c>
      <c r="W15" s="18">
        <f t="shared" si="2"/>
        <v>5636558</v>
      </c>
      <c r="X15" s="18">
        <f t="shared" si="2"/>
        <v>0</v>
      </c>
      <c r="Y15" s="18">
        <f t="shared" si="2"/>
        <v>5636558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2888487</v>
      </c>
      <c r="D16" s="19"/>
      <c r="E16" s="20"/>
      <c r="F16" s="21"/>
      <c r="G16" s="21">
        <v>2558112</v>
      </c>
      <c r="H16" s="21"/>
      <c r="I16" s="21"/>
      <c r="J16" s="21">
        <v>2558112</v>
      </c>
      <c r="K16" s="21"/>
      <c r="L16" s="21"/>
      <c r="M16" s="21">
        <v>393435</v>
      </c>
      <c r="N16" s="21">
        <v>393435</v>
      </c>
      <c r="O16" s="21"/>
      <c r="P16" s="21"/>
      <c r="Q16" s="21"/>
      <c r="R16" s="21"/>
      <c r="S16" s="21"/>
      <c r="T16" s="21"/>
      <c r="U16" s="21"/>
      <c r="V16" s="21"/>
      <c r="W16" s="21">
        <v>2951547</v>
      </c>
      <c r="X16" s="21"/>
      <c r="Y16" s="21">
        <v>2951547</v>
      </c>
      <c r="Z16" s="6"/>
      <c r="AA16" s="28"/>
    </row>
    <row r="17" spans="1:27" ht="13.5">
      <c r="A17" s="5" t="s">
        <v>43</v>
      </c>
      <c r="B17" s="3"/>
      <c r="C17" s="19">
        <v>17493304</v>
      </c>
      <c r="D17" s="19"/>
      <c r="E17" s="20"/>
      <c r="F17" s="21"/>
      <c r="G17" s="21"/>
      <c r="H17" s="21">
        <v>192494</v>
      </c>
      <c r="I17" s="21"/>
      <c r="J17" s="21">
        <v>192494</v>
      </c>
      <c r="K17" s="21">
        <v>130155</v>
      </c>
      <c r="L17" s="21">
        <v>67885</v>
      </c>
      <c r="M17" s="21">
        <v>745343</v>
      </c>
      <c r="N17" s="21">
        <v>943383</v>
      </c>
      <c r="O17" s="21"/>
      <c r="P17" s="21">
        <v>1152030</v>
      </c>
      <c r="Q17" s="21">
        <v>112209</v>
      </c>
      <c r="R17" s="21">
        <v>1264239</v>
      </c>
      <c r="S17" s="21">
        <v>680</v>
      </c>
      <c r="T17" s="21"/>
      <c r="U17" s="21">
        <v>284215</v>
      </c>
      <c r="V17" s="21">
        <v>284895</v>
      </c>
      <c r="W17" s="21">
        <v>2685011</v>
      </c>
      <c r="X17" s="21"/>
      <c r="Y17" s="21">
        <v>2685011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10028725</v>
      </c>
      <c r="D19" s="16">
        <f>SUM(D20:D23)</f>
        <v>0</v>
      </c>
      <c r="E19" s="17">
        <f t="shared" si="3"/>
        <v>23500000</v>
      </c>
      <c r="F19" s="18">
        <f t="shared" si="3"/>
        <v>23500000</v>
      </c>
      <c r="G19" s="18">
        <f t="shared" si="3"/>
        <v>129736</v>
      </c>
      <c r="H19" s="18">
        <f t="shared" si="3"/>
        <v>18057</v>
      </c>
      <c r="I19" s="18">
        <f t="shared" si="3"/>
        <v>1537263</v>
      </c>
      <c r="J19" s="18">
        <f t="shared" si="3"/>
        <v>1685056</v>
      </c>
      <c r="K19" s="18">
        <f t="shared" si="3"/>
        <v>0</v>
      </c>
      <c r="L19" s="18">
        <f t="shared" si="3"/>
        <v>0</v>
      </c>
      <c r="M19" s="18">
        <f t="shared" si="3"/>
        <v>710088</v>
      </c>
      <c r="N19" s="18">
        <f t="shared" si="3"/>
        <v>710088</v>
      </c>
      <c r="O19" s="18">
        <f t="shared" si="3"/>
        <v>267765</v>
      </c>
      <c r="P19" s="18">
        <f t="shared" si="3"/>
        <v>795786</v>
      </c>
      <c r="Q19" s="18">
        <f t="shared" si="3"/>
        <v>0</v>
      </c>
      <c r="R19" s="18">
        <f t="shared" si="3"/>
        <v>1063551</v>
      </c>
      <c r="S19" s="18">
        <f t="shared" si="3"/>
        <v>0</v>
      </c>
      <c r="T19" s="18">
        <f t="shared" si="3"/>
        <v>0</v>
      </c>
      <c r="U19" s="18">
        <f t="shared" si="3"/>
        <v>746568</v>
      </c>
      <c r="V19" s="18">
        <f t="shared" si="3"/>
        <v>746568</v>
      </c>
      <c r="W19" s="18">
        <f t="shared" si="3"/>
        <v>4205263</v>
      </c>
      <c r="X19" s="18">
        <f t="shared" si="3"/>
        <v>23500000</v>
      </c>
      <c r="Y19" s="18">
        <f t="shared" si="3"/>
        <v>-19294737</v>
      </c>
      <c r="Z19" s="4">
        <f>+IF(X19&lt;&gt;0,+(Y19/X19)*100,0)</f>
        <v>-82.10526382978723</v>
      </c>
      <c r="AA19" s="30">
        <f>SUM(AA20:AA23)</f>
        <v>23500000</v>
      </c>
    </row>
    <row r="20" spans="1:27" ht="13.5">
      <c r="A20" s="5" t="s">
        <v>46</v>
      </c>
      <c r="B20" s="3"/>
      <c r="C20" s="19">
        <v>3288308</v>
      </c>
      <c r="D20" s="19"/>
      <c r="E20" s="20">
        <v>1000000</v>
      </c>
      <c r="F20" s="21">
        <v>1000000</v>
      </c>
      <c r="G20" s="21">
        <v>129736</v>
      </c>
      <c r="H20" s="21">
        <v>18057</v>
      </c>
      <c r="I20" s="21">
        <v>1256631</v>
      </c>
      <c r="J20" s="21">
        <v>1404424</v>
      </c>
      <c r="K20" s="21"/>
      <c r="L20" s="21"/>
      <c r="M20" s="21">
        <v>447830</v>
      </c>
      <c r="N20" s="21">
        <v>447830</v>
      </c>
      <c r="O20" s="21">
        <v>267765</v>
      </c>
      <c r="P20" s="21"/>
      <c r="Q20" s="21"/>
      <c r="R20" s="21">
        <v>267765</v>
      </c>
      <c r="S20" s="21"/>
      <c r="T20" s="21"/>
      <c r="U20" s="21"/>
      <c r="V20" s="21"/>
      <c r="W20" s="21">
        <v>2120019</v>
      </c>
      <c r="X20" s="21">
        <v>1000000</v>
      </c>
      <c r="Y20" s="21">
        <v>1120019</v>
      </c>
      <c r="Z20" s="6">
        <v>112</v>
      </c>
      <c r="AA20" s="28">
        <v>1000000</v>
      </c>
    </row>
    <row r="21" spans="1:27" ht="13.5">
      <c r="A21" s="5" t="s">
        <v>47</v>
      </c>
      <c r="B21" s="3"/>
      <c r="C21" s="19">
        <v>6740417</v>
      </c>
      <c r="D21" s="19"/>
      <c r="E21" s="20">
        <v>8000000</v>
      </c>
      <c r="F21" s="21">
        <v>8000000</v>
      </c>
      <c r="G21" s="21"/>
      <c r="H21" s="21"/>
      <c r="I21" s="21">
        <v>280632</v>
      </c>
      <c r="J21" s="21">
        <v>280632</v>
      </c>
      <c r="K21" s="21"/>
      <c r="L21" s="21"/>
      <c r="M21" s="21">
        <v>262258</v>
      </c>
      <c r="N21" s="21">
        <v>262258</v>
      </c>
      <c r="O21" s="21"/>
      <c r="P21" s="21">
        <v>795786</v>
      </c>
      <c r="Q21" s="21"/>
      <c r="R21" s="21">
        <v>795786</v>
      </c>
      <c r="S21" s="21"/>
      <c r="T21" s="21"/>
      <c r="U21" s="21"/>
      <c r="V21" s="21"/>
      <c r="W21" s="21">
        <v>1338676</v>
      </c>
      <c r="X21" s="21">
        <v>8000000</v>
      </c>
      <c r="Y21" s="21">
        <v>-6661324</v>
      </c>
      <c r="Z21" s="6">
        <v>-83.27</v>
      </c>
      <c r="AA21" s="28">
        <v>8000000</v>
      </c>
    </row>
    <row r="22" spans="1:27" ht="13.5">
      <c r="A22" s="5" t="s">
        <v>48</v>
      </c>
      <c r="B22" s="3"/>
      <c r="C22" s="22"/>
      <c r="D22" s="22"/>
      <c r="E22" s="23">
        <v>14000000</v>
      </c>
      <c r="F22" s="24">
        <v>14000000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746568</v>
      </c>
      <c r="V22" s="24">
        <v>746568</v>
      </c>
      <c r="W22" s="24">
        <v>746568</v>
      </c>
      <c r="X22" s="24">
        <v>14000000</v>
      </c>
      <c r="Y22" s="24">
        <v>-13253432</v>
      </c>
      <c r="Z22" s="7">
        <v>-94.67</v>
      </c>
      <c r="AA22" s="29">
        <v>14000000</v>
      </c>
    </row>
    <row r="23" spans="1:27" ht="13.5">
      <c r="A23" s="5" t="s">
        <v>49</v>
      </c>
      <c r="B23" s="3"/>
      <c r="C23" s="19"/>
      <c r="D23" s="19"/>
      <c r="E23" s="20">
        <v>500000</v>
      </c>
      <c r="F23" s="21">
        <v>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500000</v>
      </c>
      <c r="Y23" s="21">
        <v>-500000</v>
      </c>
      <c r="Z23" s="6">
        <v>-100</v>
      </c>
      <c r="AA23" s="28">
        <v>500000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30802786</v>
      </c>
      <c r="D25" s="51">
        <f>+D5+D9+D15+D19+D24</f>
        <v>0</v>
      </c>
      <c r="E25" s="52">
        <f t="shared" si="4"/>
        <v>23500000</v>
      </c>
      <c r="F25" s="53">
        <f t="shared" si="4"/>
        <v>23500000</v>
      </c>
      <c r="G25" s="53">
        <f t="shared" si="4"/>
        <v>3102759</v>
      </c>
      <c r="H25" s="53">
        <f t="shared" si="4"/>
        <v>411719</v>
      </c>
      <c r="I25" s="53">
        <f t="shared" si="4"/>
        <v>1537263</v>
      </c>
      <c r="J25" s="53">
        <f t="shared" si="4"/>
        <v>5051741</v>
      </c>
      <c r="K25" s="53">
        <f t="shared" si="4"/>
        <v>130155</v>
      </c>
      <c r="L25" s="53">
        <f t="shared" si="4"/>
        <v>79683</v>
      </c>
      <c r="M25" s="53">
        <f t="shared" si="4"/>
        <v>2153193</v>
      </c>
      <c r="N25" s="53">
        <f t="shared" si="4"/>
        <v>2363031</v>
      </c>
      <c r="O25" s="53">
        <f t="shared" si="4"/>
        <v>267765</v>
      </c>
      <c r="P25" s="53">
        <f t="shared" si="4"/>
        <v>1947816</v>
      </c>
      <c r="Q25" s="53">
        <f t="shared" si="4"/>
        <v>112209</v>
      </c>
      <c r="R25" s="53">
        <f t="shared" si="4"/>
        <v>2327790</v>
      </c>
      <c r="S25" s="53">
        <f t="shared" si="4"/>
        <v>72747</v>
      </c>
      <c r="T25" s="53">
        <f t="shared" si="4"/>
        <v>0</v>
      </c>
      <c r="U25" s="53">
        <f t="shared" si="4"/>
        <v>1073639</v>
      </c>
      <c r="V25" s="53">
        <f t="shared" si="4"/>
        <v>1146386</v>
      </c>
      <c r="W25" s="53">
        <f t="shared" si="4"/>
        <v>10888948</v>
      </c>
      <c r="X25" s="53">
        <f t="shared" si="4"/>
        <v>23500000</v>
      </c>
      <c r="Y25" s="53">
        <f t="shared" si="4"/>
        <v>-12611052</v>
      </c>
      <c r="Z25" s="54">
        <f>+IF(X25&lt;&gt;0,+(Y25/X25)*100,0)</f>
        <v>-53.66405106382979</v>
      </c>
      <c r="AA25" s="55">
        <f>+AA5+AA9+AA15+AA19+AA24</f>
        <v>23500000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27522029</v>
      </c>
      <c r="D28" s="19"/>
      <c r="E28" s="20">
        <v>20000000</v>
      </c>
      <c r="F28" s="21">
        <v>19500000</v>
      </c>
      <c r="G28" s="21">
        <v>2687848</v>
      </c>
      <c r="H28" s="21">
        <v>210551</v>
      </c>
      <c r="I28" s="21">
        <v>1537263</v>
      </c>
      <c r="J28" s="21">
        <v>4435662</v>
      </c>
      <c r="K28" s="21">
        <v>130155</v>
      </c>
      <c r="L28" s="21">
        <v>67885</v>
      </c>
      <c r="M28" s="21">
        <v>1455431</v>
      </c>
      <c r="N28" s="21">
        <v>1653471</v>
      </c>
      <c r="O28" s="21">
        <v>267765</v>
      </c>
      <c r="P28" s="21">
        <v>1152030</v>
      </c>
      <c r="Q28" s="21"/>
      <c r="R28" s="21">
        <v>1419795</v>
      </c>
      <c r="S28" s="21"/>
      <c r="T28" s="21"/>
      <c r="U28" s="21">
        <v>1030783</v>
      </c>
      <c r="V28" s="21">
        <v>1030783</v>
      </c>
      <c r="W28" s="21">
        <v>8539711</v>
      </c>
      <c r="X28" s="21"/>
      <c r="Y28" s="21">
        <v>8539711</v>
      </c>
      <c r="Z28" s="6"/>
      <c r="AA28" s="19">
        <v>19500000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414911</v>
      </c>
      <c r="H29" s="21">
        <v>201168</v>
      </c>
      <c r="I29" s="21"/>
      <c r="J29" s="21">
        <v>616079</v>
      </c>
      <c r="K29" s="21"/>
      <c r="L29" s="21"/>
      <c r="M29" s="21">
        <v>393435</v>
      </c>
      <c r="N29" s="21">
        <v>393435</v>
      </c>
      <c r="O29" s="21"/>
      <c r="P29" s="21">
        <v>795786</v>
      </c>
      <c r="Q29" s="21"/>
      <c r="R29" s="21">
        <v>795786</v>
      </c>
      <c r="S29" s="21"/>
      <c r="T29" s="21"/>
      <c r="U29" s="21"/>
      <c r="V29" s="21"/>
      <c r="W29" s="21">
        <v>1805300</v>
      </c>
      <c r="X29" s="21"/>
      <c r="Y29" s="21">
        <v>1805300</v>
      </c>
      <c r="Z29" s="6"/>
      <c r="AA29" s="28"/>
    </row>
    <row r="30" spans="1:27" ht="13.5">
      <c r="A30" s="57" t="s">
        <v>56</v>
      </c>
      <c r="B30" s="3"/>
      <c r="C30" s="22">
        <v>1400000</v>
      </c>
      <c r="D30" s="22"/>
      <c r="E30" s="23">
        <v>2500000</v>
      </c>
      <c r="F30" s="24">
        <v>2500000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2500000</v>
      </c>
    </row>
    <row r="31" spans="1:27" ht="13.5">
      <c r="A31" s="58" t="s">
        <v>57</v>
      </c>
      <c r="B31" s="3"/>
      <c r="C31" s="19"/>
      <c r="D31" s="19"/>
      <c r="E31" s="20">
        <v>1000000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28922029</v>
      </c>
      <c r="D32" s="25">
        <f>SUM(D28:D31)</f>
        <v>0</v>
      </c>
      <c r="E32" s="26">
        <f t="shared" si="5"/>
        <v>23500000</v>
      </c>
      <c r="F32" s="27">
        <f t="shared" si="5"/>
        <v>22000000</v>
      </c>
      <c r="G32" s="27">
        <f t="shared" si="5"/>
        <v>3102759</v>
      </c>
      <c r="H32" s="27">
        <f t="shared" si="5"/>
        <v>411719</v>
      </c>
      <c r="I32" s="27">
        <f t="shared" si="5"/>
        <v>1537263</v>
      </c>
      <c r="J32" s="27">
        <f t="shared" si="5"/>
        <v>5051741</v>
      </c>
      <c r="K32" s="27">
        <f t="shared" si="5"/>
        <v>130155</v>
      </c>
      <c r="L32" s="27">
        <f t="shared" si="5"/>
        <v>67885</v>
      </c>
      <c r="M32" s="27">
        <f t="shared" si="5"/>
        <v>1848866</v>
      </c>
      <c r="N32" s="27">
        <f t="shared" si="5"/>
        <v>2046906</v>
      </c>
      <c r="O32" s="27">
        <f t="shared" si="5"/>
        <v>267765</v>
      </c>
      <c r="P32" s="27">
        <f t="shared" si="5"/>
        <v>1947816</v>
      </c>
      <c r="Q32" s="27">
        <f t="shared" si="5"/>
        <v>0</v>
      </c>
      <c r="R32" s="27">
        <f t="shared" si="5"/>
        <v>2215581</v>
      </c>
      <c r="S32" s="27">
        <f t="shared" si="5"/>
        <v>0</v>
      </c>
      <c r="T32" s="27">
        <f t="shared" si="5"/>
        <v>0</v>
      </c>
      <c r="U32" s="27">
        <f t="shared" si="5"/>
        <v>1030783</v>
      </c>
      <c r="V32" s="27">
        <f t="shared" si="5"/>
        <v>1030783</v>
      </c>
      <c r="W32" s="27">
        <f t="shared" si="5"/>
        <v>10345011</v>
      </c>
      <c r="X32" s="27">
        <f t="shared" si="5"/>
        <v>0</v>
      </c>
      <c r="Y32" s="27">
        <f t="shared" si="5"/>
        <v>10345011</v>
      </c>
      <c r="Z32" s="13">
        <f>+IF(X32&lt;&gt;0,+(Y32/X32)*100,0)</f>
        <v>0</v>
      </c>
      <c r="AA32" s="31">
        <f>SUM(AA28:AA31)</f>
        <v>22000000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11798</v>
      </c>
      <c r="M33" s="21"/>
      <c r="N33" s="21">
        <v>11798</v>
      </c>
      <c r="O33" s="21"/>
      <c r="P33" s="21"/>
      <c r="Q33" s="21"/>
      <c r="R33" s="21"/>
      <c r="S33" s="21"/>
      <c r="T33" s="21"/>
      <c r="U33" s="21"/>
      <c r="V33" s="21"/>
      <c r="W33" s="21">
        <v>11798</v>
      </c>
      <c r="X33" s="21"/>
      <c r="Y33" s="21">
        <v>11798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1880757</v>
      </c>
      <c r="D35" s="19"/>
      <c r="E35" s="20"/>
      <c r="F35" s="21">
        <v>1500000</v>
      </c>
      <c r="G35" s="21"/>
      <c r="H35" s="21"/>
      <c r="I35" s="21"/>
      <c r="J35" s="21"/>
      <c r="K35" s="21"/>
      <c r="L35" s="21"/>
      <c r="M35" s="21">
        <v>304327</v>
      </c>
      <c r="N35" s="21">
        <v>304327</v>
      </c>
      <c r="O35" s="21"/>
      <c r="P35" s="21"/>
      <c r="Q35" s="21">
        <v>112209</v>
      </c>
      <c r="R35" s="21">
        <v>112209</v>
      </c>
      <c r="S35" s="21">
        <v>72747</v>
      </c>
      <c r="T35" s="21"/>
      <c r="U35" s="21">
        <v>42856</v>
      </c>
      <c r="V35" s="21">
        <v>115603</v>
      </c>
      <c r="W35" s="21">
        <v>532139</v>
      </c>
      <c r="X35" s="21"/>
      <c r="Y35" s="21">
        <v>532139</v>
      </c>
      <c r="Z35" s="6"/>
      <c r="AA35" s="28">
        <v>1500000</v>
      </c>
    </row>
    <row r="36" spans="1:27" ht="13.5">
      <c r="A36" s="61" t="s">
        <v>64</v>
      </c>
      <c r="B36" s="10"/>
      <c r="C36" s="62">
        <f aca="true" t="shared" si="6" ref="C36:Y36">SUM(C32:C35)</f>
        <v>30802786</v>
      </c>
      <c r="D36" s="62">
        <f>SUM(D32:D35)</f>
        <v>0</v>
      </c>
      <c r="E36" s="63">
        <f t="shared" si="6"/>
        <v>23500000</v>
      </c>
      <c r="F36" s="64">
        <f t="shared" si="6"/>
        <v>23500000</v>
      </c>
      <c r="G36" s="64">
        <f t="shared" si="6"/>
        <v>3102759</v>
      </c>
      <c r="H36" s="64">
        <f t="shared" si="6"/>
        <v>411719</v>
      </c>
      <c r="I36" s="64">
        <f t="shared" si="6"/>
        <v>1537263</v>
      </c>
      <c r="J36" s="64">
        <f t="shared" si="6"/>
        <v>5051741</v>
      </c>
      <c r="K36" s="64">
        <f t="shared" si="6"/>
        <v>130155</v>
      </c>
      <c r="L36" s="64">
        <f t="shared" si="6"/>
        <v>79683</v>
      </c>
      <c r="M36" s="64">
        <f t="shared" si="6"/>
        <v>2153193</v>
      </c>
      <c r="N36" s="64">
        <f t="shared" si="6"/>
        <v>2363031</v>
      </c>
      <c r="O36" s="64">
        <f t="shared" si="6"/>
        <v>267765</v>
      </c>
      <c r="P36" s="64">
        <f t="shared" si="6"/>
        <v>1947816</v>
      </c>
      <c r="Q36" s="64">
        <f t="shared" si="6"/>
        <v>112209</v>
      </c>
      <c r="R36" s="64">
        <f t="shared" si="6"/>
        <v>2327790</v>
      </c>
      <c r="S36" s="64">
        <f t="shared" si="6"/>
        <v>72747</v>
      </c>
      <c r="T36" s="64">
        <f t="shared" si="6"/>
        <v>0</v>
      </c>
      <c r="U36" s="64">
        <f t="shared" si="6"/>
        <v>1073639</v>
      </c>
      <c r="V36" s="64">
        <f t="shared" si="6"/>
        <v>1146386</v>
      </c>
      <c r="W36" s="64">
        <f t="shared" si="6"/>
        <v>10888948</v>
      </c>
      <c r="X36" s="64">
        <f t="shared" si="6"/>
        <v>0</v>
      </c>
      <c r="Y36" s="64">
        <f t="shared" si="6"/>
        <v>10888948</v>
      </c>
      <c r="Z36" s="65">
        <f>+IF(X36&lt;&gt;0,+(Y36/X36)*100,0)</f>
        <v>0</v>
      </c>
      <c r="AA36" s="66">
        <f>SUM(AA32:AA35)</f>
        <v>23500000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937722</v>
      </c>
      <c r="D5" s="16">
        <f>SUM(D6:D8)</f>
        <v>0</v>
      </c>
      <c r="E5" s="17">
        <f t="shared" si="0"/>
        <v>13632000</v>
      </c>
      <c r="F5" s="18">
        <f t="shared" si="0"/>
        <v>8856500</v>
      </c>
      <c r="G5" s="18">
        <f t="shared" si="0"/>
        <v>107460</v>
      </c>
      <c r="H5" s="18">
        <f t="shared" si="0"/>
        <v>513265</v>
      </c>
      <c r="I5" s="18">
        <f t="shared" si="0"/>
        <v>39237</v>
      </c>
      <c r="J5" s="18">
        <f t="shared" si="0"/>
        <v>659962</v>
      </c>
      <c r="K5" s="18">
        <f t="shared" si="0"/>
        <v>0</v>
      </c>
      <c r="L5" s="18">
        <f t="shared" si="0"/>
        <v>0</v>
      </c>
      <c r="M5" s="18">
        <f t="shared" si="0"/>
        <v>3010</v>
      </c>
      <c r="N5" s="18">
        <f t="shared" si="0"/>
        <v>3010</v>
      </c>
      <c r="O5" s="18">
        <f t="shared" si="0"/>
        <v>89150</v>
      </c>
      <c r="P5" s="18">
        <f t="shared" si="0"/>
        <v>2899587</v>
      </c>
      <c r="Q5" s="18">
        <f t="shared" si="0"/>
        <v>0</v>
      </c>
      <c r="R5" s="18">
        <f t="shared" si="0"/>
        <v>2988737</v>
      </c>
      <c r="S5" s="18">
        <f t="shared" si="0"/>
        <v>80864</v>
      </c>
      <c r="T5" s="18">
        <f t="shared" si="0"/>
        <v>0</v>
      </c>
      <c r="U5" s="18">
        <f t="shared" si="0"/>
        <v>0</v>
      </c>
      <c r="V5" s="18">
        <f t="shared" si="0"/>
        <v>80864</v>
      </c>
      <c r="W5" s="18">
        <f t="shared" si="0"/>
        <v>3732573</v>
      </c>
      <c r="X5" s="18">
        <f t="shared" si="0"/>
        <v>13631496</v>
      </c>
      <c r="Y5" s="18">
        <f t="shared" si="0"/>
        <v>-9898923</v>
      </c>
      <c r="Z5" s="4">
        <f>+IF(X5&lt;&gt;0,+(Y5/X5)*100,0)</f>
        <v>-72.61802372975058</v>
      </c>
      <c r="AA5" s="16">
        <f>SUM(AA6:AA8)</f>
        <v>8856500</v>
      </c>
    </row>
    <row r="6" spans="1:27" ht="13.5">
      <c r="A6" s="5" t="s">
        <v>32</v>
      </c>
      <c r="B6" s="3"/>
      <c r="C6" s="19">
        <v>324742</v>
      </c>
      <c r="D6" s="19"/>
      <c r="E6" s="20">
        <v>360500</v>
      </c>
      <c r="F6" s="21">
        <v>360500</v>
      </c>
      <c r="G6" s="21"/>
      <c r="H6" s="21"/>
      <c r="I6" s="21">
        <v>15782</v>
      </c>
      <c r="J6" s="21">
        <v>15782</v>
      </c>
      <c r="K6" s="21"/>
      <c r="L6" s="21"/>
      <c r="M6" s="21">
        <v>3010</v>
      </c>
      <c r="N6" s="21">
        <v>3010</v>
      </c>
      <c r="O6" s="21"/>
      <c r="P6" s="21"/>
      <c r="Q6" s="21"/>
      <c r="R6" s="21"/>
      <c r="S6" s="21"/>
      <c r="T6" s="21"/>
      <c r="U6" s="21"/>
      <c r="V6" s="21"/>
      <c r="W6" s="21">
        <v>18792</v>
      </c>
      <c r="X6" s="21">
        <v>360504</v>
      </c>
      <c r="Y6" s="21">
        <v>-341712</v>
      </c>
      <c r="Z6" s="6">
        <v>-94.79</v>
      </c>
      <c r="AA6" s="28">
        <v>360500</v>
      </c>
    </row>
    <row r="7" spans="1:27" ht="13.5">
      <c r="A7" s="5" t="s">
        <v>33</v>
      </c>
      <c r="B7" s="3"/>
      <c r="C7" s="22">
        <v>182169</v>
      </c>
      <c r="D7" s="22"/>
      <c r="E7" s="23">
        <v>2212000</v>
      </c>
      <c r="F7" s="24">
        <v>237000</v>
      </c>
      <c r="G7" s="24"/>
      <c r="H7" s="24">
        <v>7765</v>
      </c>
      <c r="I7" s="24"/>
      <c r="J7" s="24">
        <v>7765</v>
      </c>
      <c r="K7" s="24"/>
      <c r="L7" s="24"/>
      <c r="M7" s="24"/>
      <c r="N7" s="24"/>
      <c r="O7" s="24"/>
      <c r="P7" s="24"/>
      <c r="Q7" s="24"/>
      <c r="R7" s="24"/>
      <c r="S7" s="24">
        <v>41135</v>
      </c>
      <c r="T7" s="24"/>
      <c r="U7" s="24"/>
      <c r="V7" s="24">
        <v>41135</v>
      </c>
      <c r="W7" s="24">
        <v>48900</v>
      </c>
      <c r="X7" s="24">
        <v>2211996</v>
      </c>
      <c r="Y7" s="24">
        <v>-2163096</v>
      </c>
      <c r="Z7" s="7">
        <v>-97.79</v>
      </c>
      <c r="AA7" s="29">
        <v>237000</v>
      </c>
    </row>
    <row r="8" spans="1:27" ht="13.5">
      <c r="A8" s="5" t="s">
        <v>34</v>
      </c>
      <c r="B8" s="3"/>
      <c r="C8" s="19">
        <v>430811</v>
      </c>
      <c r="D8" s="19"/>
      <c r="E8" s="20">
        <v>11059500</v>
      </c>
      <c r="F8" s="21">
        <v>8259000</v>
      </c>
      <c r="G8" s="21">
        <v>107460</v>
      </c>
      <c r="H8" s="21">
        <v>505500</v>
      </c>
      <c r="I8" s="21">
        <v>23455</v>
      </c>
      <c r="J8" s="21">
        <v>636415</v>
      </c>
      <c r="K8" s="21"/>
      <c r="L8" s="21"/>
      <c r="M8" s="21"/>
      <c r="N8" s="21"/>
      <c r="O8" s="21">
        <v>89150</v>
      </c>
      <c r="P8" s="21">
        <v>2899587</v>
      </c>
      <c r="Q8" s="21"/>
      <c r="R8" s="21">
        <v>2988737</v>
      </c>
      <c r="S8" s="21">
        <v>39729</v>
      </c>
      <c r="T8" s="21"/>
      <c r="U8" s="21"/>
      <c r="V8" s="21">
        <v>39729</v>
      </c>
      <c r="W8" s="21">
        <v>3664881</v>
      </c>
      <c r="X8" s="21">
        <v>11058996</v>
      </c>
      <c r="Y8" s="21">
        <v>-7394115</v>
      </c>
      <c r="Z8" s="6">
        <v>-66.86</v>
      </c>
      <c r="AA8" s="28">
        <v>8259000</v>
      </c>
    </row>
    <row r="9" spans="1:27" ht="13.5">
      <c r="A9" s="2" t="s">
        <v>35</v>
      </c>
      <c r="B9" s="3"/>
      <c r="C9" s="16">
        <f aca="true" t="shared" si="1" ref="C9:Y9">SUM(C10:C14)</f>
        <v>6978887</v>
      </c>
      <c r="D9" s="16">
        <f>SUM(D10:D14)</f>
        <v>0</v>
      </c>
      <c r="E9" s="17">
        <f t="shared" si="1"/>
        <v>44817500</v>
      </c>
      <c r="F9" s="18">
        <f t="shared" si="1"/>
        <v>28318655</v>
      </c>
      <c r="G9" s="18">
        <f t="shared" si="1"/>
        <v>0</v>
      </c>
      <c r="H9" s="18">
        <f t="shared" si="1"/>
        <v>3479563</v>
      </c>
      <c r="I9" s="18">
        <f t="shared" si="1"/>
        <v>16345</v>
      </c>
      <c r="J9" s="18">
        <f t="shared" si="1"/>
        <v>3495908</v>
      </c>
      <c r="K9" s="18">
        <f t="shared" si="1"/>
        <v>899524</v>
      </c>
      <c r="L9" s="18">
        <f t="shared" si="1"/>
        <v>442529</v>
      </c>
      <c r="M9" s="18">
        <f t="shared" si="1"/>
        <v>46990</v>
      </c>
      <c r="N9" s="18">
        <f t="shared" si="1"/>
        <v>1389043</v>
      </c>
      <c r="O9" s="18">
        <f t="shared" si="1"/>
        <v>49500</v>
      </c>
      <c r="P9" s="18">
        <f t="shared" si="1"/>
        <v>518631</v>
      </c>
      <c r="Q9" s="18">
        <f t="shared" si="1"/>
        <v>892674</v>
      </c>
      <c r="R9" s="18">
        <f t="shared" si="1"/>
        <v>1460805</v>
      </c>
      <c r="S9" s="18">
        <f t="shared" si="1"/>
        <v>291130</v>
      </c>
      <c r="T9" s="18">
        <f t="shared" si="1"/>
        <v>232507</v>
      </c>
      <c r="U9" s="18">
        <f t="shared" si="1"/>
        <v>0</v>
      </c>
      <c r="V9" s="18">
        <f t="shared" si="1"/>
        <v>523637</v>
      </c>
      <c r="W9" s="18">
        <f t="shared" si="1"/>
        <v>6869393</v>
      </c>
      <c r="X9" s="18">
        <f t="shared" si="1"/>
        <v>44817504</v>
      </c>
      <c r="Y9" s="18">
        <f t="shared" si="1"/>
        <v>-37948111</v>
      </c>
      <c r="Z9" s="4">
        <f>+IF(X9&lt;&gt;0,+(Y9/X9)*100,0)</f>
        <v>-84.67252214670411</v>
      </c>
      <c r="AA9" s="30">
        <f>SUM(AA10:AA14)</f>
        <v>28318655</v>
      </c>
    </row>
    <row r="10" spans="1:27" ht="13.5">
      <c r="A10" s="5" t="s">
        <v>36</v>
      </c>
      <c r="B10" s="3"/>
      <c r="C10" s="19">
        <v>342170</v>
      </c>
      <c r="D10" s="19"/>
      <c r="E10" s="20">
        <v>6040500</v>
      </c>
      <c r="F10" s="21">
        <v>2176300</v>
      </c>
      <c r="G10" s="21"/>
      <c r="H10" s="21"/>
      <c r="I10" s="21">
        <v>12300</v>
      </c>
      <c r="J10" s="21">
        <v>12300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12300</v>
      </c>
      <c r="X10" s="21">
        <v>6040500</v>
      </c>
      <c r="Y10" s="21">
        <v>-6028200</v>
      </c>
      <c r="Z10" s="6">
        <v>-99.8</v>
      </c>
      <c r="AA10" s="28">
        <v>2176300</v>
      </c>
    </row>
    <row r="11" spans="1:27" ht="13.5">
      <c r="A11" s="5" t="s">
        <v>37</v>
      </c>
      <c r="B11" s="3"/>
      <c r="C11" s="19">
        <v>605642</v>
      </c>
      <c r="D11" s="19"/>
      <c r="E11" s="20">
        <v>12705000</v>
      </c>
      <c r="F11" s="21">
        <v>7235000</v>
      </c>
      <c r="G11" s="21"/>
      <c r="H11" s="21">
        <v>276281</v>
      </c>
      <c r="I11" s="21"/>
      <c r="J11" s="21">
        <v>276281</v>
      </c>
      <c r="K11" s="21"/>
      <c r="L11" s="21">
        <v>44010</v>
      </c>
      <c r="M11" s="21">
        <v>46990</v>
      </c>
      <c r="N11" s="21">
        <v>91000</v>
      </c>
      <c r="O11" s="21">
        <v>49500</v>
      </c>
      <c r="P11" s="21">
        <v>113094</v>
      </c>
      <c r="Q11" s="21">
        <v>111749</v>
      </c>
      <c r="R11" s="21">
        <v>274343</v>
      </c>
      <c r="S11" s="21">
        <v>199284</v>
      </c>
      <c r="T11" s="21">
        <v>150675</v>
      </c>
      <c r="U11" s="21"/>
      <c r="V11" s="21">
        <v>349959</v>
      </c>
      <c r="W11" s="21">
        <v>991583</v>
      </c>
      <c r="X11" s="21">
        <v>12705000</v>
      </c>
      <c r="Y11" s="21">
        <v>-11713417</v>
      </c>
      <c r="Z11" s="6">
        <v>-92.2</v>
      </c>
      <c r="AA11" s="28">
        <v>7235000</v>
      </c>
    </row>
    <row r="12" spans="1:27" ht="13.5">
      <c r="A12" s="5" t="s">
        <v>38</v>
      </c>
      <c r="B12" s="3"/>
      <c r="C12" s="19">
        <v>17665</v>
      </c>
      <c r="D12" s="19"/>
      <c r="E12" s="20">
        <v>9977000</v>
      </c>
      <c r="F12" s="21">
        <v>17000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6890</v>
      </c>
      <c r="R12" s="21">
        <v>6890</v>
      </c>
      <c r="S12" s="21"/>
      <c r="T12" s="21"/>
      <c r="U12" s="21"/>
      <c r="V12" s="21"/>
      <c r="W12" s="21">
        <v>6890</v>
      </c>
      <c r="X12" s="21">
        <v>9977004</v>
      </c>
      <c r="Y12" s="21">
        <v>-9970114</v>
      </c>
      <c r="Z12" s="6">
        <v>-99.93</v>
      </c>
      <c r="AA12" s="28">
        <v>17000</v>
      </c>
    </row>
    <row r="13" spans="1:27" ht="13.5">
      <c r="A13" s="5" t="s">
        <v>39</v>
      </c>
      <c r="B13" s="3"/>
      <c r="C13" s="19">
        <v>6001781</v>
      </c>
      <c r="D13" s="19"/>
      <c r="E13" s="20">
        <v>15917000</v>
      </c>
      <c r="F13" s="21">
        <v>18712355</v>
      </c>
      <c r="G13" s="21"/>
      <c r="H13" s="21">
        <v>3203282</v>
      </c>
      <c r="I13" s="21"/>
      <c r="J13" s="21">
        <v>3203282</v>
      </c>
      <c r="K13" s="21">
        <v>874832</v>
      </c>
      <c r="L13" s="21">
        <v>398519</v>
      </c>
      <c r="M13" s="21"/>
      <c r="N13" s="21">
        <v>1273351</v>
      </c>
      <c r="O13" s="21"/>
      <c r="P13" s="21">
        <v>405537</v>
      </c>
      <c r="Q13" s="21">
        <v>774035</v>
      </c>
      <c r="R13" s="21">
        <v>1179572</v>
      </c>
      <c r="S13" s="21">
        <v>91846</v>
      </c>
      <c r="T13" s="21">
        <v>81832</v>
      </c>
      <c r="U13" s="21"/>
      <c r="V13" s="21">
        <v>173678</v>
      </c>
      <c r="W13" s="21">
        <v>5829883</v>
      </c>
      <c r="X13" s="21">
        <v>15917004</v>
      </c>
      <c r="Y13" s="21">
        <v>-10087121</v>
      </c>
      <c r="Z13" s="6">
        <v>-63.37</v>
      </c>
      <c r="AA13" s="28">
        <v>18712355</v>
      </c>
    </row>
    <row r="14" spans="1:27" ht="13.5">
      <c r="A14" s="5" t="s">
        <v>40</v>
      </c>
      <c r="B14" s="3"/>
      <c r="C14" s="22">
        <v>11629</v>
      </c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>
        <v>24692</v>
      </c>
      <c r="L14" s="24"/>
      <c r="M14" s="24"/>
      <c r="N14" s="24">
        <v>24692</v>
      </c>
      <c r="O14" s="24"/>
      <c r="P14" s="24"/>
      <c r="Q14" s="24"/>
      <c r="R14" s="24"/>
      <c r="S14" s="24"/>
      <c r="T14" s="24"/>
      <c r="U14" s="24"/>
      <c r="V14" s="24"/>
      <c r="W14" s="24">
        <v>28737</v>
      </c>
      <c r="X14" s="24">
        <v>177996</v>
      </c>
      <c r="Y14" s="24">
        <v>-149259</v>
      </c>
      <c r="Z14" s="7">
        <v>-83.86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20503835</v>
      </c>
      <c r="D15" s="16">
        <f>SUM(D16:D18)</f>
        <v>0</v>
      </c>
      <c r="E15" s="17">
        <f t="shared" si="2"/>
        <v>33965000</v>
      </c>
      <c r="F15" s="18">
        <f t="shared" si="2"/>
        <v>22532891</v>
      </c>
      <c r="G15" s="18">
        <f t="shared" si="2"/>
        <v>0</v>
      </c>
      <c r="H15" s="18">
        <f t="shared" si="2"/>
        <v>1532380</v>
      </c>
      <c r="I15" s="18">
        <f t="shared" si="2"/>
        <v>0</v>
      </c>
      <c r="J15" s="18">
        <f t="shared" si="2"/>
        <v>1532380</v>
      </c>
      <c r="K15" s="18">
        <f t="shared" si="2"/>
        <v>23455</v>
      </c>
      <c r="L15" s="18">
        <f t="shared" si="2"/>
        <v>1217059</v>
      </c>
      <c r="M15" s="18">
        <f t="shared" si="2"/>
        <v>0</v>
      </c>
      <c r="N15" s="18">
        <f t="shared" si="2"/>
        <v>1240514</v>
      </c>
      <c r="O15" s="18">
        <f t="shared" si="2"/>
        <v>0</v>
      </c>
      <c r="P15" s="18">
        <f t="shared" si="2"/>
        <v>1229390</v>
      </c>
      <c r="Q15" s="18">
        <f t="shared" si="2"/>
        <v>0</v>
      </c>
      <c r="R15" s="18">
        <f t="shared" si="2"/>
        <v>1229390</v>
      </c>
      <c r="S15" s="18">
        <f t="shared" si="2"/>
        <v>0</v>
      </c>
      <c r="T15" s="18">
        <f t="shared" si="2"/>
        <v>299311</v>
      </c>
      <c r="U15" s="18">
        <f t="shared" si="2"/>
        <v>0</v>
      </c>
      <c r="V15" s="18">
        <f t="shared" si="2"/>
        <v>299311</v>
      </c>
      <c r="W15" s="18">
        <f t="shared" si="2"/>
        <v>4301595</v>
      </c>
      <c r="X15" s="18">
        <f t="shared" si="2"/>
        <v>33965808</v>
      </c>
      <c r="Y15" s="18">
        <f t="shared" si="2"/>
        <v>-29664213</v>
      </c>
      <c r="Z15" s="4">
        <f>+IF(X15&lt;&gt;0,+(Y15/X15)*100,0)</f>
        <v>-87.33551399689946</v>
      </c>
      <c r="AA15" s="30">
        <f>SUM(AA16:AA18)</f>
        <v>22532891</v>
      </c>
    </row>
    <row r="16" spans="1:27" ht="13.5">
      <c r="A16" s="5" t="s">
        <v>42</v>
      </c>
      <c r="B16" s="3"/>
      <c r="C16" s="19">
        <v>376856</v>
      </c>
      <c r="D16" s="19"/>
      <c r="E16" s="20">
        <v>2985000</v>
      </c>
      <c r="F16" s="21">
        <v>2822450</v>
      </c>
      <c r="G16" s="21"/>
      <c r="H16" s="21">
        <v>14800</v>
      </c>
      <c r="I16" s="21"/>
      <c r="J16" s="21">
        <v>14800</v>
      </c>
      <c r="K16" s="21">
        <v>23455</v>
      </c>
      <c r="L16" s="21">
        <v>4169</v>
      </c>
      <c r="M16" s="21"/>
      <c r="N16" s="21">
        <v>27624</v>
      </c>
      <c r="O16" s="21"/>
      <c r="P16" s="21"/>
      <c r="Q16" s="21"/>
      <c r="R16" s="21"/>
      <c r="S16" s="21"/>
      <c r="T16" s="21"/>
      <c r="U16" s="21"/>
      <c r="V16" s="21"/>
      <c r="W16" s="21">
        <v>42424</v>
      </c>
      <c r="X16" s="21">
        <v>2985804</v>
      </c>
      <c r="Y16" s="21">
        <v>-2943380</v>
      </c>
      <c r="Z16" s="6">
        <v>-98.58</v>
      </c>
      <c r="AA16" s="28">
        <v>2822450</v>
      </c>
    </row>
    <row r="17" spans="1:27" ht="13.5">
      <c r="A17" s="5" t="s">
        <v>43</v>
      </c>
      <c r="B17" s="3"/>
      <c r="C17" s="19">
        <v>20126979</v>
      </c>
      <c r="D17" s="19"/>
      <c r="E17" s="20">
        <v>30980000</v>
      </c>
      <c r="F17" s="21">
        <v>19710441</v>
      </c>
      <c r="G17" s="21"/>
      <c r="H17" s="21">
        <v>1517580</v>
      </c>
      <c r="I17" s="21"/>
      <c r="J17" s="21">
        <v>1517580</v>
      </c>
      <c r="K17" s="21"/>
      <c r="L17" s="21">
        <v>1212890</v>
      </c>
      <c r="M17" s="21"/>
      <c r="N17" s="21">
        <v>1212890</v>
      </c>
      <c r="O17" s="21"/>
      <c r="P17" s="21">
        <v>1229390</v>
      </c>
      <c r="Q17" s="21"/>
      <c r="R17" s="21">
        <v>1229390</v>
      </c>
      <c r="S17" s="21"/>
      <c r="T17" s="21">
        <v>299311</v>
      </c>
      <c r="U17" s="21"/>
      <c r="V17" s="21">
        <v>299311</v>
      </c>
      <c r="W17" s="21">
        <v>4259171</v>
      </c>
      <c r="X17" s="21">
        <v>30980004</v>
      </c>
      <c r="Y17" s="21">
        <v>-26720833</v>
      </c>
      <c r="Z17" s="6">
        <v>-86.25</v>
      </c>
      <c r="AA17" s="28">
        <v>19710441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73884859</v>
      </c>
      <c r="D19" s="16">
        <f>SUM(D20:D23)</f>
        <v>0</v>
      </c>
      <c r="E19" s="17">
        <f t="shared" si="3"/>
        <v>259937500</v>
      </c>
      <c r="F19" s="18">
        <f t="shared" si="3"/>
        <v>115482900</v>
      </c>
      <c r="G19" s="18">
        <f t="shared" si="3"/>
        <v>5278319</v>
      </c>
      <c r="H19" s="18">
        <f t="shared" si="3"/>
        <v>2564007</v>
      </c>
      <c r="I19" s="18">
        <f t="shared" si="3"/>
        <v>2168062</v>
      </c>
      <c r="J19" s="18">
        <f t="shared" si="3"/>
        <v>10010388</v>
      </c>
      <c r="K19" s="18">
        <f t="shared" si="3"/>
        <v>1929290</v>
      </c>
      <c r="L19" s="18">
        <f t="shared" si="3"/>
        <v>8137879</v>
      </c>
      <c r="M19" s="18">
        <f t="shared" si="3"/>
        <v>3047195</v>
      </c>
      <c r="N19" s="18">
        <f t="shared" si="3"/>
        <v>13114364</v>
      </c>
      <c r="O19" s="18">
        <f t="shared" si="3"/>
        <v>2176759</v>
      </c>
      <c r="P19" s="18">
        <f t="shared" si="3"/>
        <v>1215486</v>
      </c>
      <c r="Q19" s="18">
        <f t="shared" si="3"/>
        <v>455843</v>
      </c>
      <c r="R19" s="18">
        <f t="shared" si="3"/>
        <v>3848088</v>
      </c>
      <c r="S19" s="18">
        <f t="shared" si="3"/>
        <v>12439239</v>
      </c>
      <c r="T19" s="18">
        <f t="shared" si="3"/>
        <v>4964615</v>
      </c>
      <c r="U19" s="18">
        <f t="shared" si="3"/>
        <v>0</v>
      </c>
      <c r="V19" s="18">
        <f t="shared" si="3"/>
        <v>17403854</v>
      </c>
      <c r="W19" s="18">
        <f t="shared" si="3"/>
        <v>44376694</v>
      </c>
      <c r="X19" s="18">
        <f t="shared" si="3"/>
        <v>259937496</v>
      </c>
      <c r="Y19" s="18">
        <f t="shared" si="3"/>
        <v>-215560802</v>
      </c>
      <c r="Z19" s="4">
        <f>+IF(X19&lt;&gt;0,+(Y19/X19)*100,0)</f>
        <v>-82.92793664520028</v>
      </c>
      <c r="AA19" s="30">
        <f>SUM(AA20:AA23)</f>
        <v>115482900</v>
      </c>
    </row>
    <row r="20" spans="1:27" ht="13.5">
      <c r="A20" s="5" t="s">
        <v>46</v>
      </c>
      <c r="B20" s="3"/>
      <c r="C20" s="19">
        <v>27211946</v>
      </c>
      <c r="D20" s="19"/>
      <c r="E20" s="20">
        <v>38346000</v>
      </c>
      <c r="F20" s="21">
        <v>17601000</v>
      </c>
      <c r="G20" s="21"/>
      <c r="H20" s="21">
        <v>608992</v>
      </c>
      <c r="I20" s="21">
        <v>11474</v>
      </c>
      <c r="J20" s="21">
        <v>620466</v>
      </c>
      <c r="K20" s="21"/>
      <c r="L20" s="21">
        <v>629283</v>
      </c>
      <c r="M20" s="21">
        <v>112195</v>
      </c>
      <c r="N20" s="21">
        <v>741478</v>
      </c>
      <c r="O20" s="21"/>
      <c r="P20" s="21">
        <v>45614</v>
      </c>
      <c r="Q20" s="21">
        <v>302275</v>
      </c>
      <c r="R20" s="21">
        <v>347889</v>
      </c>
      <c r="S20" s="21">
        <v>5754182</v>
      </c>
      <c r="T20" s="21"/>
      <c r="U20" s="21"/>
      <c r="V20" s="21">
        <v>5754182</v>
      </c>
      <c r="W20" s="21">
        <v>7464015</v>
      </c>
      <c r="X20" s="21">
        <v>38346000</v>
      </c>
      <c r="Y20" s="21">
        <v>-30881985</v>
      </c>
      <c r="Z20" s="6">
        <v>-80.54</v>
      </c>
      <c r="AA20" s="28">
        <v>17601000</v>
      </c>
    </row>
    <row r="21" spans="1:27" ht="13.5">
      <c r="A21" s="5" t="s">
        <v>47</v>
      </c>
      <c r="B21" s="3"/>
      <c r="C21" s="19">
        <v>17744445</v>
      </c>
      <c r="D21" s="19"/>
      <c r="E21" s="20">
        <v>173092000</v>
      </c>
      <c r="F21" s="21">
        <v>50664959</v>
      </c>
      <c r="G21" s="21">
        <v>682796</v>
      </c>
      <c r="H21" s="21">
        <v>1955015</v>
      </c>
      <c r="I21" s="21">
        <v>77402</v>
      </c>
      <c r="J21" s="21">
        <v>2715213</v>
      </c>
      <c r="K21" s="21">
        <v>705836</v>
      </c>
      <c r="L21" s="21">
        <v>1403345</v>
      </c>
      <c r="M21" s="21"/>
      <c r="N21" s="21">
        <v>2109181</v>
      </c>
      <c r="O21" s="21">
        <v>1889161</v>
      </c>
      <c r="P21" s="21">
        <v>49800</v>
      </c>
      <c r="Q21" s="21">
        <v>153568</v>
      </c>
      <c r="R21" s="21">
        <v>2092529</v>
      </c>
      <c r="S21" s="21">
        <v>4042229</v>
      </c>
      <c r="T21" s="21">
        <v>2538944</v>
      </c>
      <c r="U21" s="21"/>
      <c r="V21" s="21">
        <v>6581173</v>
      </c>
      <c r="W21" s="21">
        <v>13498096</v>
      </c>
      <c r="X21" s="21">
        <v>173091996</v>
      </c>
      <c r="Y21" s="21">
        <v>-159593900</v>
      </c>
      <c r="Z21" s="6">
        <v>-92.2</v>
      </c>
      <c r="AA21" s="28">
        <v>50664959</v>
      </c>
    </row>
    <row r="22" spans="1:27" ht="13.5">
      <c r="A22" s="5" t="s">
        <v>48</v>
      </c>
      <c r="B22" s="3"/>
      <c r="C22" s="22">
        <v>28207563</v>
      </c>
      <c r="D22" s="22"/>
      <c r="E22" s="23">
        <v>32178000</v>
      </c>
      <c r="F22" s="24">
        <v>32760441</v>
      </c>
      <c r="G22" s="24">
        <v>4595523</v>
      </c>
      <c r="H22" s="24"/>
      <c r="I22" s="24">
        <v>2079186</v>
      </c>
      <c r="J22" s="24">
        <v>6674709</v>
      </c>
      <c r="K22" s="24">
        <v>1223454</v>
      </c>
      <c r="L22" s="24">
        <v>6105251</v>
      </c>
      <c r="M22" s="24"/>
      <c r="N22" s="24">
        <v>7328705</v>
      </c>
      <c r="O22" s="24">
        <v>287598</v>
      </c>
      <c r="P22" s="24">
        <v>335072</v>
      </c>
      <c r="Q22" s="24"/>
      <c r="R22" s="24">
        <v>622670</v>
      </c>
      <c r="S22" s="24">
        <v>2642828</v>
      </c>
      <c r="T22" s="24">
        <v>2425671</v>
      </c>
      <c r="U22" s="24"/>
      <c r="V22" s="24">
        <v>5068499</v>
      </c>
      <c r="W22" s="24">
        <v>19694583</v>
      </c>
      <c r="X22" s="24">
        <v>32178000</v>
      </c>
      <c r="Y22" s="24">
        <v>-12483417</v>
      </c>
      <c r="Z22" s="7">
        <v>-38.79</v>
      </c>
      <c r="AA22" s="29">
        <v>32760441</v>
      </c>
    </row>
    <row r="23" spans="1:27" ht="13.5">
      <c r="A23" s="5" t="s">
        <v>49</v>
      </c>
      <c r="B23" s="3"/>
      <c r="C23" s="19">
        <v>720905</v>
      </c>
      <c r="D23" s="19"/>
      <c r="E23" s="20">
        <v>16321500</v>
      </c>
      <c r="F23" s="21">
        <v>14456500</v>
      </c>
      <c r="G23" s="21"/>
      <c r="H23" s="21"/>
      <c r="I23" s="21"/>
      <c r="J23" s="21"/>
      <c r="K23" s="21"/>
      <c r="L23" s="21"/>
      <c r="M23" s="21">
        <v>2935000</v>
      </c>
      <c r="N23" s="21">
        <v>2935000</v>
      </c>
      <c r="O23" s="21"/>
      <c r="P23" s="21">
        <v>785000</v>
      </c>
      <c r="Q23" s="21"/>
      <c r="R23" s="21">
        <v>785000</v>
      </c>
      <c r="S23" s="21"/>
      <c r="T23" s="21"/>
      <c r="U23" s="21"/>
      <c r="V23" s="21"/>
      <c r="W23" s="21">
        <v>3720000</v>
      </c>
      <c r="X23" s="21">
        <v>16321500</v>
      </c>
      <c r="Y23" s="21">
        <v>-12601500</v>
      </c>
      <c r="Z23" s="6">
        <v>-77.21</v>
      </c>
      <c r="AA23" s="28">
        <v>14456500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102305303</v>
      </c>
      <c r="D25" s="51">
        <f>+D5+D9+D15+D19+D24</f>
        <v>0</v>
      </c>
      <c r="E25" s="52">
        <f t="shared" si="4"/>
        <v>352352000</v>
      </c>
      <c r="F25" s="53">
        <f t="shared" si="4"/>
        <v>175190946</v>
      </c>
      <c r="G25" s="53">
        <f t="shared" si="4"/>
        <v>5385779</v>
      </c>
      <c r="H25" s="53">
        <f t="shared" si="4"/>
        <v>8089215</v>
      </c>
      <c r="I25" s="53">
        <f t="shared" si="4"/>
        <v>2223644</v>
      </c>
      <c r="J25" s="53">
        <f t="shared" si="4"/>
        <v>15698638</v>
      </c>
      <c r="K25" s="53">
        <f t="shared" si="4"/>
        <v>2852269</v>
      </c>
      <c r="L25" s="53">
        <f t="shared" si="4"/>
        <v>9797467</v>
      </c>
      <c r="M25" s="53">
        <f t="shared" si="4"/>
        <v>3097195</v>
      </c>
      <c r="N25" s="53">
        <f t="shared" si="4"/>
        <v>15746931</v>
      </c>
      <c r="O25" s="53">
        <f t="shared" si="4"/>
        <v>2315409</v>
      </c>
      <c r="P25" s="53">
        <f t="shared" si="4"/>
        <v>5863094</v>
      </c>
      <c r="Q25" s="53">
        <f t="shared" si="4"/>
        <v>1348517</v>
      </c>
      <c r="R25" s="53">
        <f t="shared" si="4"/>
        <v>9527020</v>
      </c>
      <c r="S25" s="53">
        <f t="shared" si="4"/>
        <v>12811233</v>
      </c>
      <c r="T25" s="53">
        <f t="shared" si="4"/>
        <v>5496433</v>
      </c>
      <c r="U25" s="53">
        <f t="shared" si="4"/>
        <v>0</v>
      </c>
      <c r="V25" s="53">
        <f t="shared" si="4"/>
        <v>18307666</v>
      </c>
      <c r="W25" s="53">
        <f t="shared" si="4"/>
        <v>59280255</v>
      </c>
      <c r="X25" s="53">
        <f t="shared" si="4"/>
        <v>352352304</v>
      </c>
      <c r="Y25" s="53">
        <f t="shared" si="4"/>
        <v>-293072049</v>
      </c>
      <c r="Z25" s="54">
        <f>+IF(X25&lt;&gt;0,+(Y25/X25)*100,0)</f>
        <v>-83.17585713871193</v>
      </c>
      <c r="AA25" s="55">
        <f>+AA5+AA9+AA15+AA19+AA24</f>
        <v>175190946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18937846</v>
      </c>
      <c r="D28" s="19"/>
      <c r="E28" s="20">
        <v>17438000</v>
      </c>
      <c r="F28" s="21">
        <v>17810959</v>
      </c>
      <c r="G28" s="21"/>
      <c r="H28" s="21">
        <v>534100</v>
      </c>
      <c r="I28" s="21">
        <v>2079186</v>
      </c>
      <c r="J28" s="21">
        <v>2613286</v>
      </c>
      <c r="K28" s="21">
        <v>1223454</v>
      </c>
      <c r="L28" s="21">
        <v>3647617</v>
      </c>
      <c r="M28" s="21">
        <v>112195</v>
      </c>
      <c r="N28" s="21">
        <v>4983266</v>
      </c>
      <c r="O28" s="21"/>
      <c r="P28" s="21">
        <v>380686</v>
      </c>
      <c r="Q28" s="21">
        <v>275812</v>
      </c>
      <c r="R28" s="21">
        <v>656498</v>
      </c>
      <c r="S28" s="21">
        <v>8373928</v>
      </c>
      <c r="T28" s="21">
        <v>2425671</v>
      </c>
      <c r="U28" s="21"/>
      <c r="V28" s="21">
        <v>10799599</v>
      </c>
      <c r="W28" s="21">
        <v>19052649</v>
      </c>
      <c r="X28" s="21"/>
      <c r="Y28" s="21">
        <v>19052649</v>
      </c>
      <c r="Z28" s="6"/>
      <c r="AA28" s="19">
        <v>17810959</v>
      </c>
    </row>
    <row r="29" spans="1:27" ht="13.5">
      <c r="A29" s="57" t="s">
        <v>55</v>
      </c>
      <c r="B29" s="3"/>
      <c r="C29" s="19">
        <v>7189430</v>
      </c>
      <c r="D29" s="19"/>
      <c r="E29" s="20">
        <v>3000000</v>
      </c>
      <c r="F29" s="21">
        <v>16371655</v>
      </c>
      <c r="G29" s="21"/>
      <c r="H29" s="21">
        <v>3203282</v>
      </c>
      <c r="I29" s="21">
        <v>12300</v>
      </c>
      <c r="J29" s="21">
        <v>3215582</v>
      </c>
      <c r="K29" s="21">
        <v>874832</v>
      </c>
      <c r="L29" s="21">
        <v>398519</v>
      </c>
      <c r="M29" s="21"/>
      <c r="N29" s="21">
        <v>1273351</v>
      </c>
      <c r="O29" s="21">
        <v>619537</v>
      </c>
      <c r="P29" s="21">
        <v>405537</v>
      </c>
      <c r="Q29" s="21">
        <v>774035</v>
      </c>
      <c r="R29" s="21">
        <v>1799109</v>
      </c>
      <c r="S29" s="21">
        <v>91846</v>
      </c>
      <c r="T29" s="21">
        <v>81832</v>
      </c>
      <c r="U29" s="21"/>
      <c r="V29" s="21">
        <v>173678</v>
      </c>
      <c r="W29" s="21">
        <v>6461720</v>
      </c>
      <c r="X29" s="21"/>
      <c r="Y29" s="21">
        <v>6461720</v>
      </c>
      <c r="Z29" s="6"/>
      <c r="AA29" s="28">
        <v>16371655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26127276</v>
      </c>
      <c r="D32" s="25">
        <f>SUM(D28:D31)</f>
        <v>0</v>
      </c>
      <c r="E32" s="26">
        <f t="shared" si="5"/>
        <v>20438000</v>
      </c>
      <c r="F32" s="27">
        <f t="shared" si="5"/>
        <v>34182614</v>
      </c>
      <c r="G32" s="27">
        <f t="shared" si="5"/>
        <v>0</v>
      </c>
      <c r="H32" s="27">
        <f t="shared" si="5"/>
        <v>3737382</v>
      </c>
      <c r="I32" s="27">
        <f t="shared" si="5"/>
        <v>2091486</v>
      </c>
      <c r="J32" s="27">
        <f t="shared" si="5"/>
        <v>5828868</v>
      </c>
      <c r="K32" s="27">
        <f t="shared" si="5"/>
        <v>2098286</v>
      </c>
      <c r="L32" s="27">
        <f t="shared" si="5"/>
        <v>4046136</v>
      </c>
      <c r="M32" s="27">
        <f t="shared" si="5"/>
        <v>112195</v>
      </c>
      <c r="N32" s="27">
        <f t="shared" si="5"/>
        <v>6256617</v>
      </c>
      <c r="O32" s="27">
        <f t="shared" si="5"/>
        <v>619537</v>
      </c>
      <c r="P32" s="27">
        <f t="shared" si="5"/>
        <v>786223</v>
      </c>
      <c r="Q32" s="27">
        <f t="shared" si="5"/>
        <v>1049847</v>
      </c>
      <c r="R32" s="27">
        <f t="shared" si="5"/>
        <v>2455607</v>
      </c>
      <c r="S32" s="27">
        <f t="shared" si="5"/>
        <v>8465774</v>
      </c>
      <c r="T32" s="27">
        <f t="shared" si="5"/>
        <v>2507503</v>
      </c>
      <c r="U32" s="27">
        <f t="shared" si="5"/>
        <v>0</v>
      </c>
      <c r="V32" s="27">
        <f t="shared" si="5"/>
        <v>10973277</v>
      </c>
      <c r="W32" s="27">
        <f t="shared" si="5"/>
        <v>25514369</v>
      </c>
      <c r="X32" s="27">
        <f t="shared" si="5"/>
        <v>0</v>
      </c>
      <c r="Y32" s="27">
        <f t="shared" si="5"/>
        <v>25514369</v>
      </c>
      <c r="Z32" s="13">
        <f>+IF(X32&lt;&gt;0,+(Y32/X32)*100,0)</f>
        <v>0</v>
      </c>
      <c r="AA32" s="31">
        <f>SUM(AA28:AA31)</f>
        <v>34182614</v>
      </c>
    </row>
    <row r="33" spans="1:27" ht="13.5">
      <c r="A33" s="60" t="s">
        <v>59</v>
      </c>
      <c r="B33" s="3" t="s">
        <v>60</v>
      </c>
      <c r="C33" s="19">
        <v>31189640</v>
      </c>
      <c r="D33" s="19"/>
      <c r="E33" s="20">
        <v>64500000</v>
      </c>
      <c r="F33" s="21">
        <v>36230441</v>
      </c>
      <c r="G33" s="21">
        <v>682796</v>
      </c>
      <c r="H33" s="21">
        <v>3461395</v>
      </c>
      <c r="I33" s="21"/>
      <c r="J33" s="21">
        <v>4144191</v>
      </c>
      <c r="K33" s="21">
        <v>63200</v>
      </c>
      <c r="L33" s="21">
        <v>2293315</v>
      </c>
      <c r="M33" s="21"/>
      <c r="N33" s="21">
        <v>2356515</v>
      </c>
      <c r="O33" s="21"/>
      <c r="P33" s="21">
        <v>1229390</v>
      </c>
      <c r="Q33" s="21"/>
      <c r="R33" s="21">
        <v>1229390</v>
      </c>
      <c r="S33" s="21"/>
      <c r="T33" s="21">
        <v>299311</v>
      </c>
      <c r="U33" s="21"/>
      <c r="V33" s="21">
        <v>299311</v>
      </c>
      <c r="W33" s="21">
        <v>8029407</v>
      </c>
      <c r="X33" s="21"/>
      <c r="Y33" s="21">
        <v>8029407</v>
      </c>
      <c r="Z33" s="6"/>
      <c r="AA33" s="28">
        <v>36230441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44988387</v>
      </c>
      <c r="D35" s="19"/>
      <c r="E35" s="20">
        <v>267414000</v>
      </c>
      <c r="F35" s="21">
        <v>104777891</v>
      </c>
      <c r="G35" s="21">
        <v>4702983</v>
      </c>
      <c r="H35" s="21">
        <v>890438</v>
      </c>
      <c r="I35" s="21">
        <v>132158</v>
      </c>
      <c r="J35" s="21">
        <v>5725579</v>
      </c>
      <c r="K35" s="21">
        <v>690783</v>
      </c>
      <c r="L35" s="21">
        <v>3458016</v>
      </c>
      <c r="M35" s="21">
        <v>2985000</v>
      </c>
      <c r="N35" s="21">
        <v>7133799</v>
      </c>
      <c r="O35" s="21">
        <v>1695872</v>
      </c>
      <c r="P35" s="21">
        <v>3847481</v>
      </c>
      <c r="Q35" s="21">
        <v>298670</v>
      </c>
      <c r="R35" s="21">
        <v>5842023</v>
      </c>
      <c r="S35" s="21">
        <v>4345459</v>
      </c>
      <c r="T35" s="21">
        <v>2689619</v>
      </c>
      <c r="U35" s="21"/>
      <c r="V35" s="21">
        <v>7035078</v>
      </c>
      <c r="W35" s="21">
        <v>25736479</v>
      </c>
      <c r="X35" s="21"/>
      <c r="Y35" s="21">
        <v>25736479</v>
      </c>
      <c r="Z35" s="6"/>
      <c r="AA35" s="28">
        <v>104777891</v>
      </c>
    </row>
    <row r="36" spans="1:27" ht="13.5">
      <c r="A36" s="61" t="s">
        <v>64</v>
      </c>
      <c r="B36" s="10"/>
      <c r="C36" s="62">
        <f aca="true" t="shared" si="6" ref="C36:Y36">SUM(C32:C35)</f>
        <v>102305303</v>
      </c>
      <c r="D36" s="62">
        <f>SUM(D32:D35)</f>
        <v>0</v>
      </c>
      <c r="E36" s="63">
        <f t="shared" si="6"/>
        <v>352352000</v>
      </c>
      <c r="F36" s="64">
        <f t="shared" si="6"/>
        <v>175190946</v>
      </c>
      <c r="G36" s="64">
        <f t="shared" si="6"/>
        <v>5385779</v>
      </c>
      <c r="H36" s="64">
        <f t="shared" si="6"/>
        <v>8089215</v>
      </c>
      <c r="I36" s="64">
        <f t="shared" si="6"/>
        <v>2223644</v>
      </c>
      <c r="J36" s="64">
        <f t="shared" si="6"/>
        <v>15698638</v>
      </c>
      <c r="K36" s="64">
        <f t="shared" si="6"/>
        <v>2852269</v>
      </c>
      <c r="L36" s="64">
        <f t="shared" si="6"/>
        <v>9797467</v>
      </c>
      <c r="M36" s="64">
        <f t="shared" si="6"/>
        <v>3097195</v>
      </c>
      <c r="N36" s="64">
        <f t="shared" si="6"/>
        <v>15746931</v>
      </c>
      <c r="O36" s="64">
        <f t="shared" si="6"/>
        <v>2315409</v>
      </c>
      <c r="P36" s="64">
        <f t="shared" si="6"/>
        <v>5863094</v>
      </c>
      <c r="Q36" s="64">
        <f t="shared" si="6"/>
        <v>1348517</v>
      </c>
      <c r="R36" s="64">
        <f t="shared" si="6"/>
        <v>9527020</v>
      </c>
      <c r="S36" s="64">
        <f t="shared" si="6"/>
        <v>12811233</v>
      </c>
      <c r="T36" s="64">
        <f t="shared" si="6"/>
        <v>5496433</v>
      </c>
      <c r="U36" s="64">
        <f t="shared" si="6"/>
        <v>0</v>
      </c>
      <c r="V36" s="64">
        <f t="shared" si="6"/>
        <v>18307666</v>
      </c>
      <c r="W36" s="64">
        <f t="shared" si="6"/>
        <v>59280255</v>
      </c>
      <c r="X36" s="64">
        <f t="shared" si="6"/>
        <v>0</v>
      </c>
      <c r="Y36" s="64">
        <f t="shared" si="6"/>
        <v>59280255</v>
      </c>
      <c r="Z36" s="65">
        <f>+IF(X36&lt;&gt;0,+(Y36/X36)*100,0)</f>
        <v>0</v>
      </c>
      <c r="AA36" s="66">
        <f>SUM(AA32:AA35)</f>
        <v>175190946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525684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525684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8116196</v>
      </c>
      <c r="D15" s="16">
        <f>SUM(D16:D18)</f>
        <v>0</v>
      </c>
      <c r="E15" s="17">
        <f t="shared" si="2"/>
        <v>12287000</v>
      </c>
      <c r="F15" s="18">
        <f t="shared" si="2"/>
        <v>10787000</v>
      </c>
      <c r="G15" s="18">
        <f t="shared" si="2"/>
        <v>2553431</v>
      </c>
      <c r="H15" s="18">
        <f t="shared" si="2"/>
        <v>965180</v>
      </c>
      <c r="I15" s="18">
        <f t="shared" si="2"/>
        <v>655589</v>
      </c>
      <c r="J15" s="18">
        <f t="shared" si="2"/>
        <v>4174200</v>
      </c>
      <c r="K15" s="18">
        <f t="shared" si="2"/>
        <v>916405</v>
      </c>
      <c r="L15" s="18">
        <f t="shared" si="2"/>
        <v>608746</v>
      </c>
      <c r="M15" s="18">
        <f t="shared" si="2"/>
        <v>1897352</v>
      </c>
      <c r="N15" s="18">
        <f t="shared" si="2"/>
        <v>3422503</v>
      </c>
      <c r="O15" s="18">
        <f t="shared" si="2"/>
        <v>493295</v>
      </c>
      <c r="P15" s="18">
        <f t="shared" si="2"/>
        <v>0</v>
      </c>
      <c r="Q15" s="18">
        <f t="shared" si="2"/>
        <v>2786946</v>
      </c>
      <c r="R15" s="18">
        <f t="shared" si="2"/>
        <v>3280241</v>
      </c>
      <c r="S15" s="18">
        <f t="shared" si="2"/>
        <v>2786946</v>
      </c>
      <c r="T15" s="18">
        <f t="shared" si="2"/>
        <v>2786946</v>
      </c>
      <c r="U15" s="18">
        <f t="shared" si="2"/>
        <v>0</v>
      </c>
      <c r="V15" s="18">
        <f t="shared" si="2"/>
        <v>5573892</v>
      </c>
      <c r="W15" s="18">
        <f t="shared" si="2"/>
        <v>16450836</v>
      </c>
      <c r="X15" s="18">
        <f t="shared" si="2"/>
        <v>12287000</v>
      </c>
      <c r="Y15" s="18">
        <f t="shared" si="2"/>
        <v>4163836</v>
      </c>
      <c r="Z15" s="4">
        <f>+IF(X15&lt;&gt;0,+(Y15/X15)*100,0)</f>
        <v>33.888141938634334</v>
      </c>
      <c r="AA15" s="30">
        <f>SUM(AA16:AA18)</f>
        <v>10787000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8116196</v>
      </c>
      <c r="D17" s="19"/>
      <c r="E17" s="20">
        <v>12287000</v>
      </c>
      <c r="F17" s="21">
        <v>10787000</v>
      </c>
      <c r="G17" s="21">
        <v>2553431</v>
      </c>
      <c r="H17" s="21">
        <v>965180</v>
      </c>
      <c r="I17" s="21">
        <v>655589</v>
      </c>
      <c r="J17" s="21">
        <v>4174200</v>
      </c>
      <c r="K17" s="21">
        <v>916405</v>
      </c>
      <c r="L17" s="21">
        <v>608746</v>
      </c>
      <c r="M17" s="21">
        <v>1897352</v>
      </c>
      <c r="N17" s="21">
        <v>3422503</v>
      </c>
      <c r="O17" s="21">
        <v>493295</v>
      </c>
      <c r="P17" s="21"/>
      <c r="Q17" s="21">
        <v>2786946</v>
      </c>
      <c r="R17" s="21">
        <v>3280241</v>
      </c>
      <c r="S17" s="21">
        <v>2786946</v>
      </c>
      <c r="T17" s="21">
        <v>2786946</v>
      </c>
      <c r="U17" s="21"/>
      <c r="V17" s="21">
        <v>5573892</v>
      </c>
      <c r="W17" s="21">
        <v>16450836</v>
      </c>
      <c r="X17" s="21">
        <v>12287000</v>
      </c>
      <c r="Y17" s="21">
        <v>4163836</v>
      </c>
      <c r="Z17" s="6">
        <v>33.89</v>
      </c>
      <c r="AA17" s="28">
        <v>10787000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4134924</v>
      </c>
      <c r="D19" s="16">
        <f>SUM(D20:D23)</f>
        <v>0</v>
      </c>
      <c r="E19" s="17">
        <f t="shared" si="3"/>
        <v>10000000</v>
      </c>
      <c r="F19" s="18">
        <f t="shared" si="3"/>
        <v>10700000</v>
      </c>
      <c r="G19" s="18">
        <f t="shared" si="3"/>
        <v>0</v>
      </c>
      <c r="H19" s="18">
        <f t="shared" si="3"/>
        <v>0</v>
      </c>
      <c r="I19" s="18">
        <f t="shared" si="3"/>
        <v>430220</v>
      </c>
      <c r="J19" s="18">
        <f t="shared" si="3"/>
        <v>430220</v>
      </c>
      <c r="K19" s="18">
        <f t="shared" si="3"/>
        <v>1264461</v>
      </c>
      <c r="L19" s="18">
        <f t="shared" si="3"/>
        <v>128889</v>
      </c>
      <c r="M19" s="18">
        <f t="shared" si="3"/>
        <v>1033483</v>
      </c>
      <c r="N19" s="18">
        <f t="shared" si="3"/>
        <v>2426833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2857053</v>
      </c>
      <c r="X19" s="18">
        <f t="shared" si="3"/>
        <v>10000000</v>
      </c>
      <c r="Y19" s="18">
        <f t="shared" si="3"/>
        <v>-7142947</v>
      </c>
      <c r="Z19" s="4">
        <f>+IF(X19&lt;&gt;0,+(Y19/X19)*100,0)</f>
        <v>-71.42947</v>
      </c>
      <c r="AA19" s="30">
        <f>SUM(AA20:AA23)</f>
        <v>10700000</v>
      </c>
    </row>
    <row r="20" spans="1:27" ht="13.5">
      <c r="A20" s="5" t="s">
        <v>46</v>
      </c>
      <c r="B20" s="3"/>
      <c r="C20" s="19">
        <v>3576924</v>
      </c>
      <c r="D20" s="19"/>
      <c r="E20" s="20"/>
      <c r="F20" s="21"/>
      <c r="G20" s="21"/>
      <c r="H20" s="21"/>
      <c r="I20" s="21">
        <v>430220</v>
      </c>
      <c r="J20" s="21">
        <v>430220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430220</v>
      </c>
      <c r="X20" s="21"/>
      <c r="Y20" s="21">
        <v>430220</v>
      </c>
      <c r="Z20" s="6"/>
      <c r="AA20" s="28"/>
    </row>
    <row r="21" spans="1:27" ht="13.5">
      <c r="A21" s="5" t="s">
        <v>47</v>
      </c>
      <c r="B21" s="3"/>
      <c r="C21" s="19">
        <v>558000</v>
      </c>
      <c r="D21" s="19"/>
      <c r="E21" s="20">
        <v>5000000</v>
      </c>
      <c r="F21" s="21"/>
      <c r="G21" s="21"/>
      <c r="H21" s="21"/>
      <c r="I21" s="21"/>
      <c r="J21" s="21"/>
      <c r="K21" s="21">
        <v>1264461</v>
      </c>
      <c r="L21" s="21">
        <v>128889</v>
      </c>
      <c r="M21" s="21">
        <v>1033483</v>
      </c>
      <c r="N21" s="21">
        <v>2426833</v>
      </c>
      <c r="O21" s="21"/>
      <c r="P21" s="21"/>
      <c r="Q21" s="21"/>
      <c r="R21" s="21"/>
      <c r="S21" s="21"/>
      <c r="T21" s="21"/>
      <c r="U21" s="21"/>
      <c r="V21" s="21"/>
      <c r="W21" s="21">
        <v>2426833</v>
      </c>
      <c r="X21" s="21">
        <v>5000000</v>
      </c>
      <c r="Y21" s="21">
        <v>-2573167</v>
      </c>
      <c r="Z21" s="6">
        <v>-51.46</v>
      </c>
      <c r="AA21" s="28"/>
    </row>
    <row r="22" spans="1:27" ht="13.5">
      <c r="A22" s="5" t="s">
        <v>48</v>
      </c>
      <c r="B22" s="3"/>
      <c r="C22" s="22"/>
      <c r="D22" s="22"/>
      <c r="E22" s="23">
        <v>5000000</v>
      </c>
      <c r="F22" s="24">
        <v>10700000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5000000</v>
      </c>
      <c r="Y22" s="24">
        <v>-5000000</v>
      </c>
      <c r="Z22" s="7">
        <v>-100</v>
      </c>
      <c r="AA22" s="29">
        <v>10700000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12776804</v>
      </c>
      <c r="D25" s="51">
        <f>+D5+D9+D15+D19+D24</f>
        <v>0</v>
      </c>
      <c r="E25" s="52">
        <f t="shared" si="4"/>
        <v>22287000</v>
      </c>
      <c r="F25" s="53">
        <f t="shared" si="4"/>
        <v>21487000</v>
      </c>
      <c r="G25" s="53">
        <f t="shared" si="4"/>
        <v>2553431</v>
      </c>
      <c r="H25" s="53">
        <f t="shared" si="4"/>
        <v>965180</v>
      </c>
      <c r="I25" s="53">
        <f t="shared" si="4"/>
        <v>1085809</v>
      </c>
      <c r="J25" s="53">
        <f t="shared" si="4"/>
        <v>4604420</v>
      </c>
      <c r="K25" s="53">
        <f t="shared" si="4"/>
        <v>2180866</v>
      </c>
      <c r="L25" s="53">
        <f t="shared" si="4"/>
        <v>737635</v>
      </c>
      <c r="M25" s="53">
        <f t="shared" si="4"/>
        <v>2930835</v>
      </c>
      <c r="N25" s="53">
        <f t="shared" si="4"/>
        <v>5849336</v>
      </c>
      <c r="O25" s="53">
        <f t="shared" si="4"/>
        <v>493295</v>
      </c>
      <c r="P25" s="53">
        <f t="shared" si="4"/>
        <v>0</v>
      </c>
      <c r="Q25" s="53">
        <f t="shared" si="4"/>
        <v>2786946</v>
      </c>
      <c r="R25" s="53">
        <f t="shared" si="4"/>
        <v>3280241</v>
      </c>
      <c r="S25" s="53">
        <f t="shared" si="4"/>
        <v>2786946</v>
      </c>
      <c r="T25" s="53">
        <f t="shared" si="4"/>
        <v>2786946</v>
      </c>
      <c r="U25" s="53">
        <f t="shared" si="4"/>
        <v>0</v>
      </c>
      <c r="V25" s="53">
        <f t="shared" si="4"/>
        <v>5573892</v>
      </c>
      <c r="W25" s="53">
        <f t="shared" si="4"/>
        <v>19307889</v>
      </c>
      <c r="X25" s="53">
        <f t="shared" si="4"/>
        <v>22287000</v>
      </c>
      <c r="Y25" s="53">
        <f t="shared" si="4"/>
        <v>-2979111</v>
      </c>
      <c r="Z25" s="54">
        <f>+IF(X25&lt;&gt;0,+(Y25/X25)*100,0)</f>
        <v>-13.367034594158028</v>
      </c>
      <c r="AA25" s="55">
        <f>+AA5+AA9+AA15+AA19+AA24</f>
        <v>21487000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10032383</v>
      </c>
      <c r="D28" s="19"/>
      <c r="E28" s="20">
        <v>10787000</v>
      </c>
      <c r="F28" s="21">
        <v>10787000</v>
      </c>
      <c r="G28" s="21">
        <v>2009955</v>
      </c>
      <c r="H28" s="21">
        <v>965180</v>
      </c>
      <c r="I28" s="21">
        <v>1085809</v>
      </c>
      <c r="J28" s="21">
        <v>4060944</v>
      </c>
      <c r="K28" s="21">
        <v>916405</v>
      </c>
      <c r="L28" s="21">
        <v>608746</v>
      </c>
      <c r="M28" s="21">
        <v>1897352</v>
      </c>
      <c r="N28" s="21">
        <v>3422503</v>
      </c>
      <c r="O28" s="21">
        <v>493295</v>
      </c>
      <c r="P28" s="21"/>
      <c r="Q28" s="21">
        <v>2786946</v>
      </c>
      <c r="R28" s="21">
        <v>3280241</v>
      </c>
      <c r="S28" s="21">
        <v>2786946</v>
      </c>
      <c r="T28" s="21">
        <v>2786946</v>
      </c>
      <c r="U28" s="21"/>
      <c r="V28" s="21">
        <v>5573892</v>
      </c>
      <c r="W28" s="21">
        <v>16337580</v>
      </c>
      <c r="X28" s="21"/>
      <c r="Y28" s="21">
        <v>16337580</v>
      </c>
      <c r="Z28" s="6"/>
      <c r="AA28" s="19">
        <v>10787000</v>
      </c>
    </row>
    <row r="29" spans="1:27" ht="13.5">
      <c r="A29" s="57" t="s">
        <v>55</v>
      </c>
      <c r="B29" s="3"/>
      <c r="C29" s="19">
        <v>558000</v>
      </c>
      <c r="D29" s="19"/>
      <c r="E29" s="20">
        <v>6500000</v>
      </c>
      <c r="F29" s="21">
        <v>10700000</v>
      </c>
      <c r="G29" s="21">
        <v>543476</v>
      </c>
      <c r="H29" s="21"/>
      <c r="I29" s="21"/>
      <c r="J29" s="21">
        <v>543476</v>
      </c>
      <c r="K29" s="21">
        <v>1264461</v>
      </c>
      <c r="L29" s="21">
        <v>128889</v>
      </c>
      <c r="M29" s="21">
        <v>1033483</v>
      </c>
      <c r="N29" s="21">
        <v>2426833</v>
      </c>
      <c r="O29" s="21"/>
      <c r="P29" s="21"/>
      <c r="Q29" s="21"/>
      <c r="R29" s="21"/>
      <c r="S29" s="21"/>
      <c r="T29" s="21"/>
      <c r="U29" s="21"/>
      <c r="V29" s="21"/>
      <c r="W29" s="21">
        <v>2970309</v>
      </c>
      <c r="X29" s="21"/>
      <c r="Y29" s="21">
        <v>2970309</v>
      </c>
      <c r="Z29" s="6"/>
      <c r="AA29" s="28">
        <v>10700000</v>
      </c>
    </row>
    <row r="30" spans="1:27" ht="13.5">
      <c r="A30" s="57" t="s">
        <v>56</v>
      </c>
      <c r="B30" s="3"/>
      <c r="C30" s="22">
        <v>2186421</v>
      </c>
      <c r="D30" s="22"/>
      <c r="E30" s="23">
        <v>5000000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12776804</v>
      </c>
      <c r="D32" s="25">
        <f>SUM(D28:D31)</f>
        <v>0</v>
      </c>
      <c r="E32" s="26">
        <f t="shared" si="5"/>
        <v>22287000</v>
      </c>
      <c r="F32" s="27">
        <f t="shared" si="5"/>
        <v>21487000</v>
      </c>
      <c r="G32" s="27">
        <f t="shared" si="5"/>
        <v>2553431</v>
      </c>
      <c r="H32" s="27">
        <f t="shared" si="5"/>
        <v>965180</v>
      </c>
      <c r="I32" s="27">
        <f t="shared" si="5"/>
        <v>1085809</v>
      </c>
      <c r="J32" s="27">
        <f t="shared" si="5"/>
        <v>4604420</v>
      </c>
      <c r="K32" s="27">
        <f t="shared" si="5"/>
        <v>2180866</v>
      </c>
      <c r="L32" s="27">
        <f t="shared" si="5"/>
        <v>737635</v>
      </c>
      <c r="M32" s="27">
        <f t="shared" si="5"/>
        <v>2930835</v>
      </c>
      <c r="N32" s="27">
        <f t="shared" si="5"/>
        <v>5849336</v>
      </c>
      <c r="O32" s="27">
        <f t="shared" si="5"/>
        <v>493295</v>
      </c>
      <c r="P32" s="27">
        <f t="shared" si="5"/>
        <v>0</v>
      </c>
      <c r="Q32" s="27">
        <f t="shared" si="5"/>
        <v>2786946</v>
      </c>
      <c r="R32" s="27">
        <f t="shared" si="5"/>
        <v>3280241</v>
      </c>
      <c r="S32" s="27">
        <f t="shared" si="5"/>
        <v>2786946</v>
      </c>
      <c r="T32" s="27">
        <f t="shared" si="5"/>
        <v>2786946</v>
      </c>
      <c r="U32" s="27">
        <f t="shared" si="5"/>
        <v>0</v>
      </c>
      <c r="V32" s="27">
        <f t="shared" si="5"/>
        <v>5573892</v>
      </c>
      <c r="W32" s="27">
        <f t="shared" si="5"/>
        <v>19307889</v>
      </c>
      <c r="X32" s="27">
        <f t="shared" si="5"/>
        <v>0</v>
      </c>
      <c r="Y32" s="27">
        <f t="shared" si="5"/>
        <v>19307889</v>
      </c>
      <c r="Z32" s="13">
        <f>+IF(X32&lt;&gt;0,+(Y32/X32)*100,0)</f>
        <v>0</v>
      </c>
      <c r="AA32" s="31">
        <f>SUM(AA28:AA31)</f>
        <v>21487000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12776804</v>
      </c>
      <c r="D36" s="62">
        <f>SUM(D32:D35)</f>
        <v>0</v>
      </c>
      <c r="E36" s="63">
        <f t="shared" si="6"/>
        <v>22287000</v>
      </c>
      <c r="F36" s="64">
        <f t="shared" si="6"/>
        <v>21487000</v>
      </c>
      <c r="G36" s="64">
        <f t="shared" si="6"/>
        <v>2553431</v>
      </c>
      <c r="H36" s="64">
        <f t="shared" si="6"/>
        <v>965180</v>
      </c>
      <c r="I36" s="64">
        <f t="shared" si="6"/>
        <v>1085809</v>
      </c>
      <c r="J36" s="64">
        <f t="shared" si="6"/>
        <v>4604420</v>
      </c>
      <c r="K36" s="64">
        <f t="shared" si="6"/>
        <v>2180866</v>
      </c>
      <c r="L36" s="64">
        <f t="shared" si="6"/>
        <v>737635</v>
      </c>
      <c r="M36" s="64">
        <f t="shared" si="6"/>
        <v>2930835</v>
      </c>
      <c r="N36" s="64">
        <f t="shared" si="6"/>
        <v>5849336</v>
      </c>
      <c r="O36" s="64">
        <f t="shared" si="6"/>
        <v>493295</v>
      </c>
      <c r="P36" s="64">
        <f t="shared" si="6"/>
        <v>0</v>
      </c>
      <c r="Q36" s="64">
        <f t="shared" si="6"/>
        <v>2786946</v>
      </c>
      <c r="R36" s="64">
        <f t="shared" si="6"/>
        <v>3280241</v>
      </c>
      <c r="S36" s="64">
        <f t="shared" si="6"/>
        <v>2786946</v>
      </c>
      <c r="T36" s="64">
        <f t="shared" si="6"/>
        <v>2786946</v>
      </c>
      <c r="U36" s="64">
        <f t="shared" si="6"/>
        <v>0</v>
      </c>
      <c r="V36" s="64">
        <f t="shared" si="6"/>
        <v>5573892</v>
      </c>
      <c r="W36" s="64">
        <f t="shared" si="6"/>
        <v>19307889</v>
      </c>
      <c r="X36" s="64">
        <f t="shared" si="6"/>
        <v>0</v>
      </c>
      <c r="Y36" s="64">
        <f t="shared" si="6"/>
        <v>19307889</v>
      </c>
      <c r="Z36" s="65">
        <f>+IF(X36&lt;&gt;0,+(Y36/X36)*100,0)</f>
        <v>0</v>
      </c>
      <c r="AA36" s="66">
        <f>SUM(AA32:AA35)</f>
        <v>21487000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72010</v>
      </c>
      <c r="D5" s="16">
        <f>SUM(D6:D8)</f>
        <v>0</v>
      </c>
      <c r="E5" s="17">
        <f t="shared" si="0"/>
        <v>1255150</v>
      </c>
      <c r="F5" s="18">
        <f t="shared" si="0"/>
        <v>911150</v>
      </c>
      <c r="G5" s="18">
        <f t="shared" si="0"/>
        <v>0</v>
      </c>
      <c r="H5" s="18">
        <f t="shared" si="0"/>
        <v>169665</v>
      </c>
      <c r="I5" s="18">
        <f t="shared" si="0"/>
        <v>0</v>
      </c>
      <c r="J5" s="18">
        <f t="shared" si="0"/>
        <v>169665</v>
      </c>
      <c r="K5" s="18">
        <f t="shared" si="0"/>
        <v>27490</v>
      </c>
      <c r="L5" s="18">
        <f t="shared" si="0"/>
        <v>168519</v>
      </c>
      <c r="M5" s="18">
        <f t="shared" si="0"/>
        <v>0</v>
      </c>
      <c r="N5" s="18">
        <f t="shared" si="0"/>
        <v>196009</v>
      </c>
      <c r="O5" s="18">
        <f t="shared" si="0"/>
        <v>11999</v>
      </c>
      <c r="P5" s="18">
        <f t="shared" si="0"/>
        <v>0</v>
      </c>
      <c r="Q5" s="18">
        <f t="shared" si="0"/>
        <v>1959</v>
      </c>
      <c r="R5" s="18">
        <f t="shared" si="0"/>
        <v>13958</v>
      </c>
      <c r="S5" s="18">
        <f t="shared" si="0"/>
        <v>54294</v>
      </c>
      <c r="T5" s="18">
        <f t="shared" si="0"/>
        <v>24376</v>
      </c>
      <c r="U5" s="18">
        <f t="shared" si="0"/>
        <v>24376</v>
      </c>
      <c r="V5" s="18">
        <f t="shared" si="0"/>
        <v>103046</v>
      </c>
      <c r="W5" s="18">
        <f t="shared" si="0"/>
        <v>482678</v>
      </c>
      <c r="X5" s="18">
        <f t="shared" si="0"/>
        <v>1255150</v>
      </c>
      <c r="Y5" s="18">
        <f t="shared" si="0"/>
        <v>-772472</v>
      </c>
      <c r="Z5" s="4">
        <f>+IF(X5&lt;&gt;0,+(Y5/X5)*100,0)</f>
        <v>-61.54419790463292</v>
      </c>
      <c r="AA5" s="16">
        <f>SUM(AA6:AA8)</f>
        <v>911150</v>
      </c>
    </row>
    <row r="6" spans="1:27" ht="13.5">
      <c r="A6" s="5" t="s">
        <v>32</v>
      </c>
      <c r="B6" s="3"/>
      <c r="C6" s="19">
        <v>72010</v>
      </c>
      <c r="D6" s="19"/>
      <c r="E6" s="20">
        <v>587500</v>
      </c>
      <c r="F6" s="21">
        <v>3500</v>
      </c>
      <c r="G6" s="21"/>
      <c r="H6" s="21">
        <v>110000</v>
      </c>
      <c r="I6" s="21"/>
      <c r="J6" s="21">
        <v>110000</v>
      </c>
      <c r="K6" s="21"/>
      <c r="L6" s="21"/>
      <c r="M6" s="21"/>
      <c r="N6" s="21"/>
      <c r="O6" s="21"/>
      <c r="P6" s="21"/>
      <c r="Q6" s="21"/>
      <c r="R6" s="21"/>
      <c r="S6" s="21">
        <v>3500</v>
      </c>
      <c r="T6" s="21"/>
      <c r="U6" s="21"/>
      <c r="V6" s="21">
        <v>3500</v>
      </c>
      <c r="W6" s="21">
        <v>113500</v>
      </c>
      <c r="X6" s="21">
        <v>587500</v>
      </c>
      <c r="Y6" s="21">
        <v>-474000</v>
      </c>
      <c r="Z6" s="6">
        <v>-80.68</v>
      </c>
      <c r="AA6" s="28">
        <v>3500</v>
      </c>
    </row>
    <row r="7" spans="1:27" ht="13.5">
      <c r="A7" s="5" t="s">
        <v>33</v>
      </c>
      <c r="B7" s="3"/>
      <c r="C7" s="22"/>
      <c r="D7" s="22"/>
      <c r="E7" s="23">
        <v>181650</v>
      </c>
      <c r="F7" s="24">
        <v>321650</v>
      </c>
      <c r="G7" s="24"/>
      <c r="H7" s="24"/>
      <c r="I7" s="24"/>
      <c r="J7" s="24"/>
      <c r="K7" s="24"/>
      <c r="L7" s="24">
        <v>130619</v>
      </c>
      <c r="M7" s="24"/>
      <c r="N7" s="24">
        <v>130619</v>
      </c>
      <c r="O7" s="24"/>
      <c r="P7" s="24"/>
      <c r="Q7" s="24"/>
      <c r="R7" s="24"/>
      <c r="S7" s="24"/>
      <c r="T7" s="24"/>
      <c r="U7" s="24"/>
      <c r="V7" s="24"/>
      <c r="W7" s="24">
        <v>130619</v>
      </c>
      <c r="X7" s="24">
        <v>181650</v>
      </c>
      <c r="Y7" s="24">
        <v>-51031</v>
      </c>
      <c r="Z7" s="7">
        <v>-28.09</v>
      </c>
      <c r="AA7" s="29">
        <v>321650</v>
      </c>
    </row>
    <row r="8" spans="1:27" ht="13.5">
      <c r="A8" s="5" t="s">
        <v>34</v>
      </c>
      <c r="B8" s="3"/>
      <c r="C8" s="19"/>
      <c r="D8" s="19"/>
      <c r="E8" s="20">
        <v>486000</v>
      </c>
      <c r="F8" s="21">
        <v>586000</v>
      </c>
      <c r="G8" s="21"/>
      <c r="H8" s="21">
        <v>59665</v>
      </c>
      <c r="I8" s="21"/>
      <c r="J8" s="21">
        <v>59665</v>
      </c>
      <c r="K8" s="21">
        <v>27490</v>
      </c>
      <c r="L8" s="21">
        <v>37900</v>
      </c>
      <c r="M8" s="21"/>
      <c r="N8" s="21">
        <v>65390</v>
      </c>
      <c r="O8" s="21">
        <v>11999</v>
      </c>
      <c r="P8" s="21"/>
      <c r="Q8" s="21">
        <v>1959</v>
      </c>
      <c r="R8" s="21">
        <v>13958</v>
      </c>
      <c r="S8" s="21">
        <v>50794</v>
      </c>
      <c r="T8" s="21">
        <v>24376</v>
      </c>
      <c r="U8" s="21">
        <v>24376</v>
      </c>
      <c r="V8" s="21">
        <v>99546</v>
      </c>
      <c r="W8" s="21">
        <v>238559</v>
      </c>
      <c r="X8" s="21">
        <v>486000</v>
      </c>
      <c r="Y8" s="21">
        <v>-247441</v>
      </c>
      <c r="Z8" s="6">
        <v>-50.91</v>
      </c>
      <c r="AA8" s="28">
        <v>586000</v>
      </c>
    </row>
    <row r="9" spans="1:27" ht="13.5">
      <c r="A9" s="2" t="s">
        <v>35</v>
      </c>
      <c r="B9" s="3"/>
      <c r="C9" s="16">
        <f aca="true" t="shared" si="1" ref="C9:Y9">SUM(C10:C14)</f>
        <v>754842</v>
      </c>
      <c r="D9" s="16">
        <f>SUM(D10:D14)</f>
        <v>0</v>
      </c>
      <c r="E9" s="17">
        <f t="shared" si="1"/>
        <v>6605000</v>
      </c>
      <c r="F9" s="18">
        <f t="shared" si="1"/>
        <v>6629468</v>
      </c>
      <c r="G9" s="18">
        <f t="shared" si="1"/>
        <v>9667</v>
      </c>
      <c r="H9" s="18">
        <f t="shared" si="1"/>
        <v>541</v>
      </c>
      <c r="I9" s="18">
        <f t="shared" si="1"/>
        <v>0</v>
      </c>
      <c r="J9" s="18">
        <f t="shared" si="1"/>
        <v>10208</v>
      </c>
      <c r="K9" s="18">
        <f t="shared" si="1"/>
        <v>54818</v>
      </c>
      <c r="L9" s="18">
        <f t="shared" si="1"/>
        <v>305059</v>
      </c>
      <c r="M9" s="18">
        <f t="shared" si="1"/>
        <v>3783182</v>
      </c>
      <c r="N9" s="18">
        <f t="shared" si="1"/>
        <v>4143059</v>
      </c>
      <c r="O9" s="18">
        <f t="shared" si="1"/>
        <v>751801</v>
      </c>
      <c r="P9" s="18">
        <f t="shared" si="1"/>
        <v>0</v>
      </c>
      <c r="Q9" s="18">
        <f t="shared" si="1"/>
        <v>7188</v>
      </c>
      <c r="R9" s="18">
        <f t="shared" si="1"/>
        <v>758989</v>
      </c>
      <c r="S9" s="18">
        <f t="shared" si="1"/>
        <v>18562</v>
      </c>
      <c r="T9" s="18">
        <f t="shared" si="1"/>
        <v>18947</v>
      </c>
      <c r="U9" s="18">
        <f t="shared" si="1"/>
        <v>18947</v>
      </c>
      <c r="V9" s="18">
        <f t="shared" si="1"/>
        <v>56456</v>
      </c>
      <c r="W9" s="18">
        <f t="shared" si="1"/>
        <v>4968712</v>
      </c>
      <c r="X9" s="18">
        <f t="shared" si="1"/>
        <v>6605000</v>
      </c>
      <c r="Y9" s="18">
        <f t="shared" si="1"/>
        <v>-1636288</v>
      </c>
      <c r="Z9" s="4">
        <f>+IF(X9&lt;&gt;0,+(Y9/X9)*100,0)</f>
        <v>-24.77347464042392</v>
      </c>
      <c r="AA9" s="30">
        <f>SUM(AA10:AA14)</f>
        <v>6629468</v>
      </c>
    </row>
    <row r="10" spans="1:27" ht="13.5">
      <c r="A10" s="5" t="s">
        <v>36</v>
      </c>
      <c r="B10" s="3"/>
      <c r="C10" s="19">
        <v>754842</v>
      </c>
      <c r="D10" s="19"/>
      <c r="E10" s="20">
        <v>6145000</v>
      </c>
      <c r="F10" s="21">
        <v>6314409</v>
      </c>
      <c r="G10" s="21">
        <v>9667</v>
      </c>
      <c r="H10" s="21">
        <v>541</v>
      </c>
      <c r="I10" s="21"/>
      <c r="J10" s="21">
        <v>10208</v>
      </c>
      <c r="K10" s="21">
        <v>54818</v>
      </c>
      <c r="L10" s="21"/>
      <c r="M10" s="21">
        <v>3783182</v>
      </c>
      <c r="N10" s="21">
        <v>3838000</v>
      </c>
      <c r="O10" s="21">
        <v>751801</v>
      </c>
      <c r="P10" s="21"/>
      <c r="Q10" s="21"/>
      <c r="R10" s="21">
        <v>751801</v>
      </c>
      <c r="S10" s="21">
        <v>18562</v>
      </c>
      <c r="T10" s="21">
        <v>18947</v>
      </c>
      <c r="U10" s="21">
        <v>18947</v>
      </c>
      <c r="V10" s="21">
        <v>56456</v>
      </c>
      <c r="W10" s="21">
        <v>4656465</v>
      </c>
      <c r="X10" s="21">
        <v>6145000</v>
      </c>
      <c r="Y10" s="21">
        <v>-1488535</v>
      </c>
      <c r="Z10" s="6">
        <v>-24.22</v>
      </c>
      <c r="AA10" s="28">
        <v>6314409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460000</v>
      </c>
      <c r="F12" s="21">
        <v>315059</v>
      </c>
      <c r="G12" s="21"/>
      <c r="H12" s="21"/>
      <c r="I12" s="21"/>
      <c r="J12" s="21"/>
      <c r="K12" s="21"/>
      <c r="L12" s="21">
        <v>305059</v>
      </c>
      <c r="M12" s="21"/>
      <c r="N12" s="21">
        <v>305059</v>
      </c>
      <c r="O12" s="21"/>
      <c r="P12" s="21"/>
      <c r="Q12" s="21">
        <v>7188</v>
      </c>
      <c r="R12" s="21">
        <v>7188</v>
      </c>
      <c r="S12" s="21"/>
      <c r="T12" s="21"/>
      <c r="U12" s="21"/>
      <c r="V12" s="21"/>
      <c r="W12" s="21">
        <v>312247</v>
      </c>
      <c r="X12" s="21">
        <v>460000</v>
      </c>
      <c r="Y12" s="21">
        <v>-147753</v>
      </c>
      <c r="Z12" s="6">
        <v>-32.12</v>
      </c>
      <c r="AA12" s="28">
        <v>315059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24380454</v>
      </c>
      <c r="F15" s="18">
        <f t="shared" si="2"/>
        <v>19898532</v>
      </c>
      <c r="G15" s="18">
        <f t="shared" si="2"/>
        <v>0</v>
      </c>
      <c r="H15" s="18">
        <f t="shared" si="2"/>
        <v>1753897</v>
      </c>
      <c r="I15" s="18">
        <f t="shared" si="2"/>
        <v>0</v>
      </c>
      <c r="J15" s="18">
        <f t="shared" si="2"/>
        <v>1753897</v>
      </c>
      <c r="K15" s="18">
        <f t="shared" si="2"/>
        <v>2114808</v>
      </c>
      <c r="L15" s="18">
        <f t="shared" si="2"/>
        <v>6129686</v>
      </c>
      <c r="M15" s="18">
        <f t="shared" si="2"/>
        <v>2750455</v>
      </c>
      <c r="N15" s="18">
        <f t="shared" si="2"/>
        <v>10994949</v>
      </c>
      <c r="O15" s="18">
        <f t="shared" si="2"/>
        <v>1045703</v>
      </c>
      <c r="P15" s="18">
        <f t="shared" si="2"/>
        <v>1106140</v>
      </c>
      <c r="Q15" s="18">
        <f t="shared" si="2"/>
        <v>744780</v>
      </c>
      <c r="R15" s="18">
        <f t="shared" si="2"/>
        <v>2896623</v>
      </c>
      <c r="S15" s="18">
        <f t="shared" si="2"/>
        <v>918695</v>
      </c>
      <c r="T15" s="18">
        <f t="shared" si="2"/>
        <v>2004528</v>
      </c>
      <c r="U15" s="18">
        <f t="shared" si="2"/>
        <v>2004528</v>
      </c>
      <c r="V15" s="18">
        <f t="shared" si="2"/>
        <v>4927751</v>
      </c>
      <c r="W15" s="18">
        <f t="shared" si="2"/>
        <v>20573220</v>
      </c>
      <c r="X15" s="18">
        <f t="shared" si="2"/>
        <v>24380454</v>
      </c>
      <c r="Y15" s="18">
        <f t="shared" si="2"/>
        <v>-3807234</v>
      </c>
      <c r="Z15" s="4">
        <f>+IF(X15&lt;&gt;0,+(Y15/X15)*100,0)</f>
        <v>-15.615927414641254</v>
      </c>
      <c r="AA15" s="30">
        <f>SUM(AA16:AA18)</f>
        <v>19898532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>
        <v>5639686</v>
      </c>
      <c r="M16" s="21"/>
      <c r="N16" s="21">
        <v>5639686</v>
      </c>
      <c r="O16" s="21"/>
      <c r="P16" s="21"/>
      <c r="Q16" s="21"/>
      <c r="R16" s="21"/>
      <c r="S16" s="21"/>
      <c r="T16" s="21"/>
      <c r="U16" s="21"/>
      <c r="V16" s="21"/>
      <c r="W16" s="21">
        <v>5639686</v>
      </c>
      <c r="X16" s="21"/>
      <c r="Y16" s="21">
        <v>5639686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24380454</v>
      </c>
      <c r="F17" s="21">
        <v>19898532</v>
      </c>
      <c r="G17" s="21"/>
      <c r="H17" s="21">
        <v>1753897</v>
      </c>
      <c r="I17" s="21"/>
      <c r="J17" s="21">
        <v>1753897</v>
      </c>
      <c r="K17" s="21">
        <v>2114808</v>
      </c>
      <c r="L17" s="21">
        <v>490000</v>
      </c>
      <c r="M17" s="21">
        <v>2750455</v>
      </c>
      <c r="N17" s="21">
        <v>5355263</v>
      </c>
      <c r="O17" s="21">
        <v>1045703</v>
      </c>
      <c r="P17" s="21">
        <v>1106140</v>
      </c>
      <c r="Q17" s="21">
        <v>744780</v>
      </c>
      <c r="R17" s="21">
        <v>2896623</v>
      </c>
      <c r="S17" s="21">
        <v>918695</v>
      </c>
      <c r="T17" s="21">
        <v>2004528</v>
      </c>
      <c r="U17" s="21">
        <v>2004528</v>
      </c>
      <c r="V17" s="21">
        <v>4927751</v>
      </c>
      <c r="W17" s="21">
        <v>14933534</v>
      </c>
      <c r="X17" s="21">
        <v>24380454</v>
      </c>
      <c r="Y17" s="21">
        <v>-9446920</v>
      </c>
      <c r="Z17" s="6">
        <v>-38.75</v>
      </c>
      <c r="AA17" s="28">
        <v>19898532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4525165</v>
      </c>
      <c r="D19" s="16">
        <f>SUM(D20:D23)</f>
        <v>0</v>
      </c>
      <c r="E19" s="17">
        <f t="shared" si="3"/>
        <v>68712674</v>
      </c>
      <c r="F19" s="18">
        <f t="shared" si="3"/>
        <v>34767165</v>
      </c>
      <c r="G19" s="18">
        <f t="shared" si="3"/>
        <v>3662621</v>
      </c>
      <c r="H19" s="18">
        <f t="shared" si="3"/>
        <v>3179484</v>
      </c>
      <c r="I19" s="18">
        <f t="shared" si="3"/>
        <v>314444</v>
      </c>
      <c r="J19" s="18">
        <f t="shared" si="3"/>
        <v>7156549</v>
      </c>
      <c r="K19" s="18">
        <f t="shared" si="3"/>
        <v>3384581</v>
      </c>
      <c r="L19" s="18">
        <f t="shared" si="3"/>
        <v>8650244</v>
      </c>
      <c r="M19" s="18">
        <f t="shared" si="3"/>
        <v>2548783</v>
      </c>
      <c r="N19" s="18">
        <f t="shared" si="3"/>
        <v>14583608</v>
      </c>
      <c r="O19" s="18">
        <f t="shared" si="3"/>
        <v>434900</v>
      </c>
      <c r="P19" s="18">
        <f t="shared" si="3"/>
        <v>2557255</v>
      </c>
      <c r="Q19" s="18">
        <f t="shared" si="3"/>
        <v>1483615</v>
      </c>
      <c r="R19" s="18">
        <f t="shared" si="3"/>
        <v>4475770</v>
      </c>
      <c r="S19" s="18">
        <f t="shared" si="3"/>
        <v>2890261</v>
      </c>
      <c r="T19" s="18">
        <f t="shared" si="3"/>
        <v>918179</v>
      </c>
      <c r="U19" s="18">
        <f t="shared" si="3"/>
        <v>918179</v>
      </c>
      <c r="V19" s="18">
        <f t="shared" si="3"/>
        <v>4726619</v>
      </c>
      <c r="W19" s="18">
        <f t="shared" si="3"/>
        <v>30942546</v>
      </c>
      <c r="X19" s="18">
        <f t="shared" si="3"/>
        <v>68712674</v>
      </c>
      <c r="Y19" s="18">
        <f t="shared" si="3"/>
        <v>-37770128</v>
      </c>
      <c r="Z19" s="4">
        <f>+IF(X19&lt;&gt;0,+(Y19/X19)*100,0)</f>
        <v>-54.96821154129441</v>
      </c>
      <c r="AA19" s="30">
        <f>SUM(AA20:AA23)</f>
        <v>34767165</v>
      </c>
    </row>
    <row r="20" spans="1:27" ht="13.5">
      <c r="A20" s="5" t="s">
        <v>46</v>
      </c>
      <c r="B20" s="3"/>
      <c r="C20" s="19"/>
      <c r="D20" s="19"/>
      <c r="E20" s="20">
        <v>1725000</v>
      </c>
      <c r="F20" s="21">
        <v>1725000</v>
      </c>
      <c r="G20" s="21"/>
      <c r="H20" s="21"/>
      <c r="I20" s="21">
        <v>314444</v>
      </c>
      <c r="J20" s="21">
        <v>314444</v>
      </c>
      <c r="K20" s="21"/>
      <c r="L20" s="21">
        <v>122900</v>
      </c>
      <c r="M20" s="21">
        <v>63680</v>
      </c>
      <c r="N20" s="21">
        <v>186580</v>
      </c>
      <c r="O20" s="21">
        <v>434900</v>
      </c>
      <c r="P20" s="21">
        <v>139500</v>
      </c>
      <c r="Q20" s="21"/>
      <c r="R20" s="21">
        <v>574400</v>
      </c>
      <c r="S20" s="21">
        <v>352068</v>
      </c>
      <c r="T20" s="21"/>
      <c r="U20" s="21"/>
      <c r="V20" s="21">
        <v>352068</v>
      </c>
      <c r="W20" s="21">
        <v>1427492</v>
      </c>
      <c r="X20" s="21">
        <v>1725000</v>
      </c>
      <c r="Y20" s="21">
        <v>-297508</v>
      </c>
      <c r="Z20" s="6">
        <v>-17.25</v>
      </c>
      <c r="AA20" s="28">
        <v>1725000</v>
      </c>
    </row>
    <row r="21" spans="1:27" ht="13.5">
      <c r="A21" s="5" t="s">
        <v>47</v>
      </c>
      <c r="B21" s="3"/>
      <c r="C21" s="19"/>
      <c r="D21" s="19"/>
      <c r="E21" s="20">
        <v>34521546</v>
      </c>
      <c r="F21" s="21">
        <v>32542165</v>
      </c>
      <c r="G21" s="21">
        <v>3662621</v>
      </c>
      <c r="H21" s="21">
        <v>3179484</v>
      </c>
      <c r="I21" s="21"/>
      <c r="J21" s="21">
        <v>6842105</v>
      </c>
      <c r="K21" s="21">
        <v>3384581</v>
      </c>
      <c r="L21" s="21">
        <v>8527344</v>
      </c>
      <c r="M21" s="21">
        <v>2408047</v>
      </c>
      <c r="N21" s="21">
        <v>14319972</v>
      </c>
      <c r="O21" s="21"/>
      <c r="P21" s="21">
        <v>2417755</v>
      </c>
      <c r="Q21" s="21">
        <v>1483615</v>
      </c>
      <c r="R21" s="21">
        <v>3901370</v>
      </c>
      <c r="S21" s="21">
        <v>2538193</v>
      </c>
      <c r="T21" s="21">
        <v>918179</v>
      </c>
      <c r="U21" s="21">
        <v>918179</v>
      </c>
      <c r="V21" s="21">
        <v>4374551</v>
      </c>
      <c r="W21" s="21">
        <v>29437998</v>
      </c>
      <c r="X21" s="21">
        <v>34521546</v>
      </c>
      <c r="Y21" s="21">
        <v>-5083548</v>
      </c>
      <c r="Z21" s="6">
        <v>-14.73</v>
      </c>
      <c r="AA21" s="28">
        <v>32542165</v>
      </c>
    </row>
    <row r="22" spans="1:27" ht="13.5">
      <c r="A22" s="5" t="s">
        <v>48</v>
      </c>
      <c r="B22" s="3"/>
      <c r="C22" s="22"/>
      <c r="D22" s="22"/>
      <c r="E22" s="23">
        <v>32466128</v>
      </c>
      <c r="F22" s="24">
        <v>500000</v>
      </c>
      <c r="G22" s="24"/>
      <c r="H22" s="24"/>
      <c r="I22" s="24"/>
      <c r="J22" s="24"/>
      <c r="K22" s="24"/>
      <c r="L22" s="24"/>
      <c r="M22" s="24">
        <v>77056</v>
      </c>
      <c r="N22" s="24">
        <v>77056</v>
      </c>
      <c r="O22" s="24"/>
      <c r="P22" s="24"/>
      <c r="Q22" s="24"/>
      <c r="R22" s="24"/>
      <c r="S22" s="24"/>
      <c r="T22" s="24"/>
      <c r="U22" s="24"/>
      <c r="V22" s="24"/>
      <c r="W22" s="24">
        <v>77056</v>
      </c>
      <c r="X22" s="24">
        <v>32466128</v>
      </c>
      <c r="Y22" s="24">
        <v>-32389072</v>
      </c>
      <c r="Z22" s="7">
        <v>-99.76</v>
      </c>
      <c r="AA22" s="29">
        <v>500000</v>
      </c>
    </row>
    <row r="23" spans="1:27" ht="13.5">
      <c r="A23" s="5" t="s">
        <v>49</v>
      </c>
      <c r="B23" s="3"/>
      <c r="C23" s="19">
        <v>4525165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31866955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37218972</v>
      </c>
      <c r="D25" s="51">
        <f>+D5+D9+D15+D19+D24</f>
        <v>0</v>
      </c>
      <c r="E25" s="52">
        <f t="shared" si="4"/>
        <v>100953278</v>
      </c>
      <c r="F25" s="53">
        <f t="shared" si="4"/>
        <v>62206315</v>
      </c>
      <c r="G25" s="53">
        <f t="shared" si="4"/>
        <v>3672288</v>
      </c>
      <c r="H25" s="53">
        <f t="shared" si="4"/>
        <v>5103587</v>
      </c>
      <c r="I25" s="53">
        <f t="shared" si="4"/>
        <v>314444</v>
      </c>
      <c r="J25" s="53">
        <f t="shared" si="4"/>
        <v>9090319</v>
      </c>
      <c r="K25" s="53">
        <f t="shared" si="4"/>
        <v>5581697</v>
      </c>
      <c r="L25" s="53">
        <f t="shared" si="4"/>
        <v>15253508</v>
      </c>
      <c r="M25" s="53">
        <f t="shared" si="4"/>
        <v>9082420</v>
      </c>
      <c r="N25" s="53">
        <f t="shared" si="4"/>
        <v>29917625</v>
      </c>
      <c r="O25" s="53">
        <f t="shared" si="4"/>
        <v>2244403</v>
      </c>
      <c r="P25" s="53">
        <f t="shared" si="4"/>
        <v>3663395</v>
      </c>
      <c r="Q25" s="53">
        <f t="shared" si="4"/>
        <v>2237542</v>
      </c>
      <c r="R25" s="53">
        <f t="shared" si="4"/>
        <v>8145340</v>
      </c>
      <c r="S25" s="53">
        <f t="shared" si="4"/>
        <v>3881812</v>
      </c>
      <c r="T25" s="53">
        <f t="shared" si="4"/>
        <v>2966030</v>
      </c>
      <c r="U25" s="53">
        <f t="shared" si="4"/>
        <v>2966030</v>
      </c>
      <c r="V25" s="53">
        <f t="shared" si="4"/>
        <v>9813872</v>
      </c>
      <c r="W25" s="53">
        <f t="shared" si="4"/>
        <v>56967156</v>
      </c>
      <c r="X25" s="53">
        <f t="shared" si="4"/>
        <v>100953278</v>
      </c>
      <c r="Y25" s="53">
        <f t="shared" si="4"/>
        <v>-43986122</v>
      </c>
      <c r="Z25" s="54">
        <f>+IF(X25&lt;&gt;0,+(Y25/X25)*100,0)</f>
        <v>-43.57077142160753</v>
      </c>
      <c r="AA25" s="55">
        <f>+AA5+AA9+AA15+AA19+AA24</f>
        <v>62206315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31866955</v>
      </c>
      <c r="D28" s="19"/>
      <c r="E28" s="20">
        <v>44836000</v>
      </c>
      <c r="F28" s="21">
        <v>44836000</v>
      </c>
      <c r="G28" s="21">
        <v>3662621</v>
      </c>
      <c r="H28" s="21">
        <v>4933381</v>
      </c>
      <c r="I28" s="21"/>
      <c r="J28" s="21">
        <v>8596002</v>
      </c>
      <c r="K28" s="21">
        <v>5499389</v>
      </c>
      <c r="L28" s="21">
        <v>14526411</v>
      </c>
      <c r="M28" s="21">
        <v>3037591</v>
      </c>
      <c r="N28" s="21">
        <v>23063391</v>
      </c>
      <c r="O28" s="21">
        <v>1045703</v>
      </c>
      <c r="P28" s="21">
        <v>1944769</v>
      </c>
      <c r="Q28" s="21">
        <v>2228395</v>
      </c>
      <c r="R28" s="21">
        <v>5218867</v>
      </c>
      <c r="S28" s="21">
        <v>3808956</v>
      </c>
      <c r="T28" s="21">
        <v>2896588</v>
      </c>
      <c r="U28" s="21">
        <v>2896588</v>
      </c>
      <c r="V28" s="21">
        <v>9602132</v>
      </c>
      <c r="W28" s="21">
        <v>46480392</v>
      </c>
      <c r="X28" s="21"/>
      <c r="Y28" s="21">
        <v>46480392</v>
      </c>
      <c r="Z28" s="6"/>
      <c r="AA28" s="19">
        <v>44836000</v>
      </c>
    </row>
    <row r="29" spans="1:27" ht="13.5">
      <c r="A29" s="57" t="s">
        <v>55</v>
      </c>
      <c r="B29" s="3"/>
      <c r="C29" s="19"/>
      <c r="D29" s="19"/>
      <c r="E29" s="20">
        <v>39430128</v>
      </c>
      <c r="F29" s="21">
        <v>6076078</v>
      </c>
      <c r="G29" s="21"/>
      <c r="H29" s="21"/>
      <c r="I29" s="21"/>
      <c r="J29" s="21"/>
      <c r="K29" s="21"/>
      <c r="L29" s="21"/>
      <c r="M29" s="21">
        <v>2197967</v>
      </c>
      <c r="N29" s="21">
        <v>2197967</v>
      </c>
      <c r="O29" s="21"/>
      <c r="P29" s="21">
        <v>1106140</v>
      </c>
      <c r="Q29" s="21"/>
      <c r="R29" s="21">
        <v>1106140</v>
      </c>
      <c r="S29" s="21"/>
      <c r="T29" s="21"/>
      <c r="U29" s="21"/>
      <c r="V29" s="21"/>
      <c r="W29" s="21">
        <v>3304107</v>
      </c>
      <c r="X29" s="21"/>
      <c r="Y29" s="21">
        <v>3304107</v>
      </c>
      <c r="Z29" s="6"/>
      <c r="AA29" s="28">
        <v>6076078</v>
      </c>
    </row>
    <row r="30" spans="1:27" ht="13.5">
      <c r="A30" s="57" t="s">
        <v>56</v>
      </c>
      <c r="B30" s="3"/>
      <c r="C30" s="22"/>
      <c r="D30" s="22"/>
      <c r="E30" s="23">
        <v>5000000</v>
      </c>
      <c r="F30" s="24"/>
      <c r="G30" s="24"/>
      <c r="H30" s="24"/>
      <c r="I30" s="24"/>
      <c r="J30" s="24"/>
      <c r="K30" s="24"/>
      <c r="L30" s="24"/>
      <c r="M30" s="24">
        <v>2290000</v>
      </c>
      <c r="N30" s="24">
        <v>2290000</v>
      </c>
      <c r="O30" s="24"/>
      <c r="P30" s="24"/>
      <c r="Q30" s="24"/>
      <c r="R30" s="24"/>
      <c r="S30" s="24"/>
      <c r="T30" s="24"/>
      <c r="U30" s="24"/>
      <c r="V30" s="24"/>
      <c r="W30" s="24">
        <v>2290000</v>
      </c>
      <c r="X30" s="24"/>
      <c r="Y30" s="24">
        <v>2290000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31866955</v>
      </c>
      <c r="D32" s="25">
        <f>SUM(D28:D31)</f>
        <v>0</v>
      </c>
      <c r="E32" s="26">
        <f t="shared" si="5"/>
        <v>89266128</v>
      </c>
      <c r="F32" s="27">
        <f t="shared" si="5"/>
        <v>50912078</v>
      </c>
      <c r="G32" s="27">
        <f t="shared" si="5"/>
        <v>3662621</v>
      </c>
      <c r="H32" s="27">
        <f t="shared" si="5"/>
        <v>4933381</v>
      </c>
      <c r="I32" s="27">
        <f t="shared" si="5"/>
        <v>0</v>
      </c>
      <c r="J32" s="27">
        <f t="shared" si="5"/>
        <v>8596002</v>
      </c>
      <c r="K32" s="27">
        <f t="shared" si="5"/>
        <v>5499389</v>
      </c>
      <c r="L32" s="27">
        <f t="shared" si="5"/>
        <v>14526411</v>
      </c>
      <c r="M32" s="27">
        <f t="shared" si="5"/>
        <v>7525558</v>
      </c>
      <c r="N32" s="27">
        <f t="shared" si="5"/>
        <v>27551358</v>
      </c>
      <c r="O32" s="27">
        <f t="shared" si="5"/>
        <v>1045703</v>
      </c>
      <c r="P32" s="27">
        <f t="shared" si="5"/>
        <v>3050909</v>
      </c>
      <c r="Q32" s="27">
        <f t="shared" si="5"/>
        <v>2228395</v>
      </c>
      <c r="R32" s="27">
        <f t="shared" si="5"/>
        <v>6325007</v>
      </c>
      <c r="S32" s="27">
        <f t="shared" si="5"/>
        <v>3808956</v>
      </c>
      <c r="T32" s="27">
        <f t="shared" si="5"/>
        <v>2896588</v>
      </c>
      <c r="U32" s="27">
        <f t="shared" si="5"/>
        <v>2896588</v>
      </c>
      <c r="V32" s="27">
        <f t="shared" si="5"/>
        <v>9602132</v>
      </c>
      <c r="W32" s="27">
        <f t="shared" si="5"/>
        <v>52074499</v>
      </c>
      <c r="X32" s="27">
        <f t="shared" si="5"/>
        <v>0</v>
      </c>
      <c r="Y32" s="27">
        <f t="shared" si="5"/>
        <v>52074499</v>
      </c>
      <c r="Z32" s="13">
        <f>+IF(X32&lt;&gt;0,+(Y32/X32)*100,0)</f>
        <v>0</v>
      </c>
      <c r="AA32" s="31">
        <f>SUM(AA28:AA31)</f>
        <v>50912078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5352017</v>
      </c>
      <c r="D35" s="19"/>
      <c r="E35" s="20">
        <v>11687150</v>
      </c>
      <c r="F35" s="21">
        <v>11294237</v>
      </c>
      <c r="G35" s="21">
        <v>9667</v>
      </c>
      <c r="H35" s="21">
        <v>170206</v>
      </c>
      <c r="I35" s="21">
        <v>314444</v>
      </c>
      <c r="J35" s="21">
        <v>494317</v>
      </c>
      <c r="K35" s="21">
        <v>82308</v>
      </c>
      <c r="L35" s="21">
        <v>727097</v>
      </c>
      <c r="M35" s="21">
        <v>1556862</v>
      </c>
      <c r="N35" s="21">
        <v>2366267</v>
      </c>
      <c r="O35" s="21">
        <v>1198700</v>
      </c>
      <c r="P35" s="21">
        <v>612486</v>
      </c>
      <c r="Q35" s="21">
        <v>9147</v>
      </c>
      <c r="R35" s="21">
        <v>1820333</v>
      </c>
      <c r="S35" s="21">
        <v>72856</v>
      </c>
      <c r="T35" s="21">
        <v>69442</v>
      </c>
      <c r="U35" s="21">
        <v>69442</v>
      </c>
      <c r="V35" s="21">
        <v>211740</v>
      </c>
      <c r="W35" s="21">
        <v>4892657</v>
      </c>
      <c r="X35" s="21"/>
      <c r="Y35" s="21">
        <v>4892657</v>
      </c>
      <c r="Z35" s="6"/>
      <c r="AA35" s="28">
        <v>11294237</v>
      </c>
    </row>
    <row r="36" spans="1:27" ht="13.5">
      <c r="A36" s="61" t="s">
        <v>64</v>
      </c>
      <c r="B36" s="10"/>
      <c r="C36" s="62">
        <f aca="true" t="shared" si="6" ref="C36:Y36">SUM(C32:C35)</f>
        <v>37218972</v>
      </c>
      <c r="D36" s="62">
        <f>SUM(D32:D35)</f>
        <v>0</v>
      </c>
      <c r="E36" s="63">
        <f t="shared" si="6"/>
        <v>100953278</v>
      </c>
      <c r="F36" s="64">
        <f t="shared" si="6"/>
        <v>62206315</v>
      </c>
      <c r="G36" s="64">
        <f t="shared" si="6"/>
        <v>3672288</v>
      </c>
      <c r="H36" s="64">
        <f t="shared" si="6"/>
        <v>5103587</v>
      </c>
      <c r="I36" s="64">
        <f t="shared" si="6"/>
        <v>314444</v>
      </c>
      <c r="J36" s="64">
        <f t="shared" si="6"/>
        <v>9090319</v>
      </c>
      <c r="K36" s="64">
        <f t="shared" si="6"/>
        <v>5581697</v>
      </c>
      <c r="L36" s="64">
        <f t="shared" si="6"/>
        <v>15253508</v>
      </c>
      <c r="M36" s="64">
        <f t="shared" si="6"/>
        <v>9082420</v>
      </c>
      <c r="N36" s="64">
        <f t="shared" si="6"/>
        <v>29917625</v>
      </c>
      <c r="O36" s="64">
        <f t="shared" si="6"/>
        <v>2244403</v>
      </c>
      <c r="P36" s="64">
        <f t="shared" si="6"/>
        <v>3663395</v>
      </c>
      <c r="Q36" s="64">
        <f t="shared" si="6"/>
        <v>2237542</v>
      </c>
      <c r="R36" s="64">
        <f t="shared" si="6"/>
        <v>8145340</v>
      </c>
      <c r="S36" s="64">
        <f t="shared" si="6"/>
        <v>3881812</v>
      </c>
      <c r="T36" s="64">
        <f t="shared" si="6"/>
        <v>2966030</v>
      </c>
      <c r="U36" s="64">
        <f t="shared" si="6"/>
        <v>2966030</v>
      </c>
      <c r="V36" s="64">
        <f t="shared" si="6"/>
        <v>9813872</v>
      </c>
      <c r="W36" s="64">
        <f t="shared" si="6"/>
        <v>56967156</v>
      </c>
      <c r="X36" s="64">
        <f t="shared" si="6"/>
        <v>0</v>
      </c>
      <c r="Y36" s="64">
        <f t="shared" si="6"/>
        <v>56967156</v>
      </c>
      <c r="Z36" s="65">
        <f>+IF(X36&lt;&gt;0,+(Y36/X36)*100,0)</f>
        <v>0</v>
      </c>
      <c r="AA36" s="66">
        <f>SUM(AA32:AA35)</f>
        <v>62206315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1197228</v>
      </c>
      <c r="D5" s="16">
        <f>SUM(D6:D8)</f>
        <v>0</v>
      </c>
      <c r="E5" s="17">
        <f t="shared" si="0"/>
        <v>2320200</v>
      </c>
      <c r="F5" s="18">
        <f t="shared" si="0"/>
        <v>2674600</v>
      </c>
      <c r="G5" s="18">
        <f t="shared" si="0"/>
        <v>0</v>
      </c>
      <c r="H5" s="18">
        <f t="shared" si="0"/>
        <v>27553</v>
      </c>
      <c r="I5" s="18">
        <f t="shared" si="0"/>
        <v>17305</v>
      </c>
      <c r="J5" s="18">
        <f t="shared" si="0"/>
        <v>44858</v>
      </c>
      <c r="K5" s="18">
        <f t="shared" si="0"/>
        <v>0</v>
      </c>
      <c r="L5" s="18">
        <f t="shared" si="0"/>
        <v>244439</v>
      </c>
      <c r="M5" s="18">
        <f t="shared" si="0"/>
        <v>473573</v>
      </c>
      <c r="N5" s="18">
        <f t="shared" si="0"/>
        <v>718012</v>
      </c>
      <c r="O5" s="18">
        <f t="shared" si="0"/>
        <v>24752</v>
      </c>
      <c r="P5" s="18">
        <f t="shared" si="0"/>
        <v>69163</v>
      </c>
      <c r="Q5" s="18">
        <f t="shared" si="0"/>
        <v>235309</v>
      </c>
      <c r="R5" s="18">
        <f t="shared" si="0"/>
        <v>329224</v>
      </c>
      <c r="S5" s="18">
        <f t="shared" si="0"/>
        <v>139868</v>
      </c>
      <c r="T5" s="18">
        <f t="shared" si="0"/>
        <v>71310</v>
      </c>
      <c r="U5" s="18">
        <f t="shared" si="0"/>
        <v>6913</v>
      </c>
      <c r="V5" s="18">
        <f t="shared" si="0"/>
        <v>218091</v>
      </c>
      <c r="W5" s="18">
        <f t="shared" si="0"/>
        <v>1310185</v>
      </c>
      <c r="X5" s="18">
        <f t="shared" si="0"/>
        <v>2320200</v>
      </c>
      <c r="Y5" s="18">
        <f t="shared" si="0"/>
        <v>-1010015</v>
      </c>
      <c r="Z5" s="4">
        <f>+IF(X5&lt;&gt;0,+(Y5/X5)*100,0)</f>
        <v>-43.53137660546504</v>
      </c>
      <c r="AA5" s="16">
        <f>SUM(AA6:AA8)</f>
        <v>2674600</v>
      </c>
    </row>
    <row r="6" spans="1:27" ht="13.5">
      <c r="A6" s="5" t="s">
        <v>32</v>
      </c>
      <c r="B6" s="3"/>
      <c r="C6" s="19">
        <v>58809</v>
      </c>
      <c r="D6" s="19"/>
      <c r="E6" s="20">
        <v>187000</v>
      </c>
      <c r="F6" s="21">
        <v>390000</v>
      </c>
      <c r="G6" s="21"/>
      <c r="H6" s="21">
        <v>2368</v>
      </c>
      <c r="I6" s="21"/>
      <c r="J6" s="21">
        <v>2368</v>
      </c>
      <c r="K6" s="21"/>
      <c r="L6" s="21"/>
      <c r="M6" s="21"/>
      <c r="N6" s="21"/>
      <c r="O6" s="21">
        <v>18184</v>
      </c>
      <c r="P6" s="21">
        <v>6858</v>
      </c>
      <c r="Q6" s="21">
        <v>86414</v>
      </c>
      <c r="R6" s="21">
        <v>111456</v>
      </c>
      <c r="S6" s="21"/>
      <c r="T6" s="21">
        <v>26950</v>
      </c>
      <c r="U6" s="21">
        <v>2400</v>
      </c>
      <c r="V6" s="21">
        <v>29350</v>
      </c>
      <c r="W6" s="21">
        <v>143174</v>
      </c>
      <c r="X6" s="21">
        <v>187000</v>
      </c>
      <c r="Y6" s="21">
        <v>-43826</v>
      </c>
      <c r="Z6" s="6">
        <v>-23.44</v>
      </c>
      <c r="AA6" s="28">
        <v>390000</v>
      </c>
    </row>
    <row r="7" spans="1:27" ht="13.5">
      <c r="A7" s="5" t="s">
        <v>33</v>
      </c>
      <c r="B7" s="3"/>
      <c r="C7" s="22">
        <v>692944</v>
      </c>
      <c r="D7" s="22"/>
      <c r="E7" s="23">
        <v>1358000</v>
      </c>
      <c r="F7" s="24">
        <v>1365000</v>
      </c>
      <c r="G7" s="24"/>
      <c r="H7" s="24">
        <v>4149</v>
      </c>
      <c r="I7" s="24"/>
      <c r="J7" s="24">
        <v>4149</v>
      </c>
      <c r="K7" s="24"/>
      <c r="L7" s="24">
        <v>244439</v>
      </c>
      <c r="M7" s="24">
        <v>473573</v>
      </c>
      <c r="N7" s="24">
        <v>718012</v>
      </c>
      <c r="O7" s="24">
        <v>6568</v>
      </c>
      <c r="P7" s="24"/>
      <c r="Q7" s="24">
        <v>141495</v>
      </c>
      <c r="R7" s="24">
        <v>148063</v>
      </c>
      <c r="S7" s="24">
        <v>19870</v>
      </c>
      <c r="T7" s="24">
        <v>44360</v>
      </c>
      <c r="U7" s="24">
        <v>4513</v>
      </c>
      <c r="V7" s="24">
        <v>68743</v>
      </c>
      <c r="W7" s="24">
        <v>938967</v>
      </c>
      <c r="X7" s="24">
        <v>1358000</v>
      </c>
      <c r="Y7" s="24">
        <v>-419033</v>
      </c>
      <c r="Z7" s="7">
        <v>-30.86</v>
      </c>
      <c r="AA7" s="29">
        <v>1365000</v>
      </c>
    </row>
    <row r="8" spans="1:27" ht="13.5">
      <c r="A8" s="5" t="s">
        <v>34</v>
      </c>
      <c r="B8" s="3"/>
      <c r="C8" s="19">
        <v>445475</v>
      </c>
      <c r="D8" s="19"/>
      <c r="E8" s="20">
        <v>775200</v>
      </c>
      <c r="F8" s="21">
        <v>919600</v>
      </c>
      <c r="G8" s="21"/>
      <c r="H8" s="21">
        <v>21036</v>
      </c>
      <c r="I8" s="21">
        <v>17305</v>
      </c>
      <c r="J8" s="21">
        <v>38341</v>
      </c>
      <c r="K8" s="21"/>
      <c r="L8" s="21"/>
      <c r="M8" s="21"/>
      <c r="N8" s="21"/>
      <c r="O8" s="21"/>
      <c r="P8" s="21">
        <v>62305</v>
      </c>
      <c r="Q8" s="21">
        <v>7400</v>
      </c>
      <c r="R8" s="21">
        <v>69705</v>
      </c>
      <c r="S8" s="21">
        <v>119998</v>
      </c>
      <c r="T8" s="21"/>
      <c r="U8" s="21"/>
      <c r="V8" s="21">
        <v>119998</v>
      </c>
      <c r="W8" s="21">
        <v>228044</v>
      </c>
      <c r="X8" s="21">
        <v>775200</v>
      </c>
      <c r="Y8" s="21">
        <v>-547156</v>
      </c>
      <c r="Z8" s="6">
        <v>-70.58</v>
      </c>
      <c r="AA8" s="28">
        <v>919600</v>
      </c>
    </row>
    <row r="9" spans="1:27" ht="13.5">
      <c r="A9" s="2" t="s">
        <v>35</v>
      </c>
      <c r="B9" s="3"/>
      <c r="C9" s="16">
        <f aca="true" t="shared" si="1" ref="C9:Y9">SUM(C10:C14)</f>
        <v>1147053</v>
      </c>
      <c r="D9" s="16">
        <f>SUM(D10:D14)</f>
        <v>0</v>
      </c>
      <c r="E9" s="17">
        <f t="shared" si="1"/>
        <v>2790000</v>
      </c>
      <c r="F9" s="18">
        <f t="shared" si="1"/>
        <v>90000</v>
      </c>
      <c r="G9" s="18">
        <f t="shared" si="1"/>
        <v>0</v>
      </c>
      <c r="H9" s="18">
        <f t="shared" si="1"/>
        <v>0</v>
      </c>
      <c r="I9" s="18">
        <f t="shared" si="1"/>
        <v>25740</v>
      </c>
      <c r="J9" s="18">
        <f t="shared" si="1"/>
        <v>25740</v>
      </c>
      <c r="K9" s="18">
        <f t="shared" si="1"/>
        <v>0</v>
      </c>
      <c r="L9" s="18">
        <f t="shared" si="1"/>
        <v>0</v>
      </c>
      <c r="M9" s="18">
        <f t="shared" si="1"/>
        <v>36583</v>
      </c>
      <c r="N9" s="18">
        <f t="shared" si="1"/>
        <v>36583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62323</v>
      </c>
      <c r="X9" s="18">
        <f t="shared" si="1"/>
        <v>2790000</v>
      </c>
      <c r="Y9" s="18">
        <f t="shared" si="1"/>
        <v>-2727677</v>
      </c>
      <c r="Z9" s="4">
        <f>+IF(X9&lt;&gt;0,+(Y9/X9)*100,0)</f>
        <v>-97.76620071684587</v>
      </c>
      <c r="AA9" s="30">
        <f>SUM(AA10:AA14)</f>
        <v>90000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1073887</v>
      </c>
      <c r="D12" s="19"/>
      <c r="E12" s="20">
        <v>2746000</v>
      </c>
      <c r="F12" s="21">
        <v>46000</v>
      </c>
      <c r="G12" s="21"/>
      <c r="H12" s="21"/>
      <c r="I12" s="21"/>
      <c r="J12" s="21"/>
      <c r="K12" s="21"/>
      <c r="L12" s="21"/>
      <c r="M12" s="21">
        <v>36583</v>
      </c>
      <c r="N12" s="21">
        <v>36583</v>
      </c>
      <c r="O12" s="21"/>
      <c r="P12" s="21"/>
      <c r="Q12" s="21"/>
      <c r="R12" s="21"/>
      <c r="S12" s="21"/>
      <c r="T12" s="21"/>
      <c r="U12" s="21"/>
      <c r="V12" s="21"/>
      <c r="W12" s="21">
        <v>36583</v>
      </c>
      <c r="X12" s="21">
        <v>2746000</v>
      </c>
      <c r="Y12" s="21">
        <v>-2709417</v>
      </c>
      <c r="Z12" s="6">
        <v>-98.67</v>
      </c>
      <c r="AA12" s="28">
        <v>46000</v>
      </c>
    </row>
    <row r="13" spans="1:27" ht="13.5">
      <c r="A13" s="5" t="s">
        <v>39</v>
      </c>
      <c r="B13" s="3"/>
      <c r="C13" s="19">
        <v>73166</v>
      </c>
      <c r="D13" s="19"/>
      <c r="E13" s="20">
        <v>44000</v>
      </c>
      <c r="F13" s="21">
        <v>44000</v>
      </c>
      <c r="G13" s="21"/>
      <c r="H13" s="21"/>
      <c r="I13" s="21">
        <v>25740</v>
      </c>
      <c r="J13" s="21">
        <v>25740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25740</v>
      </c>
      <c r="X13" s="21">
        <v>44000</v>
      </c>
      <c r="Y13" s="21">
        <v>-18260</v>
      </c>
      <c r="Z13" s="6">
        <v>-41.5</v>
      </c>
      <c r="AA13" s="28">
        <v>44000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209181</v>
      </c>
      <c r="D15" s="16">
        <f>SUM(D16:D18)</f>
        <v>0</v>
      </c>
      <c r="E15" s="17">
        <f t="shared" si="2"/>
        <v>169000</v>
      </c>
      <c r="F15" s="18">
        <f t="shared" si="2"/>
        <v>172000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62678</v>
      </c>
      <c r="N15" s="18">
        <f t="shared" si="2"/>
        <v>62678</v>
      </c>
      <c r="O15" s="18">
        <f t="shared" si="2"/>
        <v>0</v>
      </c>
      <c r="P15" s="18">
        <f t="shared" si="2"/>
        <v>16845</v>
      </c>
      <c r="Q15" s="18">
        <f t="shared" si="2"/>
        <v>0</v>
      </c>
      <c r="R15" s="18">
        <f t="shared" si="2"/>
        <v>16845</v>
      </c>
      <c r="S15" s="18">
        <f t="shared" si="2"/>
        <v>0</v>
      </c>
      <c r="T15" s="18">
        <f t="shared" si="2"/>
        <v>0</v>
      </c>
      <c r="U15" s="18">
        <f t="shared" si="2"/>
        <v>2982</v>
      </c>
      <c r="V15" s="18">
        <f t="shared" si="2"/>
        <v>2982</v>
      </c>
      <c r="W15" s="18">
        <f t="shared" si="2"/>
        <v>82505</v>
      </c>
      <c r="X15" s="18">
        <f t="shared" si="2"/>
        <v>169000</v>
      </c>
      <c r="Y15" s="18">
        <f t="shared" si="2"/>
        <v>-86495</v>
      </c>
      <c r="Z15" s="4">
        <f>+IF(X15&lt;&gt;0,+(Y15/X15)*100,0)</f>
        <v>-51.180473372781066</v>
      </c>
      <c r="AA15" s="30">
        <f>SUM(AA16:AA18)</f>
        <v>172000</v>
      </c>
    </row>
    <row r="16" spans="1:27" ht="13.5">
      <c r="A16" s="5" t="s">
        <v>42</v>
      </c>
      <c r="B16" s="3"/>
      <c r="C16" s="19">
        <v>209181</v>
      </c>
      <c r="D16" s="19"/>
      <c r="E16" s="20">
        <v>151000</v>
      </c>
      <c r="F16" s="21">
        <v>154000</v>
      </c>
      <c r="G16" s="21"/>
      <c r="H16" s="21"/>
      <c r="I16" s="21"/>
      <c r="J16" s="21"/>
      <c r="K16" s="21"/>
      <c r="L16" s="21"/>
      <c r="M16" s="21">
        <v>62678</v>
      </c>
      <c r="N16" s="21">
        <v>62678</v>
      </c>
      <c r="O16" s="21"/>
      <c r="P16" s="21">
        <v>2551</v>
      </c>
      <c r="Q16" s="21"/>
      <c r="R16" s="21">
        <v>2551</v>
      </c>
      <c r="S16" s="21"/>
      <c r="T16" s="21"/>
      <c r="U16" s="21">
        <v>2982</v>
      </c>
      <c r="V16" s="21">
        <v>2982</v>
      </c>
      <c r="W16" s="21">
        <v>68211</v>
      </c>
      <c r="X16" s="21">
        <v>151000</v>
      </c>
      <c r="Y16" s="21">
        <v>-82789</v>
      </c>
      <c r="Z16" s="6">
        <v>-54.83</v>
      </c>
      <c r="AA16" s="28">
        <v>154000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18000</v>
      </c>
      <c r="F18" s="21">
        <v>18000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v>14294</v>
      </c>
      <c r="Q18" s="21"/>
      <c r="R18" s="21">
        <v>14294</v>
      </c>
      <c r="S18" s="21"/>
      <c r="T18" s="21"/>
      <c r="U18" s="21"/>
      <c r="V18" s="21"/>
      <c r="W18" s="21">
        <v>14294</v>
      </c>
      <c r="X18" s="21">
        <v>18000</v>
      </c>
      <c r="Y18" s="21">
        <v>-3706</v>
      </c>
      <c r="Z18" s="6">
        <v>-20.59</v>
      </c>
      <c r="AA18" s="28">
        <v>18000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60960</v>
      </c>
      <c r="F24" s="18">
        <v>395760</v>
      </c>
      <c r="G24" s="18"/>
      <c r="H24" s="18"/>
      <c r="I24" s="18"/>
      <c r="J24" s="18"/>
      <c r="K24" s="18"/>
      <c r="L24" s="18"/>
      <c r="M24" s="18"/>
      <c r="N24" s="18"/>
      <c r="O24" s="18">
        <v>6568</v>
      </c>
      <c r="P24" s="18"/>
      <c r="Q24" s="18"/>
      <c r="R24" s="18">
        <v>6568</v>
      </c>
      <c r="S24" s="18"/>
      <c r="T24" s="18">
        <v>38111</v>
      </c>
      <c r="U24" s="18"/>
      <c r="V24" s="18">
        <v>38111</v>
      </c>
      <c r="W24" s="18">
        <v>44679</v>
      </c>
      <c r="X24" s="18">
        <v>60960</v>
      </c>
      <c r="Y24" s="18">
        <v>-16281</v>
      </c>
      <c r="Z24" s="4">
        <v>-26.71</v>
      </c>
      <c r="AA24" s="30">
        <v>395760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2553462</v>
      </c>
      <c r="D25" s="51">
        <f>+D5+D9+D15+D19+D24</f>
        <v>0</v>
      </c>
      <c r="E25" s="52">
        <f t="shared" si="4"/>
        <v>5340160</v>
      </c>
      <c r="F25" s="53">
        <f t="shared" si="4"/>
        <v>3332360</v>
      </c>
      <c r="G25" s="53">
        <f t="shared" si="4"/>
        <v>0</v>
      </c>
      <c r="H25" s="53">
        <f t="shared" si="4"/>
        <v>27553</v>
      </c>
      <c r="I25" s="53">
        <f t="shared" si="4"/>
        <v>43045</v>
      </c>
      <c r="J25" s="53">
        <f t="shared" si="4"/>
        <v>70598</v>
      </c>
      <c r="K25" s="53">
        <f t="shared" si="4"/>
        <v>0</v>
      </c>
      <c r="L25" s="53">
        <f t="shared" si="4"/>
        <v>244439</v>
      </c>
      <c r="M25" s="53">
        <f t="shared" si="4"/>
        <v>572834</v>
      </c>
      <c r="N25" s="53">
        <f t="shared" si="4"/>
        <v>817273</v>
      </c>
      <c r="O25" s="53">
        <f t="shared" si="4"/>
        <v>31320</v>
      </c>
      <c r="P25" s="53">
        <f t="shared" si="4"/>
        <v>86008</v>
      </c>
      <c r="Q25" s="53">
        <f t="shared" si="4"/>
        <v>235309</v>
      </c>
      <c r="R25" s="53">
        <f t="shared" si="4"/>
        <v>352637</v>
      </c>
      <c r="S25" s="53">
        <f t="shared" si="4"/>
        <v>139868</v>
      </c>
      <c r="T25" s="53">
        <f t="shared" si="4"/>
        <v>109421</v>
      </c>
      <c r="U25" s="53">
        <f t="shared" si="4"/>
        <v>9895</v>
      </c>
      <c r="V25" s="53">
        <f t="shared" si="4"/>
        <v>259184</v>
      </c>
      <c r="W25" s="53">
        <f t="shared" si="4"/>
        <v>1499692</v>
      </c>
      <c r="X25" s="53">
        <f t="shared" si="4"/>
        <v>5340160</v>
      </c>
      <c r="Y25" s="53">
        <f t="shared" si="4"/>
        <v>-3840468</v>
      </c>
      <c r="Z25" s="54">
        <f>+IF(X25&lt;&gt;0,+(Y25/X25)*100,0)</f>
        <v>-71.91672159635665</v>
      </c>
      <c r="AA25" s="55">
        <f>+AA5+AA9+AA15+AA19+AA24</f>
        <v>3332360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>
        <v>335000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335000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335000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335000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2553462</v>
      </c>
      <c r="D35" s="19"/>
      <c r="E35" s="20">
        <v>5340160</v>
      </c>
      <c r="F35" s="21">
        <v>2997360</v>
      </c>
      <c r="G35" s="21"/>
      <c r="H35" s="21">
        <v>27553</v>
      </c>
      <c r="I35" s="21">
        <v>43045</v>
      </c>
      <c r="J35" s="21">
        <v>70598</v>
      </c>
      <c r="K35" s="21"/>
      <c r="L35" s="21">
        <v>244439</v>
      </c>
      <c r="M35" s="21">
        <v>572834</v>
      </c>
      <c r="N35" s="21">
        <v>817273</v>
      </c>
      <c r="O35" s="21">
        <v>31320</v>
      </c>
      <c r="P35" s="21">
        <v>86008</v>
      </c>
      <c r="Q35" s="21">
        <v>235309</v>
      </c>
      <c r="R35" s="21">
        <v>352637</v>
      </c>
      <c r="S35" s="21">
        <v>139868</v>
      </c>
      <c r="T35" s="21">
        <v>109421</v>
      </c>
      <c r="U35" s="21">
        <v>9895</v>
      </c>
      <c r="V35" s="21">
        <v>259184</v>
      </c>
      <c r="W35" s="21">
        <v>1499692</v>
      </c>
      <c r="X35" s="21"/>
      <c r="Y35" s="21">
        <v>1499692</v>
      </c>
      <c r="Z35" s="6"/>
      <c r="AA35" s="28">
        <v>2997360</v>
      </c>
    </row>
    <row r="36" spans="1:27" ht="13.5">
      <c r="A36" s="61" t="s">
        <v>64</v>
      </c>
      <c r="B36" s="10"/>
      <c r="C36" s="62">
        <f aca="true" t="shared" si="6" ref="C36:Y36">SUM(C32:C35)</f>
        <v>2553462</v>
      </c>
      <c r="D36" s="62">
        <f>SUM(D32:D35)</f>
        <v>0</v>
      </c>
      <c r="E36" s="63">
        <f t="shared" si="6"/>
        <v>5340160</v>
      </c>
      <c r="F36" s="64">
        <f t="shared" si="6"/>
        <v>3332360</v>
      </c>
      <c r="G36" s="64">
        <f t="shared" si="6"/>
        <v>0</v>
      </c>
      <c r="H36" s="64">
        <f t="shared" si="6"/>
        <v>27553</v>
      </c>
      <c r="I36" s="64">
        <f t="shared" si="6"/>
        <v>43045</v>
      </c>
      <c r="J36" s="64">
        <f t="shared" si="6"/>
        <v>70598</v>
      </c>
      <c r="K36" s="64">
        <f t="shared" si="6"/>
        <v>0</v>
      </c>
      <c r="L36" s="64">
        <f t="shared" si="6"/>
        <v>244439</v>
      </c>
      <c r="M36" s="64">
        <f t="shared" si="6"/>
        <v>572834</v>
      </c>
      <c r="N36" s="64">
        <f t="shared" si="6"/>
        <v>817273</v>
      </c>
      <c r="O36" s="64">
        <f t="shared" si="6"/>
        <v>31320</v>
      </c>
      <c r="P36" s="64">
        <f t="shared" si="6"/>
        <v>86008</v>
      </c>
      <c r="Q36" s="64">
        <f t="shared" si="6"/>
        <v>235309</v>
      </c>
      <c r="R36" s="64">
        <f t="shared" si="6"/>
        <v>352637</v>
      </c>
      <c r="S36" s="64">
        <f t="shared" si="6"/>
        <v>139868</v>
      </c>
      <c r="T36" s="64">
        <f t="shared" si="6"/>
        <v>109421</v>
      </c>
      <c r="U36" s="64">
        <f t="shared" si="6"/>
        <v>9895</v>
      </c>
      <c r="V36" s="64">
        <f t="shared" si="6"/>
        <v>259184</v>
      </c>
      <c r="W36" s="64">
        <f t="shared" si="6"/>
        <v>1499692</v>
      </c>
      <c r="X36" s="64">
        <f t="shared" si="6"/>
        <v>0</v>
      </c>
      <c r="Y36" s="64">
        <f t="shared" si="6"/>
        <v>1499692</v>
      </c>
      <c r="Z36" s="65">
        <f>+IF(X36&lt;&gt;0,+(Y36/X36)*100,0)</f>
        <v>0</v>
      </c>
      <c r="AA36" s="66">
        <f>SUM(AA32:AA35)</f>
        <v>3332360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97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34925548</v>
      </c>
      <c r="D5" s="16">
        <f>SUM(D6:D8)</f>
        <v>0</v>
      </c>
      <c r="E5" s="17">
        <f t="shared" si="0"/>
        <v>39257000</v>
      </c>
      <c r="F5" s="18">
        <f t="shared" si="0"/>
        <v>39967210</v>
      </c>
      <c r="G5" s="18">
        <f t="shared" si="0"/>
        <v>174190</v>
      </c>
      <c r="H5" s="18">
        <f t="shared" si="0"/>
        <v>1213929</v>
      </c>
      <c r="I5" s="18">
        <f t="shared" si="0"/>
        <v>407462</v>
      </c>
      <c r="J5" s="18">
        <f t="shared" si="0"/>
        <v>1795581</v>
      </c>
      <c r="K5" s="18">
        <f t="shared" si="0"/>
        <v>968663</v>
      </c>
      <c r="L5" s="18">
        <f t="shared" si="0"/>
        <v>903534</v>
      </c>
      <c r="M5" s="18">
        <f t="shared" si="0"/>
        <v>2193295</v>
      </c>
      <c r="N5" s="18">
        <f t="shared" si="0"/>
        <v>4065492</v>
      </c>
      <c r="O5" s="18">
        <f t="shared" si="0"/>
        <v>208266</v>
      </c>
      <c r="P5" s="18">
        <f t="shared" si="0"/>
        <v>4403716</v>
      </c>
      <c r="Q5" s="18">
        <f t="shared" si="0"/>
        <v>1977562</v>
      </c>
      <c r="R5" s="18">
        <f t="shared" si="0"/>
        <v>6589544</v>
      </c>
      <c r="S5" s="18">
        <f t="shared" si="0"/>
        <v>1272997</v>
      </c>
      <c r="T5" s="18">
        <f t="shared" si="0"/>
        <v>3160905</v>
      </c>
      <c r="U5" s="18">
        <f t="shared" si="0"/>
        <v>5852915</v>
      </c>
      <c r="V5" s="18">
        <f t="shared" si="0"/>
        <v>10286817</v>
      </c>
      <c r="W5" s="18">
        <f t="shared" si="0"/>
        <v>22737434</v>
      </c>
      <c r="X5" s="18">
        <f t="shared" si="0"/>
        <v>49492146</v>
      </c>
      <c r="Y5" s="18">
        <f t="shared" si="0"/>
        <v>-26754712</v>
      </c>
      <c r="Z5" s="4">
        <f>+IF(X5&lt;&gt;0,+(Y5/X5)*100,0)</f>
        <v>-54.05850051440485</v>
      </c>
      <c r="AA5" s="16">
        <f>SUM(AA6:AA8)</f>
        <v>39967210</v>
      </c>
    </row>
    <row r="6" spans="1:27" ht="13.5">
      <c r="A6" s="5" t="s">
        <v>32</v>
      </c>
      <c r="B6" s="3"/>
      <c r="C6" s="19">
        <v>7769922</v>
      </c>
      <c r="D6" s="19"/>
      <c r="E6" s="20">
        <v>9546100</v>
      </c>
      <c r="F6" s="21">
        <v>10452563</v>
      </c>
      <c r="G6" s="21">
        <v>15436</v>
      </c>
      <c r="H6" s="21">
        <v>139487</v>
      </c>
      <c r="I6" s="21">
        <v>39691</v>
      </c>
      <c r="J6" s="21">
        <v>194614</v>
      </c>
      <c r="K6" s="21">
        <v>128364</v>
      </c>
      <c r="L6" s="21">
        <v>12902</v>
      </c>
      <c r="M6" s="21">
        <v>25182</v>
      </c>
      <c r="N6" s="21">
        <v>166448</v>
      </c>
      <c r="O6" s="21">
        <v>26633</v>
      </c>
      <c r="P6" s="21">
        <v>70906</v>
      </c>
      <c r="Q6" s="21">
        <v>265563</v>
      </c>
      <c r="R6" s="21">
        <v>363102</v>
      </c>
      <c r="S6" s="21">
        <v>175769</v>
      </c>
      <c r="T6" s="21">
        <v>577923</v>
      </c>
      <c r="U6" s="21">
        <v>111329</v>
      </c>
      <c r="V6" s="21">
        <v>865021</v>
      </c>
      <c r="W6" s="21">
        <v>1589185</v>
      </c>
      <c r="X6" s="21">
        <v>10512763</v>
      </c>
      <c r="Y6" s="21">
        <v>-8923578</v>
      </c>
      <c r="Z6" s="6">
        <v>-84.88</v>
      </c>
      <c r="AA6" s="28">
        <v>10452563</v>
      </c>
    </row>
    <row r="7" spans="1:27" ht="13.5">
      <c r="A7" s="5" t="s">
        <v>33</v>
      </c>
      <c r="B7" s="3"/>
      <c r="C7" s="22">
        <v>14329010</v>
      </c>
      <c r="D7" s="22"/>
      <c r="E7" s="23">
        <v>11050699</v>
      </c>
      <c r="F7" s="24">
        <v>9208169</v>
      </c>
      <c r="G7" s="24">
        <v>1947</v>
      </c>
      <c r="H7" s="24">
        <v>40007</v>
      </c>
      <c r="I7" s="24">
        <v>68311</v>
      </c>
      <c r="J7" s="24">
        <v>110265</v>
      </c>
      <c r="K7" s="24">
        <v>285700</v>
      </c>
      <c r="L7" s="24">
        <v>771910</v>
      </c>
      <c r="M7" s="24">
        <v>2120904</v>
      </c>
      <c r="N7" s="24">
        <v>3178514</v>
      </c>
      <c r="O7" s="24">
        <v>75996</v>
      </c>
      <c r="P7" s="24">
        <v>209528</v>
      </c>
      <c r="Q7" s="24">
        <v>1077945</v>
      </c>
      <c r="R7" s="24">
        <v>1363469</v>
      </c>
      <c r="S7" s="24">
        <v>527176</v>
      </c>
      <c r="T7" s="24">
        <v>2158684</v>
      </c>
      <c r="U7" s="24">
        <v>1315888</v>
      </c>
      <c r="V7" s="24">
        <v>4001748</v>
      </c>
      <c r="W7" s="24">
        <v>8653996</v>
      </c>
      <c r="X7" s="24">
        <v>13914687</v>
      </c>
      <c r="Y7" s="24">
        <v>-5260691</v>
      </c>
      <c r="Z7" s="7">
        <v>-37.81</v>
      </c>
      <c r="AA7" s="29">
        <v>9208169</v>
      </c>
    </row>
    <row r="8" spans="1:27" ht="13.5">
      <c r="A8" s="5" t="s">
        <v>34</v>
      </c>
      <c r="B8" s="3"/>
      <c r="C8" s="19">
        <v>12826616</v>
      </c>
      <c r="D8" s="19"/>
      <c r="E8" s="20">
        <v>18660201</v>
      </c>
      <c r="F8" s="21">
        <v>20306478</v>
      </c>
      <c r="G8" s="21">
        <v>156807</v>
      </c>
      <c r="H8" s="21">
        <v>1034435</v>
      </c>
      <c r="I8" s="21">
        <v>299460</v>
      </c>
      <c r="J8" s="21">
        <v>1490702</v>
      </c>
      <c r="K8" s="21">
        <v>554599</v>
      </c>
      <c r="L8" s="21">
        <v>118722</v>
      </c>
      <c r="M8" s="21">
        <v>47209</v>
      </c>
      <c r="N8" s="21">
        <v>720530</v>
      </c>
      <c r="O8" s="21">
        <v>105637</v>
      </c>
      <c r="P8" s="21">
        <v>4123282</v>
      </c>
      <c r="Q8" s="21">
        <v>634054</v>
      </c>
      <c r="R8" s="21">
        <v>4862973</v>
      </c>
      <c r="S8" s="21">
        <v>570052</v>
      </c>
      <c r="T8" s="21">
        <v>424298</v>
      </c>
      <c r="U8" s="21">
        <v>4425698</v>
      </c>
      <c r="V8" s="21">
        <v>5420048</v>
      </c>
      <c r="W8" s="21">
        <v>12494253</v>
      </c>
      <c r="X8" s="21">
        <v>25064696</v>
      </c>
      <c r="Y8" s="21">
        <v>-12570443</v>
      </c>
      <c r="Z8" s="6">
        <v>-50.15</v>
      </c>
      <c r="AA8" s="28">
        <v>20306478</v>
      </c>
    </row>
    <row r="9" spans="1:27" ht="13.5">
      <c r="A9" s="2" t="s">
        <v>35</v>
      </c>
      <c r="B9" s="3"/>
      <c r="C9" s="16">
        <f aca="true" t="shared" si="1" ref="C9:Y9">SUM(C10:C14)</f>
        <v>65072727</v>
      </c>
      <c r="D9" s="16">
        <f>SUM(D10:D14)</f>
        <v>0</v>
      </c>
      <c r="E9" s="17">
        <f t="shared" si="1"/>
        <v>115502860</v>
      </c>
      <c r="F9" s="18">
        <f t="shared" si="1"/>
        <v>93078456</v>
      </c>
      <c r="G9" s="18">
        <f t="shared" si="1"/>
        <v>1503327</v>
      </c>
      <c r="H9" s="18">
        <f t="shared" si="1"/>
        <v>9356902</v>
      </c>
      <c r="I9" s="18">
        <f t="shared" si="1"/>
        <v>4322848</v>
      </c>
      <c r="J9" s="18">
        <f t="shared" si="1"/>
        <v>15183077</v>
      </c>
      <c r="K9" s="18">
        <f t="shared" si="1"/>
        <v>3812851</v>
      </c>
      <c r="L9" s="18">
        <f t="shared" si="1"/>
        <v>4210091</v>
      </c>
      <c r="M9" s="18">
        <f t="shared" si="1"/>
        <v>9079341</v>
      </c>
      <c r="N9" s="18">
        <f t="shared" si="1"/>
        <v>17102283</v>
      </c>
      <c r="O9" s="18">
        <f t="shared" si="1"/>
        <v>1722886</v>
      </c>
      <c r="P9" s="18">
        <f t="shared" si="1"/>
        <v>1734578</v>
      </c>
      <c r="Q9" s="18">
        <f t="shared" si="1"/>
        <v>3856059</v>
      </c>
      <c r="R9" s="18">
        <f t="shared" si="1"/>
        <v>7313523</v>
      </c>
      <c r="S9" s="18">
        <f t="shared" si="1"/>
        <v>2441728</v>
      </c>
      <c r="T9" s="18">
        <f t="shared" si="1"/>
        <v>2730766</v>
      </c>
      <c r="U9" s="18">
        <f t="shared" si="1"/>
        <v>2528474</v>
      </c>
      <c r="V9" s="18">
        <f t="shared" si="1"/>
        <v>7700968</v>
      </c>
      <c r="W9" s="18">
        <f t="shared" si="1"/>
        <v>47299851</v>
      </c>
      <c r="X9" s="18">
        <f t="shared" si="1"/>
        <v>131584755</v>
      </c>
      <c r="Y9" s="18">
        <f t="shared" si="1"/>
        <v>-84284904</v>
      </c>
      <c r="Z9" s="4">
        <f>+IF(X9&lt;&gt;0,+(Y9/X9)*100,0)</f>
        <v>-64.05369983779656</v>
      </c>
      <c r="AA9" s="30">
        <f>SUM(AA10:AA14)</f>
        <v>93078456</v>
      </c>
    </row>
    <row r="10" spans="1:27" ht="13.5">
      <c r="A10" s="5" t="s">
        <v>36</v>
      </c>
      <c r="B10" s="3"/>
      <c r="C10" s="19">
        <v>16520742</v>
      </c>
      <c r="D10" s="19"/>
      <c r="E10" s="20">
        <v>46858859</v>
      </c>
      <c r="F10" s="21">
        <v>54304344</v>
      </c>
      <c r="G10" s="21">
        <v>283313</v>
      </c>
      <c r="H10" s="21">
        <v>4983340</v>
      </c>
      <c r="I10" s="21">
        <v>1872364</v>
      </c>
      <c r="J10" s="21">
        <v>7139017</v>
      </c>
      <c r="K10" s="21">
        <v>2718722</v>
      </c>
      <c r="L10" s="21">
        <v>3021252</v>
      </c>
      <c r="M10" s="21">
        <v>8149726</v>
      </c>
      <c r="N10" s="21">
        <v>13889700</v>
      </c>
      <c r="O10" s="21">
        <v>751801</v>
      </c>
      <c r="P10" s="21">
        <v>647085</v>
      </c>
      <c r="Q10" s="21">
        <v>1684342</v>
      </c>
      <c r="R10" s="21">
        <v>3083228</v>
      </c>
      <c r="S10" s="21">
        <v>2108938</v>
      </c>
      <c r="T10" s="21">
        <v>1820449</v>
      </c>
      <c r="U10" s="21">
        <v>2009122</v>
      </c>
      <c r="V10" s="21">
        <v>5938509</v>
      </c>
      <c r="W10" s="21">
        <v>30050454</v>
      </c>
      <c r="X10" s="21">
        <v>53912429</v>
      </c>
      <c r="Y10" s="21">
        <v>-23861975</v>
      </c>
      <c r="Z10" s="6">
        <v>-44.26</v>
      </c>
      <c r="AA10" s="28">
        <v>54304344</v>
      </c>
    </row>
    <row r="11" spans="1:27" ht="13.5">
      <c r="A11" s="5" t="s">
        <v>37</v>
      </c>
      <c r="B11" s="3"/>
      <c r="C11" s="19">
        <v>19575780</v>
      </c>
      <c r="D11" s="19"/>
      <c r="E11" s="20">
        <v>37867001</v>
      </c>
      <c r="F11" s="21">
        <v>17725380</v>
      </c>
      <c r="G11" s="21">
        <v>262603</v>
      </c>
      <c r="H11" s="21">
        <v>328246</v>
      </c>
      <c r="I11" s="21">
        <v>2246863</v>
      </c>
      <c r="J11" s="21">
        <v>2837712</v>
      </c>
      <c r="K11" s="21">
        <v>122863</v>
      </c>
      <c r="L11" s="21">
        <v>474259</v>
      </c>
      <c r="M11" s="21">
        <v>893032</v>
      </c>
      <c r="N11" s="21">
        <v>1490154</v>
      </c>
      <c r="O11" s="21">
        <v>888885</v>
      </c>
      <c r="P11" s="21">
        <v>650578</v>
      </c>
      <c r="Q11" s="21">
        <v>1334200</v>
      </c>
      <c r="R11" s="21">
        <v>2873663</v>
      </c>
      <c r="S11" s="21">
        <v>201274</v>
      </c>
      <c r="T11" s="21">
        <v>551872</v>
      </c>
      <c r="U11" s="21">
        <v>13158</v>
      </c>
      <c r="V11" s="21">
        <v>766304</v>
      </c>
      <c r="W11" s="21">
        <v>7967833</v>
      </c>
      <c r="X11" s="21">
        <v>46895322</v>
      </c>
      <c r="Y11" s="21">
        <v>-38927489</v>
      </c>
      <c r="Z11" s="6">
        <v>-83.01</v>
      </c>
      <c r="AA11" s="28">
        <v>17725380</v>
      </c>
    </row>
    <row r="12" spans="1:27" ht="13.5">
      <c r="A12" s="5" t="s">
        <v>38</v>
      </c>
      <c r="B12" s="3"/>
      <c r="C12" s="19">
        <v>3642385</v>
      </c>
      <c r="D12" s="19"/>
      <c r="E12" s="20">
        <v>14558000</v>
      </c>
      <c r="F12" s="21">
        <v>2043377</v>
      </c>
      <c r="G12" s="21"/>
      <c r="H12" s="21"/>
      <c r="I12" s="21"/>
      <c r="J12" s="21"/>
      <c r="K12" s="21">
        <v>7157</v>
      </c>
      <c r="L12" s="21">
        <v>316061</v>
      </c>
      <c r="M12" s="21">
        <v>36583</v>
      </c>
      <c r="N12" s="21">
        <v>359801</v>
      </c>
      <c r="O12" s="21"/>
      <c r="P12" s="21">
        <v>31378</v>
      </c>
      <c r="Q12" s="21">
        <v>63482</v>
      </c>
      <c r="R12" s="21">
        <v>94860</v>
      </c>
      <c r="S12" s="21">
        <v>39670</v>
      </c>
      <c r="T12" s="21">
        <v>276613</v>
      </c>
      <c r="U12" s="21">
        <v>506194</v>
      </c>
      <c r="V12" s="21">
        <v>822477</v>
      </c>
      <c r="W12" s="21">
        <v>1277138</v>
      </c>
      <c r="X12" s="21">
        <v>14558000</v>
      </c>
      <c r="Y12" s="21">
        <v>-13280862</v>
      </c>
      <c r="Z12" s="6">
        <v>-91.23</v>
      </c>
      <c r="AA12" s="28">
        <v>2043377</v>
      </c>
    </row>
    <row r="13" spans="1:27" ht="13.5">
      <c r="A13" s="5" t="s">
        <v>39</v>
      </c>
      <c r="B13" s="3"/>
      <c r="C13" s="19">
        <v>25320928</v>
      </c>
      <c r="D13" s="19"/>
      <c r="E13" s="20">
        <v>16041000</v>
      </c>
      <c r="F13" s="21">
        <v>18827355</v>
      </c>
      <c r="G13" s="21">
        <v>957411</v>
      </c>
      <c r="H13" s="21">
        <v>4045316</v>
      </c>
      <c r="I13" s="21">
        <v>199576</v>
      </c>
      <c r="J13" s="21">
        <v>5202303</v>
      </c>
      <c r="K13" s="21">
        <v>939417</v>
      </c>
      <c r="L13" s="21">
        <v>398519</v>
      </c>
      <c r="M13" s="21"/>
      <c r="N13" s="21">
        <v>1337936</v>
      </c>
      <c r="O13" s="21">
        <v>82200</v>
      </c>
      <c r="P13" s="21">
        <v>405537</v>
      </c>
      <c r="Q13" s="21">
        <v>774035</v>
      </c>
      <c r="R13" s="21">
        <v>1261772</v>
      </c>
      <c r="S13" s="21">
        <v>91846</v>
      </c>
      <c r="T13" s="21">
        <v>81832</v>
      </c>
      <c r="U13" s="21"/>
      <c r="V13" s="21">
        <v>173678</v>
      </c>
      <c r="W13" s="21">
        <v>7975689</v>
      </c>
      <c r="X13" s="21">
        <v>16041008</v>
      </c>
      <c r="Y13" s="21">
        <v>-8065319</v>
      </c>
      <c r="Z13" s="6">
        <v>-50.28</v>
      </c>
      <c r="AA13" s="28">
        <v>18827355</v>
      </c>
    </row>
    <row r="14" spans="1:27" ht="13.5">
      <c r="A14" s="5" t="s">
        <v>40</v>
      </c>
      <c r="B14" s="3"/>
      <c r="C14" s="22">
        <v>12892</v>
      </c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>
        <v>24692</v>
      </c>
      <c r="L14" s="24"/>
      <c r="M14" s="24"/>
      <c r="N14" s="24">
        <v>24692</v>
      </c>
      <c r="O14" s="24"/>
      <c r="P14" s="24"/>
      <c r="Q14" s="24"/>
      <c r="R14" s="24"/>
      <c r="S14" s="24"/>
      <c r="T14" s="24"/>
      <c r="U14" s="24"/>
      <c r="V14" s="24"/>
      <c r="W14" s="24">
        <v>28737</v>
      </c>
      <c r="X14" s="24">
        <v>177996</v>
      </c>
      <c r="Y14" s="24">
        <v>-149259</v>
      </c>
      <c r="Z14" s="7">
        <v>-83.86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337121464</v>
      </c>
      <c r="D15" s="16">
        <f>SUM(D16:D18)</f>
        <v>0</v>
      </c>
      <c r="E15" s="17">
        <f t="shared" si="2"/>
        <v>262798613</v>
      </c>
      <c r="F15" s="18">
        <f t="shared" si="2"/>
        <v>318757185</v>
      </c>
      <c r="G15" s="18">
        <f t="shared" si="2"/>
        <v>15563589</v>
      </c>
      <c r="H15" s="18">
        <f t="shared" si="2"/>
        <v>25136357</v>
      </c>
      <c r="I15" s="18">
        <f t="shared" si="2"/>
        <v>21108534</v>
      </c>
      <c r="J15" s="18">
        <f t="shared" si="2"/>
        <v>61808480</v>
      </c>
      <c r="K15" s="18">
        <f t="shared" si="2"/>
        <v>45945263</v>
      </c>
      <c r="L15" s="18">
        <f t="shared" si="2"/>
        <v>34137500</v>
      </c>
      <c r="M15" s="18">
        <f t="shared" si="2"/>
        <v>32974281</v>
      </c>
      <c r="N15" s="18">
        <f t="shared" si="2"/>
        <v>113057044</v>
      </c>
      <c r="O15" s="18">
        <f t="shared" si="2"/>
        <v>6223682</v>
      </c>
      <c r="P15" s="18">
        <f t="shared" si="2"/>
        <v>24724947</v>
      </c>
      <c r="Q15" s="18">
        <f t="shared" si="2"/>
        <v>27372801</v>
      </c>
      <c r="R15" s="18">
        <f t="shared" si="2"/>
        <v>58321430</v>
      </c>
      <c r="S15" s="18">
        <f t="shared" si="2"/>
        <v>11520674</v>
      </c>
      <c r="T15" s="18">
        <f t="shared" si="2"/>
        <v>19712235</v>
      </c>
      <c r="U15" s="18">
        <f t="shared" si="2"/>
        <v>32873608</v>
      </c>
      <c r="V15" s="18">
        <f t="shared" si="2"/>
        <v>64106517</v>
      </c>
      <c r="W15" s="18">
        <f t="shared" si="2"/>
        <v>297293471</v>
      </c>
      <c r="X15" s="18">
        <f t="shared" si="2"/>
        <v>262279178</v>
      </c>
      <c r="Y15" s="18">
        <f t="shared" si="2"/>
        <v>35014293</v>
      </c>
      <c r="Z15" s="4">
        <f>+IF(X15&lt;&gt;0,+(Y15/X15)*100,0)</f>
        <v>13.350008669006886</v>
      </c>
      <c r="AA15" s="30">
        <f>SUM(AA16:AA18)</f>
        <v>318757185</v>
      </c>
    </row>
    <row r="16" spans="1:27" ht="13.5">
      <c r="A16" s="5" t="s">
        <v>42</v>
      </c>
      <c r="B16" s="3"/>
      <c r="C16" s="19">
        <v>55815668</v>
      </c>
      <c r="D16" s="19"/>
      <c r="E16" s="20">
        <v>47510141</v>
      </c>
      <c r="F16" s="21">
        <v>42453724</v>
      </c>
      <c r="G16" s="21">
        <v>3405344</v>
      </c>
      <c r="H16" s="21">
        <v>3502183</v>
      </c>
      <c r="I16" s="21">
        <v>1861325</v>
      </c>
      <c r="J16" s="21">
        <v>8768852</v>
      </c>
      <c r="K16" s="21">
        <v>1870083</v>
      </c>
      <c r="L16" s="21">
        <v>6452183</v>
      </c>
      <c r="M16" s="21">
        <v>3892144</v>
      </c>
      <c r="N16" s="21">
        <v>12214410</v>
      </c>
      <c r="O16" s="21">
        <v>1603795</v>
      </c>
      <c r="P16" s="21">
        <v>2593555</v>
      </c>
      <c r="Q16" s="21">
        <v>5118788</v>
      </c>
      <c r="R16" s="21">
        <v>9316138</v>
      </c>
      <c r="S16" s="21">
        <v>3048589</v>
      </c>
      <c r="T16" s="21">
        <v>3739280</v>
      </c>
      <c r="U16" s="21">
        <v>5785492</v>
      </c>
      <c r="V16" s="21">
        <v>12573361</v>
      </c>
      <c r="W16" s="21">
        <v>42872761</v>
      </c>
      <c r="X16" s="21">
        <v>47076949</v>
      </c>
      <c r="Y16" s="21">
        <v>-4204188</v>
      </c>
      <c r="Z16" s="6">
        <v>-8.93</v>
      </c>
      <c r="AA16" s="28">
        <v>42453724</v>
      </c>
    </row>
    <row r="17" spans="1:27" ht="13.5">
      <c r="A17" s="5" t="s">
        <v>43</v>
      </c>
      <c r="B17" s="3"/>
      <c r="C17" s="19">
        <v>271494092</v>
      </c>
      <c r="D17" s="19"/>
      <c r="E17" s="20">
        <v>215270472</v>
      </c>
      <c r="F17" s="21">
        <v>275983879</v>
      </c>
      <c r="G17" s="21">
        <v>12158245</v>
      </c>
      <c r="H17" s="21">
        <v>21634174</v>
      </c>
      <c r="I17" s="21">
        <v>19247209</v>
      </c>
      <c r="J17" s="21">
        <v>53039628</v>
      </c>
      <c r="K17" s="21">
        <v>44075180</v>
      </c>
      <c r="L17" s="21">
        <v>27685317</v>
      </c>
      <c r="M17" s="21">
        <v>29082137</v>
      </c>
      <c r="N17" s="21">
        <v>100842634</v>
      </c>
      <c r="O17" s="21">
        <v>4619887</v>
      </c>
      <c r="P17" s="21">
        <v>22117098</v>
      </c>
      <c r="Q17" s="21">
        <v>22233218</v>
      </c>
      <c r="R17" s="21">
        <v>48970203</v>
      </c>
      <c r="S17" s="21">
        <v>8472085</v>
      </c>
      <c r="T17" s="21">
        <v>15972955</v>
      </c>
      <c r="U17" s="21">
        <v>27088116</v>
      </c>
      <c r="V17" s="21">
        <v>51533156</v>
      </c>
      <c r="W17" s="21">
        <v>254385621</v>
      </c>
      <c r="X17" s="21">
        <v>215184229</v>
      </c>
      <c r="Y17" s="21">
        <v>39201392</v>
      </c>
      <c r="Z17" s="6">
        <v>18.22</v>
      </c>
      <c r="AA17" s="28">
        <v>275983879</v>
      </c>
    </row>
    <row r="18" spans="1:27" ht="13.5">
      <c r="A18" s="5" t="s">
        <v>44</v>
      </c>
      <c r="B18" s="3"/>
      <c r="C18" s="19">
        <v>9811704</v>
      </c>
      <c r="D18" s="19"/>
      <c r="E18" s="20">
        <v>18000</v>
      </c>
      <c r="F18" s="21">
        <v>319582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v>14294</v>
      </c>
      <c r="Q18" s="21">
        <v>20795</v>
      </c>
      <c r="R18" s="21">
        <v>35089</v>
      </c>
      <c r="S18" s="21"/>
      <c r="T18" s="21"/>
      <c r="U18" s="21"/>
      <c r="V18" s="21"/>
      <c r="W18" s="21">
        <v>35089</v>
      </c>
      <c r="X18" s="21">
        <v>18000</v>
      </c>
      <c r="Y18" s="21">
        <v>17089</v>
      </c>
      <c r="Z18" s="6">
        <v>94.94</v>
      </c>
      <c r="AA18" s="28">
        <v>319582</v>
      </c>
    </row>
    <row r="19" spans="1:27" ht="13.5">
      <c r="A19" s="2" t="s">
        <v>45</v>
      </c>
      <c r="B19" s="8"/>
      <c r="C19" s="16">
        <f aca="true" t="shared" si="3" ref="C19:Y19">SUM(C20:C23)</f>
        <v>629843712</v>
      </c>
      <c r="D19" s="16">
        <f>SUM(D20:D23)</f>
        <v>0</v>
      </c>
      <c r="E19" s="17">
        <f t="shared" si="3"/>
        <v>895721220</v>
      </c>
      <c r="F19" s="18">
        <f t="shared" si="3"/>
        <v>803430019</v>
      </c>
      <c r="G19" s="18">
        <f t="shared" si="3"/>
        <v>24463163</v>
      </c>
      <c r="H19" s="18">
        <f t="shared" si="3"/>
        <v>50363046</v>
      </c>
      <c r="I19" s="18">
        <f t="shared" si="3"/>
        <v>43546321</v>
      </c>
      <c r="J19" s="18">
        <f t="shared" si="3"/>
        <v>118372530</v>
      </c>
      <c r="K19" s="18">
        <f t="shared" si="3"/>
        <v>52558713</v>
      </c>
      <c r="L19" s="18">
        <f t="shared" si="3"/>
        <v>50911366</v>
      </c>
      <c r="M19" s="18">
        <f t="shared" si="3"/>
        <v>54423398</v>
      </c>
      <c r="N19" s="18">
        <f t="shared" si="3"/>
        <v>157893477</v>
      </c>
      <c r="O19" s="18">
        <f t="shared" si="3"/>
        <v>17249069</v>
      </c>
      <c r="P19" s="18">
        <f t="shared" si="3"/>
        <v>28093300</v>
      </c>
      <c r="Q19" s="18">
        <f t="shared" si="3"/>
        <v>44407383</v>
      </c>
      <c r="R19" s="18">
        <f t="shared" si="3"/>
        <v>89749752</v>
      </c>
      <c r="S19" s="18">
        <f t="shared" si="3"/>
        <v>63962018</v>
      </c>
      <c r="T19" s="18">
        <f t="shared" si="3"/>
        <v>42012846</v>
      </c>
      <c r="U19" s="18">
        <f t="shared" si="3"/>
        <v>71293516</v>
      </c>
      <c r="V19" s="18">
        <f t="shared" si="3"/>
        <v>177268380</v>
      </c>
      <c r="W19" s="18">
        <f t="shared" si="3"/>
        <v>543284139</v>
      </c>
      <c r="X19" s="18">
        <f t="shared" si="3"/>
        <v>925165952</v>
      </c>
      <c r="Y19" s="18">
        <f t="shared" si="3"/>
        <v>-381881813</v>
      </c>
      <c r="Z19" s="4">
        <f>+IF(X19&lt;&gt;0,+(Y19/X19)*100,0)</f>
        <v>-41.27711489754435</v>
      </c>
      <c r="AA19" s="30">
        <f>SUM(AA20:AA23)</f>
        <v>803430019</v>
      </c>
    </row>
    <row r="20" spans="1:27" ht="13.5">
      <c r="A20" s="5" t="s">
        <v>46</v>
      </c>
      <c r="B20" s="3"/>
      <c r="C20" s="19">
        <v>143183182</v>
      </c>
      <c r="D20" s="19"/>
      <c r="E20" s="20">
        <v>69534901</v>
      </c>
      <c r="F20" s="21">
        <v>62537378</v>
      </c>
      <c r="G20" s="21">
        <v>181396</v>
      </c>
      <c r="H20" s="21">
        <v>2342941</v>
      </c>
      <c r="I20" s="21">
        <v>5527737</v>
      </c>
      <c r="J20" s="21">
        <v>8052074</v>
      </c>
      <c r="K20" s="21">
        <v>5446831</v>
      </c>
      <c r="L20" s="21">
        <v>6652599</v>
      </c>
      <c r="M20" s="21">
        <v>3410884</v>
      </c>
      <c r="N20" s="21">
        <v>15510314</v>
      </c>
      <c r="O20" s="21">
        <v>4980940</v>
      </c>
      <c r="P20" s="21">
        <v>582430</v>
      </c>
      <c r="Q20" s="21">
        <v>3303968</v>
      </c>
      <c r="R20" s="21">
        <v>8867338</v>
      </c>
      <c r="S20" s="21">
        <v>7896905</v>
      </c>
      <c r="T20" s="21">
        <v>839252</v>
      </c>
      <c r="U20" s="21">
        <v>5869286</v>
      </c>
      <c r="V20" s="21">
        <v>14605443</v>
      </c>
      <c r="W20" s="21">
        <v>47035169</v>
      </c>
      <c r="X20" s="21">
        <v>80226252</v>
      </c>
      <c r="Y20" s="21">
        <v>-33191083</v>
      </c>
      <c r="Z20" s="6">
        <v>-41.37</v>
      </c>
      <c r="AA20" s="28">
        <v>62537378</v>
      </c>
    </row>
    <row r="21" spans="1:27" ht="13.5">
      <c r="A21" s="5" t="s">
        <v>47</v>
      </c>
      <c r="B21" s="3"/>
      <c r="C21" s="19">
        <v>270438109</v>
      </c>
      <c r="D21" s="19"/>
      <c r="E21" s="20">
        <v>584434490</v>
      </c>
      <c r="F21" s="21">
        <v>466667461</v>
      </c>
      <c r="G21" s="21">
        <v>18156658</v>
      </c>
      <c r="H21" s="21">
        <v>32064333</v>
      </c>
      <c r="I21" s="21">
        <v>19096029</v>
      </c>
      <c r="J21" s="21">
        <v>69317020</v>
      </c>
      <c r="K21" s="21">
        <v>26319401</v>
      </c>
      <c r="L21" s="21">
        <v>26375111</v>
      </c>
      <c r="M21" s="21">
        <v>23037359</v>
      </c>
      <c r="N21" s="21">
        <v>75731871</v>
      </c>
      <c r="O21" s="21">
        <v>9921146</v>
      </c>
      <c r="P21" s="21">
        <v>14005071</v>
      </c>
      <c r="Q21" s="21">
        <v>30420852</v>
      </c>
      <c r="R21" s="21">
        <v>54347069</v>
      </c>
      <c r="S21" s="21">
        <v>46277183</v>
      </c>
      <c r="T21" s="21">
        <v>26212879</v>
      </c>
      <c r="U21" s="21">
        <v>53301511</v>
      </c>
      <c r="V21" s="21">
        <v>125791573</v>
      </c>
      <c r="W21" s="21">
        <v>325187533</v>
      </c>
      <c r="X21" s="21">
        <v>590093725</v>
      </c>
      <c r="Y21" s="21">
        <v>-264906192</v>
      </c>
      <c r="Z21" s="6">
        <v>-44.89</v>
      </c>
      <c r="AA21" s="28">
        <v>466667461</v>
      </c>
    </row>
    <row r="22" spans="1:27" ht="13.5">
      <c r="A22" s="5" t="s">
        <v>48</v>
      </c>
      <c r="B22" s="3"/>
      <c r="C22" s="22">
        <v>198890780</v>
      </c>
      <c r="D22" s="22"/>
      <c r="E22" s="23">
        <v>212728557</v>
      </c>
      <c r="F22" s="24">
        <v>245990956</v>
      </c>
      <c r="G22" s="24">
        <v>5357083</v>
      </c>
      <c r="H22" s="24">
        <v>15955772</v>
      </c>
      <c r="I22" s="24">
        <v>18078299</v>
      </c>
      <c r="J22" s="24">
        <v>39391154</v>
      </c>
      <c r="K22" s="24">
        <v>19764778</v>
      </c>
      <c r="L22" s="24">
        <v>17883656</v>
      </c>
      <c r="M22" s="24">
        <v>22777918</v>
      </c>
      <c r="N22" s="24">
        <v>60426352</v>
      </c>
      <c r="O22" s="24">
        <v>1994039</v>
      </c>
      <c r="P22" s="24">
        <v>11472035</v>
      </c>
      <c r="Q22" s="24">
        <v>8923820</v>
      </c>
      <c r="R22" s="24">
        <v>22389894</v>
      </c>
      <c r="S22" s="24">
        <v>9787930</v>
      </c>
      <c r="T22" s="24">
        <v>13784153</v>
      </c>
      <c r="U22" s="24">
        <v>10397954</v>
      </c>
      <c r="V22" s="24">
        <v>33970037</v>
      </c>
      <c r="W22" s="24">
        <v>156177437</v>
      </c>
      <c r="X22" s="24">
        <v>225822697</v>
      </c>
      <c r="Y22" s="24">
        <v>-69645260</v>
      </c>
      <c r="Z22" s="7">
        <v>-30.84</v>
      </c>
      <c r="AA22" s="29">
        <v>245990956</v>
      </c>
    </row>
    <row r="23" spans="1:27" ht="13.5">
      <c r="A23" s="5" t="s">
        <v>49</v>
      </c>
      <c r="B23" s="3"/>
      <c r="C23" s="19">
        <v>17331641</v>
      </c>
      <c r="D23" s="19"/>
      <c r="E23" s="20">
        <v>29023272</v>
      </c>
      <c r="F23" s="21">
        <v>28234224</v>
      </c>
      <c r="G23" s="21">
        <v>768026</v>
      </c>
      <c r="H23" s="21"/>
      <c r="I23" s="21">
        <v>844256</v>
      </c>
      <c r="J23" s="21">
        <v>1612282</v>
      </c>
      <c r="K23" s="21">
        <v>1027703</v>
      </c>
      <c r="L23" s="21"/>
      <c r="M23" s="21">
        <v>5197237</v>
      </c>
      <c r="N23" s="21">
        <v>6224940</v>
      </c>
      <c r="O23" s="21">
        <v>352944</v>
      </c>
      <c r="P23" s="21">
        <v>2033764</v>
      </c>
      <c r="Q23" s="21">
        <v>1758743</v>
      </c>
      <c r="R23" s="21">
        <v>4145451</v>
      </c>
      <c r="S23" s="21"/>
      <c r="T23" s="21">
        <v>1176562</v>
      </c>
      <c r="U23" s="21">
        <v>1724765</v>
      </c>
      <c r="V23" s="21">
        <v>2901327</v>
      </c>
      <c r="W23" s="21">
        <v>14884000</v>
      </c>
      <c r="X23" s="21">
        <v>29023278</v>
      </c>
      <c r="Y23" s="21">
        <v>-14139278</v>
      </c>
      <c r="Z23" s="6">
        <v>-48.72</v>
      </c>
      <c r="AA23" s="28">
        <v>28234224</v>
      </c>
    </row>
    <row r="24" spans="1:27" ht="13.5">
      <c r="A24" s="2" t="s">
        <v>50</v>
      </c>
      <c r="B24" s="8"/>
      <c r="C24" s="16">
        <v>38649973</v>
      </c>
      <c r="D24" s="16"/>
      <c r="E24" s="17">
        <v>13936960</v>
      </c>
      <c r="F24" s="18">
        <v>18050760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>
        <v>6568</v>
      </c>
      <c r="P24" s="18"/>
      <c r="Q24" s="18"/>
      <c r="R24" s="18">
        <v>6568</v>
      </c>
      <c r="S24" s="18"/>
      <c r="T24" s="18">
        <v>38111</v>
      </c>
      <c r="U24" s="18"/>
      <c r="V24" s="18">
        <v>38111</v>
      </c>
      <c r="W24" s="18">
        <v>44796</v>
      </c>
      <c r="X24" s="18">
        <v>12936956</v>
      </c>
      <c r="Y24" s="18">
        <v>-12892160</v>
      </c>
      <c r="Z24" s="4">
        <v>-99.65</v>
      </c>
      <c r="AA24" s="30">
        <v>18050760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1105613424</v>
      </c>
      <c r="D25" s="51">
        <f>+D5+D9+D15+D19+D24</f>
        <v>0</v>
      </c>
      <c r="E25" s="52">
        <f t="shared" si="4"/>
        <v>1327216653</v>
      </c>
      <c r="F25" s="53">
        <f t="shared" si="4"/>
        <v>1273283630</v>
      </c>
      <c r="G25" s="53">
        <f t="shared" si="4"/>
        <v>41704269</v>
      </c>
      <c r="H25" s="53">
        <f t="shared" si="4"/>
        <v>86070234</v>
      </c>
      <c r="I25" s="53">
        <f t="shared" si="4"/>
        <v>69385165</v>
      </c>
      <c r="J25" s="53">
        <f t="shared" si="4"/>
        <v>197159668</v>
      </c>
      <c r="K25" s="53">
        <f t="shared" si="4"/>
        <v>103285607</v>
      </c>
      <c r="L25" s="53">
        <f t="shared" si="4"/>
        <v>90162491</v>
      </c>
      <c r="M25" s="53">
        <f t="shared" si="4"/>
        <v>98670315</v>
      </c>
      <c r="N25" s="53">
        <f t="shared" si="4"/>
        <v>292118413</v>
      </c>
      <c r="O25" s="53">
        <f t="shared" si="4"/>
        <v>25410471</v>
      </c>
      <c r="P25" s="53">
        <f t="shared" si="4"/>
        <v>58956541</v>
      </c>
      <c r="Q25" s="53">
        <f t="shared" si="4"/>
        <v>77613805</v>
      </c>
      <c r="R25" s="53">
        <f t="shared" si="4"/>
        <v>161980817</v>
      </c>
      <c r="S25" s="53">
        <f t="shared" si="4"/>
        <v>79197417</v>
      </c>
      <c r="T25" s="53">
        <f t="shared" si="4"/>
        <v>67654863</v>
      </c>
      <c r="U25" s="53">
        <f t="shared" si="4"/>
        <v>112548513</v>
      </c>
      <c r="V25" s="53">
        <f t="shared" si="4"/>
        <v>259400793</v>
      </c>
      <c r="W25" s="53">
        <f t="shared" si="4"/>
        <v>910659691</v>
      </c>
      <c r="X25" s="53">
        <f t="shared" si="4"/>
        <v>1381458987</v>
      </c>
      <c r="Y25" s="53">
        <f t="shared" si="4"/>
        <v>-470799296</v>
      </c>
      <c r="Z25" s="54">
        <f>+IF(X25&lt;&gt;0,+(Y25/X25)*100,0)</f>
        <v>-34.07986052647106</v>
      </c>
      <c r="AA25" s="55">
        <f>+AA5+AA9+AA15+AA19+AA24</f>
        <v>1273283630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712661543</v>
      </c>
      <c r="D28" s="19"/>
      <c r="E28" s="20">
        <v>694159803</v>
      </c>
      <c r="F28" s="21">
        <v>736190092</v>
      </c>
      <c r="G28" s="21">
        <v>32195748</v>
      </c>
      <c r="H28" s="21">
        <v>64548610</v>
      </c>
      <c r="I28" s="21">
        <v>54410762</v>
      </c>
      <c r="J28" s="21">
        <v>151155120</v>
      </c>
      <c r="K28" s="21">
        <v>60180027</v>
      </c>
      <c r="L28" s="21">
        <v>61080032</v>
      </c>
      <c r="M28" s="21">
        <v>68136036</v>
      </c>
      <c r="N28" s="21">
        <v>189396095</v>
      </c>
      <c r="O28" s="21">
        <v>14932707</v>
      </c>
      <c r="P28" s="21">
        <v>38199354</v>
      </c>
      <c r="Q28" s="21">
        <v>57395398</v>
      </c>
      <c r="R28" s="21">
        <v>110527459</v>
      </c>
      <c r="S28" s="21">
        <v>59764638</v>
      </c>
      <c r="T28" s="21">
        <v>45092452</v>
      </c>
      <c r="U28" s="21">
        <v>66635833</v>
      </c>
      <c r="V28" s="21">
        <v>171492923</v>
      </c>
      <c r="W28" s="21">
        <v>622571597</v>
      </c>
      <c r="X28" s="21"/>
      <c r="Y28" s="21">
        <v>622571597</v>
      </c>
      <c r="Z28" s="6"/>
      <c r="AA28" s="19">
        <v>736190092</v>
      </c>
    </row>
    <row r="29" spans="1:27" ht="13.5">
      <c r="A29" s="57" t="s">
        <v>55</v>
      </c>
      <c r="B29" s="3"/>
      <c r="C29" s="19">
        <v>59924923</v>
      </c>
      <c r="D29" s="19"/>
      <c r="E29" s="20">
        <v>77399444</v>
      </c>
      <c r="F29" s="21">
        <v>121066888</v>
      </c>
      <c r="G29" s="21">
        <v>2049062</v>
      </c>
      <c r="H29" s="21">
        <v>7820360</v>
      </c>
      <c r="I29" s="21">
        <v>8557621</v>
      </c>
      <c r="J29" s="21">
        <v>18427043</v>
      </c>
      <c r="K29" s="21">
        <v>8925481</v>
      </c>
      <c r="L29" s="21">
        <v>5777720</v>
      </c>
      <c r="M29" s="21">
        <v>10347494</v>
      </c>
      <c r="N29" s="21">
        <v>25050695</v>
      </c>
      <c r="O29" s="21">
        <v>5107313</v>
      </c>
      <c r="P29" s="21">
        <v>7921715</v>
      </c>
      <c r="Q29" s="21">
        <v>10013296</v>
      </c>
      <c r="R29" s="21">
        <v>23042324</v>
      </c>
      <c r="S29" s="21">
        <v>5324254</v>
      </c>
      <c r="T29" s="21">
        <v>7538290</v>
      </c>
      <c r="U29" s="21">
        <v>10709446</v>
      </c>
      <c r="V29" s="21">
        <v>23571990</v>
      </c>
      <c r="W29" s="21">
        <v>90092052</v>
      </c>
      <c r="X29" s="21"/>
      <c r="Y29" s="21">
        <v>90092052</v>
      </c>
      <c r="Z29" s="6"/>
      <c r="AA29" s="28">
        <v>121066888</v>
      </c>
    </row>
    <row r="30" spans="1:27" ht="13.5">
      <c r="A30" s="57" t="s">
        <v>56</v>
      </c>
      <c r="B30" s="3"/>
      <c r="C30" s="22">
        <v>7958421</v>
      </c>
      <c r="D30" s="22"/>
      <c r="E30" s="23">
        <v>12500000</v>
      </c>
      <c r="F30" s="24">
        <v>7500000</v>
      </c>
      <c r="G30" s="24">
        <v>501237</v>
      </c>
      <c r="H30" s="24"/>
      <c r="I30" s="24"/>
      <c r="J30" s="24">
        <v>501237</v>
      </c>
      <c r="K30" s="24"/>
      <c r="L30" s="24"/>
      <c r="M30" s="24">
        <v>2290000</v>
      </c>
      <c r="N30" s="24">
        <v>2290000</v>
      </c>
      <c r="O30" s="24"/>
      <c r="P30" s="24"/>
      <c r="Q30" s="24">
        <v>5058</v>
      </c>
      <c r="R30" s="24">
        <v>5058</v>
      </c>
      <c r="S30" s="24">
        <v>304922</v>
      </c>
      <c r="T30" s="24">
        <v>102501</v>
      </c>
      <c r="U30" s="24">
        <v>4778553</v>
      </c>
      <c r="V30" s="24">
        <v>5185976</v>
      </c>
      <c r="W30" s="24">
        <v>7982271</v>
      </c>
      <c r="X30" s="24"/>
      <c r="Y30" s="24">
        <v>7982271</v>
      </c>
      <c r="Z30" s="7"/>
      <c r="AA30" s="29">
        <v>7500000</v>
      </c>
    </row>
    <row r="31" spans="1:27" ht="13.5">
      <c r="A31" s="58" t="s">
        <v>57</v>
      </c>
      <c r="B31" s="3"/>
      <c r="C31" s="19">
        <v>7147417</v>
      </c>
      <c r="D31" s="19"/>
      <c r="E31" s="20">
        <v>20772500</v>
      </c>
      <c r="F31" s="21">
        <v>3434271</v>
      </c>
      <c r="G31" s="21">
        <v>52894</v>
      </c>
      <c r="H31" s="21">
        <v>397948</v>
      </c>
      <c r="I31" s="21">
        <v>7954</v>
      </c>
      <c r="J31" s="21">
        <v>458796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471975</v>
      </c>
      <c r="U31" s="21">
        <v>321751</v>
      </c>
      <c r="V31" s="21">
        <v>793726</v>
      </c>
      <c r="W31" s="21">
        <v>1252522</v>
      </c>
      <c r="X31" s="21"/>
      <c r="Y31" s="21">
        <v>1252522</v>
      </c>
      <c r="Z31" s="6"/>
      <c r="AA31" s="28">
        <v>3434271</v>
      </c>
    </row>
    <row r="32" spans="1:27" ht="13.5">
      <c r="A32" s="59" t="s">
        <v>58</v>
      </c>
      <c r="B32" s="3"/>
      <c r="C32" s="25">
        <f aca="true" t="shared" si="5" ref="C32:Y32">SUM(C28:C31)</f>
        <v>787692304</v>
      </c>
      <c r="D32" s="25">
        <f>SUM(D28:D31)</f>
        <v>0</v>
      </c>
      <c r="E32" s="26">
        <f t="shared" si="5"/>
        <v>804831747</v>
      </c>
      <c r="F32" s="27">
        <f t="shared" si="5"/>
        <v>868191251</v>
      </c>
      <c r="G32" s="27">
        <f t="shared" si="5"/>
        <v>34798941</v>
      </c>
      <c r="H32" s="27">
        <f t="shared" si="5"/>
        <v>72766918</v>
      </c>
      <c r="I32" s="27">
        <f t="shared" si="5"/>
        <v>62976337</v>
      </c>
      <c r="J32" s="27">
        <f t="shared" si="5"/>
        <v>170542196</v>
      </c>
      <c r="K32" s="27">
        <f t="shared" si="5"/>
        <v>69105508</v>
      </c>
      <c r="L32" s="27">
        <f t="shared" si="5"/>
        <v>66857752</v>
      </c>
      <c r="M32" s="27">
        <f t="shared" si="5"/>
        <v>80773530</v>
      </c>
      <c r="N32" s="27">
        <f t="shared" si="5"/>
        <v>216736790</v>
      </c>
      <c r="O32" s="27">
        <f t="shared" si="5"/>
        <v>20040020</v>
      </c>
      <c r="P32" s="27">
        <f t="shared" si="5"/>
        <v>46121069</v>
      </c>
      <c r="Q32" s="27">
        <f t="shared" si="5"/>
        <v>67413752</v>
      </c>
      <c r="R32" s="27">
        <f t="shared" si="5"/>
        <v>133574841</v>
      </c>
      <c r="S32" s="27">
        <f t="shared" si="5"/>
        <v>65393814</v>
      </c>
      <c r="T32" s="27">
        <f t="shared" si="5"/>
        <v>53205218</v>
      </c>
      <c r="U32" s="27">
        <f t="shared" si="5"/>
        <v>82445583</v>
      </c>
      <c r="V32" s="27">
        <f t="shared" si="5"/>
        <v>201044615</v>
      </c>
      <c r="W32" s="27">
        <f t="shared" si="5"/>
        <v>721898442</v>
      </c>
      <c r="X32" s="27">
        <f t="shared" si="5"/>
        <v>0</v>
      </c>
      <c r="Y32" s="27">
        <f t="shared" si="5"/>
        <v>721898442</v>
      </c>
      <c r="Z32" s="13">
        <f>+IF(X32&lt;&gt;0,+(Y32/X32)*100,0)</f>
        <v>0</v>
      </c>
      <c r="AA32" s="31">
        <f>SUM(AA28:AA31)</f>
        <v>868191251</v>
      </c>
    </row>
    <row r="33" spans="1:27" ht="13.5">
      <c r="A33" s="60" t="s">
        <v>59</v>
      </c>
      <c r="B33" s="3" t="s">
        <v>60</v>
      </c>
      <c r="C33" s="19">
        <v>76336381</v>
      </c>
      <c r="D33" s="19"/>
      <c r="E33" s="20">
        <v>86028001</v>
      </c>
      <c r="F33" s="21">
        <v>65265227</v>
      </c>
      <c r="G33" s="21">
        <v>705896</v>
      </c>
      <c r="H33" s="21">
        <v>5622375</v>
      </c>
      <c r="I33" s="21"/>
      <c r="J33" s="21">
        <v>6328271</v>
      </c>
      <c r="K33" s="21">
        <v>3040213</v>
      </c>
      <c r="L33" s="21">
        <v>3510610</v>
      </c>
      <c r="M33" s="21"/>
      <c r="N33" s="21">
        <v>6550823</v>
      </c>
      <c r="O33" s="21">
        <v>1402</v>
      </c>
      <c r="P33" s="21">
        <v>2383779</v>
      </c>
      <c r="Q33" s="21">
        <v>1373577</v>
      </c>
      <c r="R33" s="21">
        <v>3758758</v>
      </c>
      <c r="S33" s="21"/>
      <c r="T33" s="21">
        <v>303260</v>
      </c>
      <c r="U33" s="21">
        <v>3949</v>
      </c>
      <c r="V33" s="21">
        <v>307209</v>
      </c>
      <c r="W33" s="21">
        <v>16945061</v>
      </c>
      <c r="X33" s="21"/>
      <c r="Y33" s="21">
        <v>16945061</v>
      </c>
      <c r="Z33" s="6"/>
      <c r="AA33" s="28">
        <v>65265227</v>
      </c>
    </row>
    <row r="34" spans="1:27" ht="13.5">
      <c r="A34" s="60" t="s">
        <v>61</v>
      </c>
      <c r="B34" s="3" t="s">
        <v>62</v>
      </c>
      <c r="C34" s="19">
        <v>107847098</v>
      </c>
      <c r="D34" s="19"/>
      <c r="E34" s="20">
        <v>44775712</v>
      </c>
      <c r="F34" s="21">
        <v>27440000</v>
      </c>
      <c r="G34" s="21">
        <v>778624</v>
      </c>
      <c r="H34" s="21">
        <v>1551715</v>
      </c>
      <c r="I34" s="21">
        <v>121781</v>
      </c>
      <c r="J34" s="21">
        <v>2452120</v>
      </c>
      <c r="K34" s="21">
        <v>1452440</v>
      </c>
      <c r="L34" s="21">
        <v>1326539</v>
      </c>
      <c r="M34" s="21">
        <v>3140401</v>
      </c>
      <c r="N34" s="21">
        <v>5919380</v>
      </c>
      <c r="O34" s="21"/>
      <c r="P34" s="21"/>
      <c r="Q34" s="21"/>
      <c r="R34" s="21"/>
      <c r="S34" s="21"/>
      <c r="T34" s="21"/>
      <c r="U34" s="21"/>
      <c r="V34" s="21"/>
      <c r="W34" s="21">
        <v>8371500</v>
      </c>
      <c r="X34" s="21"/>
      <c r="Y34" s="21">
        <v>8371500</v>
      </c>
      <c r="Z34" s="6"/>
      <c r="AA34" s="28">
        <v>27440000</v>
      </c>
    </row>
    <row r="35" spans="1:27" ht="13.5">
      <c r="A35" s="60" t="s">
        <v>63</v>
      </c>
      <c r="B35" s="3"/>
      <c r="C35" s="19">
        <v>133737642</v>
      </c>
      <c r="D35" s="19"/>
      <c r="E35" s="20">
        <v>391581193</v>
      </c>
      <c r="F35" s="21">
        <v>312387152</v>
      </c>
      <c r="G35" s="21">
        <v>5420808</v>
      </c>
      <c r="H35" s="21">
        <v>6129226</v>
      </c>
      <c r="I35" s="21">
        <v>6287047</v>
      </c>
      <c r="J35" s="21">
        <v>17837081</v>
      </c>
      <c r="K35" s="21">
        <v>29687446</v>
      </c>
      <c r="L35" s="21">
        <v>18467590</v>
      </c>
      <c r="M35" s="21">
        <v>14756384</v>
      </c>
      <c r="N35" s="21">
        <v>62911420</v>
      </c>
      <c r="O35" s="21">
        <v>5369049</v>
      </c>
      <c r="P35" s="21">
        <v>10451693</v>
      </c>
      <c r="Q35" s="21">
        <v>8826476</v>
      </c>
      <c r="R35" s="21">
        <v>24647218</v>
      </c>
      <c r="S35" s="21">
        <v>15557403</v>
      </c>
      <c r="T35" s="21">
        <v>14146385</v>
      </c>
      <c r="U35" s="21">
        <v>30098981</v>
      </c>
      <c r="V35" s="21">
        <v>59802769</v>
      </c>
      <c r="W35" s="21">
        <v>165198488</v>
      </c>
      <c r="X35" s="21">
        <v>6585000</v>
      </c>
      <c r="Y35" s="21">
        <v>158613488</v>
      </c>
      <c r="Z35" s="6">
        <v>2408.71</v>
      </c>
      <c r="AA35" s="28">
        <v>312387152</v>
      </c>
    </row>
    <row r="36" spans="1:27" ht="13.5">
      <c r="A36" s="61" t="s">
        <v>64</v>
      </c>
      <c r="B36" s="10"/>
      <c r="C36" s="62">
        <f aca="true" t="shared" si="6" ref="C36:Y36">SUM(C32:C35)</f>
        <v>1105613425</v>
      </c>
      <c r="D36" s="62">
        <f>SUM(D32:D35)</f>
        <v>0</v>
      </c>
      <c r="E36" s="63">
        <f t="shared" si="6"/>
        <v>1327216653</v>
      </c>
      <c r="F36" s="64">
        <f t="shared" si="6"/>
        <v>1273283630</v>
      </c>
      <c r="G36" s="64">
        <f t="shared" si="6"/>
        <v>41704269</v>
      </c>
      <c r="H36" s="64">
        <f t="shared" si="6"/>
        <v>86070234</v>
      </c>
      <c r="I36" s="64">
        <f t="shared" si="6"/>
        <v>69385165</v>
      </c>
      <c r="J36" s="64">
        <f t="shared" si="6"/>
        <v>197159668</v>
      </c>
      <c r="K36" s="64">
        <f t="shared" si="6"/>
        <v>103285607</v>
      </c>
      <c r="L36" s="64">
        <f t="shared" si="6"/>
        <v>90162491</v>
      </c>
      <c r="M36" s="64">
        <f t="shared" si="6"/>
        <v>98670315</v>
      </c>
      <c r="N36" s="64">
        <f t="shared" si="6"/>
        <v>292118413</v>
      </c>
      <c r="O36" s="64">
        <f t="shared" si="6"/>
        <v>25410471</v>
      </c>
      <c r="P36" s="64">
        <f t="shared" si="6"/>
        <v>58956541</v>
      </c>
      <c r="Q36" s="64">
        <f t="shared" si="6"/>
        <v>77613805</v>
      </c>
      <c r="R36" s="64">
        <f t="shared" si="6"/>
        <v>161980817</v>
      </c>
      <c r="S36" s="64">
        <f t="shared" si="6"/>
        <v>80951217</v>
      </c>
      <c r="T36" s="64">
        <f t="shared" si="6"/>
        <v>67654863</v>
      </c>
      <c r="U36" s="64">
        <f t="shared" si="6"/>
        <v>112548513</v>
      </c>
      <c r="V36" s="64">
        <f t="shared" si="6"/>
        <v>261154593</v>
      </c>
      <c r="W36" s="64">
        <f t="shared" si="6"/>
        <v>912413491</v>
      </c>
      <c r="X36" s="64">
        <f t="shared" si="6"/>
        <v>6585000</v>
      </c>
      <c r="Y36" s="64">
        <f t="shared" si="6"/>
        <v>905828491</v>
      </c>
      <c r="Z36" s="65">
        <f>+IF(X36&lt;&gt;0,+(Y36/X36)*100,0)</f>
        <v>13755.937600607442</v>
      </c>
      <c r="AA36" s="66">
        <f>SUM(AA32:AA35)</f>
        <v>1273283630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3146836</v>
      </c>
      <c r="D5" s="16">
        <f>SUM(D6:D8)</f>
        <v>0</v>
      </c>
      <c r="E5" s="17">
        <f t="shared" si="0"/>
        <v>1</v>
      </c>
      <c r="F5" s="18">
        <f t="shared" si="0"/>
        <v>6585000</v>
      </c>
      <c r="G5" s="18">
        <f t="shared" si="0"/>
        <v>19930</v>
      </c>
      <c r="H5" s="18">
        <f t="shared" si="0"/>
        <v>90368</v>
      </c>
      <c r="I5" s="18">
        <f t="shared" si="0"/>
        <v>231934</v>
      </c>
      <c r="J5" s="18">
        <f t="shared" si="0"/>
        <v>342232</v>
      </c>
      <c r="K5" s="18">
        <f t="shared" si="0"/>
        <v>285319</v>
      </c>
      <c r="L5" s="18">
        <f t="shared" si="0"/>
        <v>0</v>
      </c>
      <c r="M5" s="18">
        <f t="shared" si="0"/>
        <v>0</v>
      </c>
      <c r="N5" s="18">
        <f t="shared" si="0"/>
        <v>285319</v>
      </c>
      <c r="O5" s="18">
        <f t="shared" si="0"/>
        <v>8449</v>
      </c>
      <c r="P5" s="18">
        <f t="shared" si="0"/>
        <v>18632</v>
      </c>
      <c r="Q5" s="18">
        <f t="shared" si="0"/>
        <v>204351</v>
      </c>
      <c r="R5" s="18">
        <f t="shared" si="0"/>
        <v>231432</v>
      </c>
      <c r="S5" s="18">
        <f t="shared" si="0"/>
        <v>175000</v>
      </c>
      <c r="T5" s="18">
        <f t="shared" si="0"/>
        <v>0</v>
      </c>
      <c r="U5" s="18">
        <f t="shared" si="0"/>
        <v>3755890</v>
      </c>
      <c r="V5" s="18">
        <f t="shared" si="0"/>
        <v>3930890</v>
      </c>
      <c r="W5" s="18">
        <f t="shared" si="0"/>
        <v>4789873</v>
      </c>
      <c r="X5" s="18">
        <f t="shared" si="0"/>
        <v>6585000</v>
      </c>
      <c r="Y5" s="18">
        <f t="shared" si="0"/>
        <v>-1795127</v>
      </c>
      <c r="Z5" s="4">
        <f>+IF(X5&lt;&gt;0,+(Y5/X5)*100,0)</f>
        <v>-27.260850417615796</v>
      </c>
      <c r="AA5" s="16">
        <f>SUM(AA6:AA8)</f>
        <v>6585000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17196</v>
      </c>
      <c r="J6" s="21">
        <v>17196</v>
      </c>
      <c r="K6" s="21"/>
      <c r="L6" s="21"/>
      <c r="M6" s="21"/>
      <c r="N6" s="21"/>
      <c r="O6" s="21">
        <v>8449</v>
      </c>
      <c r="P6" s="21">
        <v>18632</v>
      </c>
      <c r="Q6" s="21">
        <v>133970</v>
      </c>
      <c r="R6" s="21">
        <v>161051</v>
      </c>
      <c r="S6" s="21"/>
      <c r="T6" s="21"/>
      <c r="U6" s="21">
        <v>11538</v>
      </c>
      <c r="V6" s="21">
        <v>11538</v>
      </c>
      <c r="W6" s="21">
        <v>189785</v>
      </c>
      <c r="X6" s="21"/>
      <c r="Y6" s="21">
        <v>189785</v>
      </c>
      <c r="Z6" s="6"/>
      <c r="AA6" s="28"/>
    </row>
    <row r="7" spans="1:27" ht="13.5">
      <c r="A7" s="5" t="s">
        <v>33</v>
      </c>
      <c r="B7" s="3"/>
      <c r="C7" s="22">
        <v>3146836</v>
      </c>
      <c r="D7" s="22"/>
      <c r="E7" s="23"/>
      <c r="F7" s="24"/>
      <c r="G7" s="24"/>
      <c r="H7" s="24">
        <v>6736</v>
      </c>
      <c r="I7" s="24">
        <v>15500</v>
      </c>
      <c r="J7" s="24">
        <v>22236</v>
      </c>
      <c r="K7" s="24"/>
      <c r="L7" s="24"/>
      <c r="M7" s="24"/>
      <c r="N7" s="24"/>
      <c r="O7" s="24"/>
      <c r="P7" s="24"/>
      <c r="Q7" s="24">
        <v>41468</v>
      </c>
      <c r="R7" s="24">
        <v>41468</v>
      </c>
      <c r="S7" s="24"/>
      <c r="T7" s="24"/>
      <c r="U7" s="24"/>
      <c r="V7" s="24"/>
      <c r="W7" s="24">
        <v>63704</v>
      </c>
      <c r="X7" s="24"/>
      <c r="Y7" s="24">
        <v>63704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1</v>
      </c>
      <c r="F8" s="21">
        <v>6585000</v>
      </c>
      <c r="G8" s="21">
        <v>19930</v>
      </c>
      <c r="H8" s="21">
        <v>83632</v>
      </c>
      <c r="I8" s="21">
        <v>199238</v>
      </c>
      <c r="J8" s="21">
        <v>302800</v>
      </c>
      <c r="K8" s="21">
        <v>285319</v>
      </c>
      <c r="L8" s="21"/>
      <c r="M8" s="21"/>
      <c r="N8" s="21">
        <v>285319</v>
      </c>
      <c r="O8" s="21"/>
      <c r="P8" s="21"/>
      <c r="Q8" s="21">
        <v>28913</v>
      </c>
      <c r="R8" s="21">
        <v>28913</v>
      </c>
      <c r="S8" s="21">
        <v>175000</v>
      </c>
      <c r="T8" s="21"/>
      <c r="U8" s="21">
        <v>3744352</v>
      </c>
      <c r="V8" s="21">
        <v>3919352</v>
      </c>
      <c r="W8" s="21">
        <v>4536384</v>
      </c>
      <c r="X8" s="21">
        <v>6585000</v>
      </c>
      <c r="Y8" s="21">
        <v>-2048616</v>
      </c>
      <c r="Z8" s="6">
        <v>-31.11</v>
      </c>
      <c r="AA8" s="28">
        <v>6585000</v>
      </c>
    </row>
    <row r="9" spans="1:27" ht="13.5">
      <c r="A9" s="2" t="s">
        <v>35</v>
      </c>
      <c r="B9" s="3"/>
      <c r="C9" s="16">
        <f aca="true" t="shared" si="1" ref="C9:Y9">SUM(C10:C14)</f>
        <v>22924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51484</v>
      </c>
      <c r="J9" s="18">
        <f t="shared" si="1"/>
        <v>51484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51484</v>
      </c>
      <c r="X9" s="18">
        <f t="shared" si="1"/>
        <v>0</v>
      </c>
      <c r="Y9" s="18">
        <f t="shared" si="1"/>
        <v>51484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22924</v>
      </c>
      <c r="D10" s="19"/>
      <c r="E10" s="20"/>
      <c r="F10" s="21"/>
      <c r="G10" s="21"/>
      <c r="H10" s="21"/>
      <c r="I10" s="21">
        <v>12900</v>
      </c>
      <c r="J10" s="21">
        <v>12900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12900</v>
      </c>
      <c r="X10" s="21"/>
      <c r="Y10" s="21">
        <v>12900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>
        <v>38584</v>
      </c>
      <c r="J13" s="21">
        <v>38584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38584</v>
      </c>
      <c r="X13" s="21"/>
      <c r="Y13" s="21">
        <v>38584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3170</v>
      </c>
      <c r="H15" s="18">
        <f t="shared" si="2"/>
        <v>0</v>
      </c>
      <c r="I15" s="18">
        <f t="shared" si="2"/>
        <v>8000</v>
      </c>
      <c r="J15" s="18">
        <f t="shared" si="2"/>
        <v>11170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11170</v>
      </c>
      <c r="X15" s="18">
        <f t="shared" si="2"/>
        <v>0</v>
      </c>
      <c r="Y15" s="18">
        <f t="shared" si="2"/>
        <v>11170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3170</v>
      </c>
      <c r="H16" s="21"/>
      <c r="I16" s="21">
        <v>8000</v>
      </c>
      <c r="J16" s="21">
        <v>11170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11170</v>
      </c>
      <c r="X16" s="21"/>
      <c r="Y16" s="21">
        <v>11170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3169760</v>
      </c>
      <c r="D25" s="51">
        <f>+D5+D9+D15+D19+D24</f>
        <v>0</v>
      </c>
      <c r="E25" s="52">
        <f t="shared" si="4"/>
        <v>1</v>
      </c>
      <c r="F25" s="53">
        <f t="shared" si="4"/>
        <v>6585000</v>
      </c>
      <c r="G25" s="53">
        <f t="shared" si="4"/>
        <v>23100</v>
      </c>
      <c r="H25" s="53">
        <f t="shared" si="4"/>
        <v>90368</v>
      </c>
      <c r="I25" s="53">
        <f t="shared" si="4"/>
        <v>291418</v>
      </c>
      <c r="J25" s="53">
        <f t="shared" si="4"/>
        <v>404886</v>
      </c>
      <c r="K25" s="53">
        <f t="shared" si="4"/>
        <v>285319</v>
      </c>
      <c r="L25" s="53">
        <f t="shared" si="4"/>
        <v>0</v>
      </c>
      <c r="M25" s="53">
        <f t="shared" si="4"/>
        <v>0</v>
      </c>
      <c r="N25" s="53">
        <f t="shared" si="4"/>
        <v>285319</v>
      </c>
      <c r="O25" s="53">
        <f t="shared" si="4"/>
        <v>8449</v>
      </c>
      <c r="P25" s="53">
        <f t="shared" si="4"/>
        <v>18632</v>
      </c>
      <c r="Q25" s="53">
        <f t="shared" si="4"/>
        <v>204351</v>
      </c>
      <c r="R25" s="53">
        <f t="shared" si="4"/>
        <v>231432</v>
      </c>
      <c r="S25" s="53">
        <f t="shared" si="4"/>
        <v>175000</v>
      </c>
      <c r="T25" s="53">
        <f t="shared" si="4"/>
        <v>0</v>
      </c>
      <c r="U25" s="53">
        <f t="shared" si="4"/>
        <v>3755890</v>
      </c>
      <c r="V25" s="53">
        <f t="shared" si="4"/>
        <v>3930890</v>
      </c>
      <c r="W25" s="53">
        <f t="shared" si="4"/>
        <v>4852527</v>
      </c>
      <c r="X25" s="53">
        <f t="shared" si="4"/>
        <v>6585000</v>
      </c>
      <c r="Y25" s="53">
        <f t="shared" si="4"/>
        <v>-1732473</v>
      </c>
      <c r="Z25" s="54">
        <f>+IF(X25&lt;&gt;0,+(Y25/X25)*100,0)</f>
        <v>-26.309384965831434</v>
      </c>
      <c r="AA25" s="55">
        <f>+AA5+AA9+AA15+AA19+AA24</f>
        <v>6585000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>
        <v>1</v>
      </c>
      <c r="F33" s="21"/>
      <c r="G33" s="21">
        <v>23100</v>
      </c>
      <c r="H33" s="21"/>
      <c r="I33" s="21"/>
      <c r="J33" s="21">
        <v>23100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23100</v>
      </c>
      <c r="X33" s="21"/>
      <c r="Y33" s="21">
        <v>23100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3169760</v>
      </c>
      <c r="D35" s="19"/>
      <c r="E35" s="20"/>
      <c r="F35" s="21">
        <v>6585000</v>
      </c>
      <c r="G35" s="21"/>
      <c r="H35" s="21">
        <v>90368</v>
      </c>
      <c r="I35" s="21">
        <v>291418</v>
      </c>
      <c r="J35" s="21">
        <v>381786</v>
      </c>
      <c r="K35" s="21">
        <v>285319</v>
      </c>
      <c r="L35" s="21"/>
      <c r="M35" s="21"/>
      <c r="N35" s="21">
        <v>285319</v>
      </c>
      <c r="O35" s="21">
        <v>8449</v>
      </c>
      <c r="P35" s="21">
        <v>18632</v>
      </c>
      <c r="Q35" s="21">
        <v>204351</v>
      </c>
      <c r="R35" s="21">
        <v>231432</v>
      </c>
      <c r="S35" s="21">
        <v>175000</v>
      </c>
      <c r="T35" s="21"/>
      <c r="U35" s="21">
        <v>3755890</v>
      </c>
      <c r="V35" s="21">
        <v>3930890</v>
      </c>
      <c r="W35" s="21">
        <v>4829427</v>
      </c>
      <c r="X35" s="21">
        <v>6585000</v>
      </c>
      <c r="Y35" s="21">
        <v>-1755573</v>
      </c>
      <c r="Z35" s="6">
        <v>-26.66</v>
      </c>
      <c r="AA35" s="28">
        <v>6585000</v>
      </c>
    </row>
    <row r="36" spans="1:27" ht="13.5">
      <c r="A36" s="61" t="s">
        <v>64</v>
      </c>
      <c r="B36" s="10"/>
      <c r="C36" s="62">
        <f aca="true" t="shared" si="6" ref="C36:Y36">SUM(C32:C35)</f>
        <v>3169760</v>
      </c>
      <c r="D36" s="62">
        <f>SUM(D32:D35)</f>
        <v>0</v>
      </c>
      <c r="E36" s="63">
        <f t="shared" si="6"/>
        <v>1</v>
      </c>
      <c r="F36" s="64">
        <f t="shared" si="6"/>
        <v>6585000</v>
      </c>
      <c r="G36" s="64">
        <f t="shared" si="6"/>
        <v>23100</v>
      </c>
      <c r="H36" s="64">
        <f t="shared" si="6"/>
        <v>90368</v>
      </c>
      <c r="I36" s="64">
        <f t="shared" si="6"/>
        <v>291418</v>
      </c>
      <c r="J36" s="64">
        <f t="shared" si="6"/>
        <v>404886</v>
      </c>
      <c r="K36" s="64">
        <f t="shared" si="6"/>
        <v>285319</v>
      </c>
      <c r="L36" s="64">
        <f t="shared" si="6"/>
        <v>0</v>
      </c>
      <c r="M36" s="64">
        <f t="shared" si="6"/>
        <v>0</v>
      </c>
      <c r="N36" s="64">
        <f t="shared" si="6"/>
        <v>285319</v>
      </c>
      <c r="O36" s="64">
        <f t="shared" si="6"/>
        <v>8449</v>
      </c>
      <c r="P36" s="64">
        <f t="shared" si="6"/>
        <v>18632</v>
      </c>
      <c r="Q36" s="64">
        <f t="shared" si="6"/>
        <v>204351</v>
      </c>
      <c r="R36" s="64">
        <f t="shared" si="6"/>
        <v>231432</v>
      </c>
      <c r="S36" s="64">
        <f t="shared" si="6"/>
        <v>175000</v>
      </c>
      <c r="T36" s="64">
        <f t="shared" si="6"/>
        <v>0</v>
      </c>
      <c r="U36" s="64">
        <f t="shared" si="6"/>
        <v>3755890</v>
      </c>
      <c r="V36" s="64">
        <f t="shared" si="6"/>
        <v>3930890</v>
      </c>
      <c r="W36" s="64">
        <f t="shared" si="6"/>
        <v>4852527</v>
      </c>
      <c r="X36" s="64">
        <f t="shared" si="6"/>
        <v>6585000</v>
      </c>
      <c r="Y36" s="64">
        <f t="shared" si="6"/>
        <v>-1732473</v>
      </c>
      <c r="Z36" s="65">
        <f>+IF(X36&lt;&gt;0,+(Y36/X36)*100,0)</f>
        <v>-26.309384965831434</v>
      </c>
      <c r="AA36" s="66">
        <f>SUM(AA32:AA35)</f>
        <v>6585000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190000</v>
      </c>
      <c r="F5" s="18">
        <f t="shared" si="0"/>
        <v>155000</v>
      </c>
      <c r="G5" s="18">
        <f t="shared" si="0"/>
        <v>0</v>
      </c>
      <c r="H5" s="18">
        <f t="shared" si="0"/>
        <v>0</v>
      </c>
      <c r="I5" s="18">
        <f t="shared" si="0"/>
        <v>12475</v>
      </c>
      <c r="J5" s="18">
        <f t="shared" si="0"/>
        <v>12475</v>
      </c>
      <c r="K5" s="18">
        <f t="shared" si="0"/>
        <v>0</v>
      </c>
      <c r="L5" s="18">
        <f t="shared" si="0"/>
        <v>187</v>
      </c>
      <c r="M5" s="18">
        <f t="shared" si="0"/>
        <v>0</v>
      </c>
      <c r="N5" s="18">
        <f t="shared" si="0"/>
        <v>187</v>
      </c>
      <c r="O5" s="18">
        <f t="shared" si="0"/>
        <v>0</v>
      </c>
      <c r="P5" s="18">
        <f t="shared" si="0"/>
        <v>4331</v>
      </c>
      <c r="Q5" s="18">
        <f t="shared" si="0"/>
        <v>53369</v>
      </c>
      <c r="R5" s="18">
        <f t="shared" si="0"/>
        <v>57700</v>
      </c>
      <c r="S5" s="18">
        <f t="shared" si="0"/>
        <v>32313</v>
      </c>
      <c r="T5" s="18">
        <f t="shared" si="0"/>
        <v>227125</v>
      </c>
      <c r="U5" s="18">
        <f t="shared" si="0"/>
        <v>0</v>
      </c>
      <c r="V5" s="18">
        <f t="shared" si="0"/>
        <v>259438</v>
      </c>
      <c r="W5" s="18">
        <f t="shared" si="0"/>
        <v>329800</v>
      </c>
      <c r="X5" s="18">
        <f t="shared" si="0"/>
        <v>189996</v>
      </c>
      <c r="Y5" s="18">
        <f t="shared" si="0"/>
        <v>139804</v>
      </c>
      <c r="Z5" s="4">
        <f>+IF(X5&lt;&gt;0,+(Y5/X5)*100,0)</f>
        <v>73.58260173898398</v>
      </c>
      <c r="AA5" s="16">
        <f>SUM(AA6:AA8)</f>
        <v>155000</v>
      </c>
    </row>
    <row r="6" spans="1:27" ht="13.5">
      <c r="A6" s="5" t="s">
        <v>32</v>
      </c>
      <c r="B6" s="3"/>
      <c r="C6" s="19"/>
      <c r="D6" s="19"/>
      <c r="E6" s="20">
        <v>150000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</v>
      </c>
      <c r="Y6" s="21">
        <v>-150000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>
        <v>25000</v>
      </c>
      <c r="F7" s="24">
        <v>30000</v>
      </c>
      <c r="G7" s="24"/>
      <c r="H7" s="24"/>
      <c r="I7" s="24">
        <v>12181</v>
      </c>
      <c r="J7" s="24">
        <v>12181</v>
      </c>
      <c r="K7" s="24"/>
      <c r="L7" s="24"/>
      <c r="M7" s="24"/>
      <c r="N7" s="24"/>
      <c r="O7" s="24"/>
      <c r="P7" s="24"/>
      <c r="Q7" s="24"/>
      <c r="R7" s="24"/>
      <c r="S7" s="24"/>
      <c r="T7" s="24">
        <v>164190</v>
      </c>
      <c r="U7" s="24"/>
      <c r="V7" s="24">
        <v>164190</v>
      </c>
      <c r="W7" s="24">
        <v>176371</v>
      </c>
      <c r="X7" s="24">
        <v>24996</v>
      </c>
      <c r="Y7" s="24">
        <v>151375</v>
      </c>
      <c r="Z7" s="7">
        <v>605.6</v>
      </c>
      <c r="AA7" s="29">
        <v>30000</v>
      </c>
    </row>
    <row r="8" spans="1:27" ht="13.5">
      <c r="A8" s="5" t="s">
        <v>34</v>
      </c>
      <c r="B8" s="3"/>
      <c r="C8" s="19"/>
      <c r="D8" s="19"/>
      <c r="E8" s="20">
        <v>15000</v>
      </c>
      <c r="F8" s="21">
        <v>125000</v>
      </c>
      <c r="G8" s="21"/>
      <c r="H8" s="21"/>
      <c r="I8" s="21">
        <v>294</v>
      </c>
      <c r="J8" s="21">
        <v>294</v>
      </c>
      <c r="K8" s="21"/>
      <c r="L8" s="21">
        <v>187</v>
      </c>
      <c r="M8" s="21"/>
      <c r="N8" s="21">
        <v>187</v>
      </c>
      <c r="O8" s="21"/>
      <c r="P8" s="21">
        <v>4331</v>
      </c>
      <c r="Q8" s="21">
        <v>53369</v>
      </c>
      <c r="R8" s="21">
        <v>57700</v>
      </c>
      <c r="S8" s="21">
        <v>32313</v>
      </c>
      <c r="T8" s="21">
        <v>62935</v>
      </c>
      <c r="U8" s="21"/>
      <c r="V8" s="21">
        <v>95248</v>
      </c>
      <c r="W8" s="21">
        <v>153429</v>
      </c>
      <c r="X8" s="21">
        <v>15000</v>
      </c>
      <c r="Y8" s="21">
        <v>138429</v>
      </c>
      <c r="Z8" s="6">
        <v>922.86</v>
      </c>
      <c r="AA8" s="28">
        <v>125000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588000</v>
      </c>
      <c r="F9" s="18">
        <f t="shared" si="1"/>
        <v>70000</v>
      </c>
      <c r="G9" s="18">
        <f t="shared" si="1"/>
        <v>0</v>
      </c>
      <c r="H9" s="18">
        <f t="shared" si="1"/>
        <v>0</v>
      </c>
      <c r="I9" s="18">
        <f t="shared" si="1"/>
        <v>23428</v>
      </c>
      <c r="J9" s="18">
        <f t="shared" si="1"/>
        <v>23428</v>
      </c>
      <c r="K9" s="18">
        <f t="shared" si="1"/>
        <v>0</v>
      </c>
      <c r="L9" s="18">
        <f t="shared" si="1"/>
        <v>0</v>
      </c>
      <c r="M9" s="18">
        <f t="shared" si="1"/>
        <v>17302</v>
      </c>
      <c r="N9" s="18">
        <f t="shared" si="1"/>
        <v>17302</v>
      </c>
      <c r="O9" s="18">
        <f t="shared" si="1"/>
        <v>0</v>
      </c>
      <c r="P9" s="18">
        <f t="shared" si="1"/>
        <v>0</v>
      </c>
      <c r="Q9" s="18">
        <f t="shared" si="1"/>
        <v>8017</v>
      </c>
      <c r="R9" s="18">
        <f t="shared" si="1"/>
        <v>8017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48747</v>
      </c>
      <c r="X9" s="18">
        <f t="shared" si="1"/>
        <v>588000</v>
      </c>
      <c r="Y9" s="18">
        <f t="shared" si="1"/>
        <v>-539253</v>
      </c>
      <c r="Z9" s="4">
        <f>+IF(X9&lt;&gt;0,+(Y9/X9)*100,0)</f>
        <v>-91.70969387755102</v>
      </c>
      <c r="AA9" s="30">
        <f>SUM(AA10:AA14)</f>
        <v>70000</v>
      </c>
    </row>
    <row r="10" spans="1:27" ht="13.5">
      <c r="A10" s="5" t="s">
        <v>36</v>
      </c>
      <c r="B10" s="3"/>
      <c r="C10" s="19"/>
      <c r="D10" s="19"/>
      <c r="E10" s="20">
        <v>330000</v>
      </c>
      <c r="F10" s="21">
        <v>20000</v>
      </c>
      <c r="G10" s="21"/>
      <c r="H10" s="21"/>
      <c r="I10" s="21">
        <v>23428</v>
      </c>
      <c r="J10" s="21">
        <v>23428</v>
      </c>
      <c r="K10" s="21"/>
      <c r="L10" s="21"/>
      <c r="M10" s="21"/>
      <c r="N10" s="21"/>
      <c r="O10" s="21"/>
      <c r="P10" s="21"/>
      <c r="Q10" s="21">
        <v>8017</v>
      </c>
      <c r="R10" s="21">
        <v>8017</v>
      </c>
      <c r="S10" s="21"/>
      <c r="T10" s="21"/>
      <c r="U10" s="21"/>
      <c r="V10" s="21"/>
      <c r="W10" s="21">
        <v>31445</v>
      </c>
      <c r="X10" s="21">
        <v>330000</v>
      </c>
      <c r="Y10" s="21">
        <v>-298555</v>
      </c>
      <c r="Z10" s="6">
        <v>-90.47</v>
      </c>
      <c r="AA10" s="28">
        <v>20000</v>
      </c>
    </row>
    <row r="11" spans="1:27" ht="13.5">
      <c r="A11" s="5" t="s">
        <v>37</v>
      </c>
      <c r="B11" s="3"/>
      <c r="C11" s="19"/>
      <c r="D11" s="19"/>
      <c r="E11" s="20">
        <v>178000</v>
      </c>
      <c r="F11" s="21">
        <v>50000</v>
      </c>
      <c r="G11" s="21"/>
      <c r="H11" s="21"/>
      <c r="I11" s="21"/>
      <c r="J11" s="21"/>
      <c r="K11" s="21"/>
      <c r="L11" s="21"/>
      <c r="M11" s="21">
        <v>17302</v>
      </c>
      <c r="N11" s="21">
        <v>17302</v>
      </c>
      <c r="O11" s="21"/>
      <c r="P11" s="21"/>
      <c r="Q11" s="21"/>
      <c r="R11" s="21"/>
      <c r="S11" s="21"/>
      <c r="T11" s="21"/>
      <c r="U11" s="21"/>
      <c r="V11" s="21"/>
      <c r="W11" s="21">
        <v>17302</v>
      </c>
      <c r="X11" s="21">
        <v>177996</v>
      </c>
      <c r="Y11" s="21">
        <v>-160694</v>
      </c>
      <c r="Z11" s="6">
        <v>-90.28</v>
      </c>
      <c r="AA11" s="28">
        <v>50000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80000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80004</v>
      </c>
      <c r="Y13" s="21">
        <v>-80004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4498981</v>
      </c>
      <c r="D15" s="16">
        <f>SUM(D16:D18)</f>
        <v>0</v>
      </c>
      <c r="E15" s="17">
        <f t="shared" si="2"/>
        <v>9002000</v>
      </c>
      <c r="F15" s="18">
        <f t="shared" si="2"/>
        <v>7187000</v>
      </c>
      <c r="G15" s="18">
        <f t="shared" si="2"/>
        <v>987428</v>
      </c>
      <c r="H15" s="18">
        <f t="shared" si="2"/>
        <v>878409</v>
      </c>
      <c r="I15" s="18">
        <f t="shared" si="2"/>
        <v>0</v>
      </c>
      <c r="J15" s="18">
        <f t="shared" si="2"/>
        <v>1865837</v>
      </c>
      <c r="K15" s="18">
        <f t="shared" si="2"/>
        <v>0</v>
      </c>
      <c r="L15" s="18">
        <f t="shared" si="2"/>
        <v>777344</v>
      </c>
      <c r="M15" s="18">
        <f t="shared" si="2"/>
        <v>575852</v>
      </c>
      <c r="N15" s="18">
        <f t="shared" si="2"/>
        <v>1353196</v>
      </c>
      <c r="O15" s="18">
        <f t="shared" si="2"/>
        <v>0</v>
      </c>
      <c r="P15" s="18">
        <f t="shared" si="2"/>
        <v>936085</v>
      </c>
      <c r="Q15" s="18">
        <f t="shared" si="2"/>
        <v>442472</v>
      </c>
      <c r="R15" s="18">
        <f t="shared" si="2"/>
        <v>1378557</v>
      </c>
      <c r="S15" s="18">
        <f t="shared" si="2"/>
        <v>188421</v>
      </c>
      <c r="T15" s="18">
        <f t="shared" si="2"/>
        <v>0</v>
      </c>
      <c r="U15" s="18">
        <f t="shared" si="2"/>
        <v>0</v>
      </c>
      <c r="V15" s="18">
        <f t="shared" si="2"/>
        <v>188421</v>
      </c>
      <c r="W15" s="18">
        <f t="shared" si="2"/>
        <v>4786011</v>
      </c>
      <c r="X15" s="18">
        <f t="shared" si="2"/>
        <v>9002004</v>
      </c>
      <c r="Y15" s="18">
        <f t="shared" si="2"/>
        <v>-4215993</v>
      </c>
      <c r="Z15" s="4">
        <f>+IF(X15&lt;&gt;0,+(Y15/X15)*100,0)</f>
        <v>-46.83393830973637</v>
      </c>
      <c r="AA15" s="30">
        <f>SUM(AA16:AA18)</f>
        <v>7187000</v>
      </c>
    </row>
    <row r="16" spans="1:27" ht="13.5">
      <c r="A16" s="5" t="s">
        <v>42</v>
      </c>
      <c r="B16" s="3"/>
      <c r="C16" s="19"/>
      <c r="D16" s="19"/>
      <c r="E16" s="20">
        <v>800000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800004</v>
      </c>
      <c r="Y16" s="21">
        <v>-800004</v>
      </c>
      <c r="Z16" s="6">
        <v>-100</v>
      </c>
      <c r="AA16" s="28"/>
    </row>
    <row r="17" spans="1:27" ht="13.5">
      <c r="A17" s="5" t="s">
        <v>43</v>
      </c>
      <c r="B17" s="3"/>
      <c r="C17" s="19">
        <v>4498981</v>
      </c>
      <c r="D17" s="19"/>
      <c r="E17" s="20">
        <v>8202000</v>
      </c>
      <c r="F17" s="21">
        <v>7187000</v>
      </c>
      <c r="G17" s="21">
        <v>987428</v>
      </c>
      <c r="H17" s="21">
        <v>878409</v>
      </c>
      <c r="I17" s="21"/>
      <c r="J17" s="21">
        <v>1865837</v>
      </c>
      <c r="K17" s="21"/>
      <c r="L17" s="21">
        <v>777344</v>
      </c>
      <c r="M17" s="21">
        <v>575852</v>
      </c>
      <c r="N17" s="21">
        <v>1353196</v>
      </c>
      <c r="O17" s="21"/>
      <c r="P17" s="21">
        <v>936085</v>
      </c>
      <c r="Q17" s="21">
        <v>442472</v>
      </c>
      <c r="R17" s="21">
        <v>1378557</v>
      </c>
      <c r="S17" s="21">
        <v>188421</v>
      </c>
      <c r="T17" s="21"/>
      <c r="U17" s="21"/>
      <c r="V17" s="21">
        <v>188421</v>
      </c>
      <c r="W17" s="21">
        <v>4786011</v>
      </c>
      <c r="X17" s="21">
        <v>8202000</v>
      </c>
      <c r="Y17" s="21">
        <v>-3415989</v>
      </c>
      <c r="Z17" s="6">
        <v>-41.65</v>
      </c>
      <c r="AA17" s="28">
        <v>7187000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805277</v>
      </c>
      <c r="D19" s="16">
        <f>SUM(D20:D23)</f>
        <v>0</v>
      </c>
      <c r="E19" s="17">
        <f t="shared" si="3"/>
        <v>9838000</v>
      </c>
      <c r="F19" s="18">
        <f t="shared" si="3"/>
        <v>12710000</v>
      </c>
      <c r="G19" s="18">
        <f t="shared" si="3"/>
        <v>5786</v>
      </c>
      <c r="H19" s="18">
        <f t="shared" si="3"/>
        <v>0</v>
      </c>
      <c r="I19" s="18">
        <f t="shared" si="3"/>
        <v>0</v>
      </c>
      <c r="J19" s="18">
        <f t="shared" si="3"/>
        <v>5786</v>
      </c>
      <c r="K19" s="18">
        <f t="shared" si="3"/>
        <v>0</v>
      </c>
      <c r="L19" s="18">
        <f t="shared" si="3"/>
        <v>0</v>
      </c>
      <c r="M19" s="18">
        <f t="shared" si="3"/>
        <v>1163</v>
      </c>
      <c r="N19" s="18">
        <f t="shared" si="3"/>
        <v>1163</v>
      </c>
      <c r="O19" s="18">
        <f t="shared" si="3"/>
        <v>647511</v>
      </c>
      <c r="P19" s="18">
        <f t="shared" si="3"/>
        <v>400740</v>
      </c>
      <c r="Q19" s="18">
        <f t="shared" si="3"/>
        <v>0</v>
      </c>
      <c r="R19" s="18">
        <f t="shared" si="3"/>
        <v>1048251</v>
      </c>
      <c r="S19" s="18">
        <f t="shared" si="3"/>
        <v>632058</v>
      </c>
      <c r="T19" s="18">
        <f t="shared" si="3"/>
        <v>1250242</v>
      </c>
      <c r="U19" s="18">
        <f t="shared" si="3"/>
        <v>0</v>
      </c>
      <c r="V19" s="18">
        <f t="shared" si="3"/>
        <v>1882300</v>
      </c>
      <c r="W19" s="18">
        <f t="shared" si="3"/>
        <v>2937500</v>
      </c>
      <c r="X19" s="18">
        <f t="shared" si="3"/>
        <v>9837992</v>
      </c>
      <c r="Y19" s="18">
        <f t="shared" si="3"/>
        <v>-6900492</v>
      </c>
      <c r="Z19" s="4">
        <f>+IF(X19&lt;&gt;0,+(Y19/X19)*100,0)</f>
        <v>-70.14126459952396</v>
      </c>
      <c r="AA19" s="30">
        <f>SUM(AA20:AA23)</f>
        <v>12710000</v>
      </c>
    </row>
    <row r="20" spans="1:27" ht="13.5">
      <c r="A20" s="5" t="s">
        <v>46</v>
      </c>
      <c r="B20" s="3"/>
      <c r="C20" s="19"/>
      <c r="D20" s="19"/>
      <c r="E20" s="20">
        <v>25000</v>
      </c>
      <c r="F20" s="21">
        <v>155000</v>
      </c>
      <c r="G20" s="21"/>
      <c r="H20" s="21"/>
      <c r="I20" s="21"/>
      <c r="J20" s="21"/>
      <c r="K20" s="21"/>
      <c r="L20" s="21"/>
      <c r="M20" s="21"/>
      <c r="N20" s="21"/>
      <c r="O20" s="21">
        <v>1030</v>
      </c>
      <c r="P20" s="21"/>
      <c r="Q20" s="21"/>
      <c r="R20" s="21">
        <v>1030</v>
      </c>
      <c r="S20" s="21"/>
      <c r="T20" s="21"/>
      <c r="U20" s="21"/>
      <c r="V20" s="21"/>
      <c r="W20" s="21">
        <v>1030</v>
      </c>
      <c r="X20" s="21">
        <v>24996</v>
      </c>
      <c r="Y20" s="21">
        <v>-23966</v>
      </c>
      <c r="Z20" s="6">
        <v>-95.88</v>
      </c>
      <c r="AA20" s="28">
        <v>155000</v>
      </c>
    </row>
    <row r="21" spans="1:27" ht="13.5">
      <c r="A21" s="5" t="s">
        <v>47</v>
      </c>
      <c r="B21" s="3"/>
      <c r="C21" s="19"/>
      <c r="D21" s="19"/>
      <c r="E21" s="20">
        <v>9803000</v>
      </c>
      <c r="F21" s="21">
        <v>9841000</v>
      </c>
      <c r="G21" s="21"/>
      <c r="H21" s="21"/>
      <c r="I21" s="21"/>
      <c r="J21" s="21"/>
      <c r="K21" s="21"/>
      <c r="L21" s="21"/>
      <c r="M21" s="21">
        <v>523</v>
      </c>
      <c r="N21" s="21">
        <v>523</v>
      </c>
      <c r="O21" s="21">
        <v>26938</v>
      </c>
      <c r="P21" s="21"/>
      <c r="Q21" s="21"/>
      <c r="R21" s="21">
        <v>26938</v>
      </c>
      <c r="S21" s="21"/>
      <c r="T21" s="21"/>
      <c r="U21" s="21"/>
      <c r="V21" s="21"/>
      <c r="W21" s="21">
        <v>27461</v>
      </c>
      <c r="X21" s="21">
        <v>9803000</v>
      </c>
      <c r="Y21" s="21">
        <v>-9775539</v>
      </c>
      <c r="Z21" s="6">
        <v>-99.72</v>
      </c>
      <c r="AA21" s="28">
        <v>9841000</v>
      </c>
    </row>
    <row r="22" spans="1:27" ht="13.5">
      <c r="A22" s="5" t="s">
        <v>48</v>
      </c>
      <c r="B22" s="3"/>
      <c r="C22" s="22">
        <v>805277</v>
      </c>
      <c r="D22" s="22"/>
      <c r="E22" s="23">
        <v>10000</v>
      </c>
      <c r="F22" s="24">
        <v>2714000</v>
      </c>
      <c r="G22" s="24">
        <v>5786</v>
      </c>
      <c r="H22" s="24"/>
      <c r="I22" s="24"/>
      <c r="J22" s="24">
        <v>5786</v>
      </c>
      <c r="K22" s="24"/>
      <c r="L22" s="24"/>
      <c r="M22" s="24">
        <v>640</v>
      </c>
      <c r="N22" s="24">
        <v>640</v>
      </c>
      <c r="O22" s="24">
        <v>619543</v>
      </c>
      <c r="P22" s="24">
        <v>400740</v>
      </c>
      <c r="Q22" s="24"/>
      <c r="R22" s="24">
        <v>1020283</v>
      </c>
      <c r="S22" s="24">
        <v>632058</v>
      </c>
      <c r="T22" s="24">
        <v>1250242</v>
      </c>
      <c r="U22" s="24"/>
      <c r="V22" s="24">
        <v>1882300</v>
      </c>
      <c r="W22" s="24">
        <v>2909009</v>
      </c>
      <c r="X22" s="24">
        <v>9996</v>
      </c>
      <c r="Y22" s="24">
        <v>2899013</v>
      </c>
      <c r="Z22" s="7">
        <v>29001.73</v>
      </c>
      <c r="AA22" s="29">
        <v>2714000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>
        <v>5000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5000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5304258</v>
      </c>
      <c r="D25" s="51">
        <f>+D5+D9+D15+D19+D24</f>
        <v>0</v>
      </c>
      <c r="E25" s="52">
        <f t="shared" si="4"/>
        <v>19618000</v>
      </c>
      <c r="F25" s="53">
        <f t="shared" si="4"/>
        <v>20127000</v>
      </c>
      <c r="G25" s="53">
        <f t="shared" si="4"/>
        <v>993214</v>
      </c>
      <c r="H25" s="53">
        <f t="shared" si="4"/>
        <v>878409</v>
      </c>
      <c r="I25" s="53">
        <f t="shared" si="4"/>
        <v>35903</v>
      </c>
      <c r="J25" s="53">
        <f t="shared" si="4"/>
        <v>1907526</v>
      </c>
      <c r="K25" s="53">
        <f t="shared" si="4"/>
        <v>0</v>
      </c>
      <c r="L25" s="53">
        <f t="shared" si="4"/>
        <v>777531</v>
      </c>
      <c r="M25" s="53">
        <f t="shared" si="4"/>
        <v>594317</v>
      </c>
      <c r="N25" s="53">
        <f t="shared" si="4"/>
        <v>1371848</v>
      </c>
      <c r="O25" s="53">
        <f t="shared" si="4"/>
        <v>647511</v>
      </c>
      <c r="P25" s="53">
        <f t="shared" si="4"/>
        <v>1341156</v>
      </c>
      <c r="Q25" s="53">
        <f t="shared" si="4"/>
        <v>503858</v>
      </c>
      <c r="R25" s="53">
        <f t="shared" si="4"/>
        <v>2492525</v>
      </c>
      <c r="S25" s="53">
        <f t="shared" si="4"/>
        <v>852792</v>
      </c>
      <c r="T25" s="53">
        <f t="shared" si="4"/>
        <v>1477367</v>
      </c>
      <c r="U25" s="53">
        <f t="shared" si="4"/>
        <v>0</v>
      </c>
      <c r="V25" s="53">
        <f t="shared" si="4"/>
        <v>2330159</v>
      </c>
      <c r="W25" s="53">
        <f t="shared" si="4"/>
        <v>8102058</v>
      </c>
      <c r="X25" s="53">
        <f t="shared" si="4"/>
        <v>19617992</v>
      </c>
      <c r="Y25" s="53">
        <f t="shared" si="4"/>
        <v>-11515934</v>
      </c>
      <c r="Z25" s="54">
        <f>+IF(X25&lt;&gt;0,+(Y25/X25)*100,0)</f>
        <v>-58.70088029396688</v>
      </c>
      <c r="AA25" s="55">
        <f>+AA5+AA9+AA15+AA19+AA24</f>
        <v>20127000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4808270</v>
      </c>
      <c r="D28" s="19"/>
      <c r="E28" s="20">
        <v>17983000</v>
      </c>
      <c r="F28" s="21">
        <v>16983000</v>
      </c>
      <c r="G28" s="21">
        <v>987428</v>
      </c>
      <c r="H28" s="21">
        <v>878409</v>
      </c>
      <c r="I28" s="21">
        <v>12181</v>
      </c>
      <c r="J28" s="21">
        <v>1878018</v>
      </c>
      <c r="K28" s="21"/>
      <c r="L28" s="21">
        <v>777344</v>
      </c>
      <c r="M28" s="21">
        <v>575852</v>
      </c>
      <c r="N28" s="21">
        <v>1353196</v>
      </c>
      <c r="O28" s="21"/>
      <c r="P28" s="21">
        <v>936085</v>
      </c>
      <c r="Q28" s="21">
        <v>495841</v>
      </c>
      <c r="R28" s="21">
        <v>1431926</v>
      </c>
      <c r="S28" s="21">
        <v>220734</v>
      </c>
      <c r="T28" s="21">
        <v>227125</v>
      </c>
      <c r="U28" s="21"/>
      <c r="V28" s="21">
        <v>447859</v>
      </c>
      <c r="W28" s="21">
        <v>5110999</v>
      </c>
      <c r="X28" s="21"/>
      <c r="Y28" s="21">
        <v>5110999</v>
      </c>
      <c r="Z28" s="6"/>
      <c r="AA28" s="19">
        <v>16983000</v>
      </c>
    </row>
    <row r="29" spans="1:27" ht="13.5">
      <c r="A29" s="57" t="s">
        <v>55</v>
      </c>
      <c r="B29" s="3"/>
      <c r="C29" s="19">
        <v>447549</v>
      </c>
      <c r="D29" s="19"/>
      <c r="E29" s="20"/>
      <c r="F29" s="21">
        <v>2784000</v>
      </c>
      <c r="G29" s="21"/>
      <c r="H29" s="21"/>
      <c r="I29" s="21">
        <v>23428</v>
      </c>
      <c r="J29" s="21">
        <v>23428</v>
      </c>
      <c r="K29" s="21"/>
      <c r="L29" s="21"/>
      <c r="M29" s="21"/>
      <c r="N29" s="21"/>
      <c r="O29" s="21">
        <v>619543</v>
      </c>
      <c r="P29" s="21">
        <v>400740</v>
      </c>
      <c r="Q29" s="21">
        <v>8017</v>
      </c>
      <c r="R29" s="21">
        <v>1028300</v>
      </c>
      <c r="S29" s="21">
        <v>632058</v>
      </c>
      <c r="T29" s="21">
        <v>1250242</v>
      </c>
      <c r="U29" s="21"/>
      <c r="V29" s="21">
        <v>1882300</v>
      </c>
      <c r="W29" s="21">
        <v>2934028</v>
      </c>
      <c r="X29" s="21"/>
      <c r="Y29" s="21">
        <v>2934028</v>
      </c>
      <c r="Z29" s="6"/>
      <c r="AA29" s="28">
        <v>2784000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5255819</v>
      </c>
      <c r="D32" s="25">
        <f>SUM(D28:D31)</f>
        <v>0</v>
      </c>
      <c r="E32" s="26">
        <f t="shared" si="5"/>
        <v>17983000</v>
      </c>
      <c r="F32" s="27">
        <f t="shared" si="5"/>
        <v>19767000</v>
      </c>
      <c r="G32" s="27">
        <f t="shared" si="5"/>
        <v>987428</v>
      </c>
      <c r="H32" s="27">
        <f t="shared" si="5"/>
        <v>878409</v>
      </c>
      <c r="I32" s="27">
        <f t="shared" si="5"/>
        <v>35609</v>
      </c>
      <c r="J32" s="27">
        <f t="shared" si="5"/>
        <v>1901446</v>
      </c>
      <c r="K32" s="27">
        <f t="shared" si="5"/>
        <v>0</v>
      </c>
      <c r="L32" s="27">
        <f t="shared" si="5"/>
        <v>777344</v>
      </c>
      <c r="M32" s="27">
        <f t="shared" si="5"/>
        <v>575852</v>
      </c>
      <c r="N32" s="27">
        <f t="shared" si="5"/>
        <v>1353196</v>
      </c>
      <c r="O32" s="27">
        <f t="shared" si="5"/>
        <v>619543</v>
      </c>
      <c r="P32" s="27">
        <f t="shared" si="5"/>
        <v>1336825</v>
      </c>
      <c r="Q32" s="27">
        <f t="shared" si="5"/>
        <v>503858</v>
      </c>
      <c r="R32" s="27">
        <f t="shared" si="5"/>
        <v>2460226</v>
      </c>
      <c r="S32" s="27">
        <f t="shared" si="5"/>
        <v>852792</v>
      </c>
      <c r="T32" s="27">
        <f t="shared" si="5"/>
        <v>1477367</v>
      </c>
      <c r="U32" s="27">
        <f t="shared" si="5"/>
        <v>0</v>
      </c>
      <c r="V32" s="27">
        <f t="shared" si="5"/>
        <v>2330159</v>
      </c>
      <c r="W32" s="27">
        <f t="shared" si="5"/>
        <v>8045027</v>
      </c>
      <c r="X32" s="27">
        <f t="shared" si="5"/>
        <v>0</v>
      </c>
      <c r="Y32" s="27">
        <f t="shared" si="5"/>
        <v>8045027</v>
      </c>
      <c r="Z32" s="13">
        <f>+IF(X32&lt;&gt;0,+(Y32/X32)*100,0)</f>
        <v>0</v>
      </c>
      <c r="AA32" s="31">
        <f>SUM(AA28:AA31)</f>
        <v>19767000</v>
      </c>
    </row>
    <row r="33" spans="1:27" ht="13.5">
      <c r="A33" s="60" t="s">
        <v>59</v>
      </c>
      <c r="B33" s="3" t="s">
        <v>60</v>
      </c>
      <c r="C33" s="19"/>
      <c r="D33" s="19"/>
      <c r="E33" s="20">
        <v>1528000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48439</v>
      </c>
      <c r="D35" s="19"/>
      <c r="E35" s="20">
        <v>107000</v>
      </c>
      <c r="F35" s="21">
        <v>360000</v>
      </c>
      <c r="G35" s="21">
        <v>5786</v>
      </c>
      <c r="H35" s="21"/>
      <c r="I35" s="21">
        <v>294</v>
      </c>
      <c r="J35" s="21">
        <v>6080</v>
      </c>
      <c r="K35" s="21"/>
      <c r="L35" s="21">
        <v>187</v>
      </c>
      <c r="M35" s="21">
        <v>18465</v>
      </c>
      <c r="N35" s="21">
        <v>18652</v>
      </c>
      <c r="O35" s="21">
        <v>27968</v>
      </c>
      <c r="P35" s="21">
        <v>4331</v>
      </c>
      <c r="Q35" s="21"/>
      <c r="R35" s="21">
        <v>32299</v>
      </c>
      <c r="S35" s="21"/>
      <c r="T35" s="21"/>
      <c r="U35" s="21"/>
      <c r="V35" s="21"/>
      <c r="W35" s="21">
        <v>57031</v>
      </c>
      <c r="X35" s="21"/>
      <c r="Y35" s="21">
        <v>57031</v>
      </c>
      <c r="Z35" s="6"/>
      <c r="AA35" s="28">
        <v>360000</v>
      </c>
    </row>
    <row r="36" spans="1:27" ht="13.5">
      <c r="A36" s="61" t="s">
        <v>64</v>
      </c>
      <c r="B36" s="10"/>
      <c r="C36" s="62">
        <f aca="true" t="shared" si="6" ref="C36:Y36">SUM(C32:C35)</f>
        <v>5304258</v>
      </c>
      <c r="D36" s="62">
        <f>SUM(D32:D35)</f>
        <v>0</v>
      </c>
      <c r="E36" s="63">
        <f t="shared" si="6"/>
        <v>19618000</v>
      </c>
      <c r="F36" s="64">
        <f t="shared" si="6"/>
        <v>20127000</v>
      </c>
      <c r="G36" s="64">
        <f t="shared" si="6"/>
        <v>993214</v>
      </c>
      <c r="H36" s="64">
        <f t="shared" si="6"/>
        <v>878409</v>
      </c>
      <c r="I36" s="64">
        <f t="shared" si="6"/>
        <v>35903</v>
      </c>
      <c r="J36" s="64">
        <f t="shared" si="6"/>
        <v>1907526</v>
      </c>
      <c r="K36" s="64">
        <f t="shared" si="6"/>
        <v>0</v>
      </c>
      <c r="L36" s="64">
        <f t="shared" si="6"/>
        <v>777531</v>
      </c>
      <c r="M36" s="64">
        <f t="shared" si="6"/>
        <v>594317</v>
      </c>
      <c r="N36" s="64">
        <f t="shared" si="6"/>
        <v>1371848</v>
      </c>
      <c r="O36" s="64">
        <f t="shared" si="6"/>
        <v>647511</v>
      </c>
      <c r="P36" s="64">
        <f t="shared" si="6"/>
        <v>1341156</v>
      </c>
      <c r="Q36" s="64">
        <f t="shared" si="6"/>
        <v>503858</v>
      </c>
      <c r="R36" s="64">
        <f t="shared" si="6"/>
        <v>2492525</v>
      </c>
      <c r="S36" s="64">
        <f t="shared" si="6"/>
        <v>852792</v>
      </c>
      <c r="T36" s="64">
        <f t="shared" si="6"/>
        <v>1477367</v>
      </c>
      <c r="U36" s="64">
        <f t="shared" si="6"/>
        <v>0</v>
      </c>
      <c r="V36" s="64">
        <f t="shared" si="6"/>
        <v>2330159</v>
      </c>
      <c r="W36" s="64">
        <f t="shared" si="6"/>
        <v>8102058</v>
      </c>
      <c r="X36" s="64">
        <f t="shared" si="6"/>
        <v>0</v>
      </c>
      <c r="Y36" s="64">
        <f t="shared" si="6"/>
        <v>8102058</v>
      </c>
      <c r="Z36" s="65">
        <f>+IF(X36&lt;&gt;0,+(Y36/X36)*100,0)</f>
        <v>0</v>
      </c>
      <c r="AA36" s="66">
        <f>SUM(AA32:AA35)</f>
        <v>20127000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5058</v>
      </c>
      <c r="R5" s="18">
        <f t="shared" si="0"/>
        <v>5058</v>
      </c>
      <c r="S5" s="18">
        <f t="shared" si="0"/>
        <v>32910</v>
      </c>
      <c r="T5" s="18">
        <f t="shared" si="0"/>
        <v>0</v>
      </c>
      <c r="U5" s="18">
        <f t="shared" si="0"/>
        <v>0</v>
      </c>
      <c r="V5" s="18">
        <f t="shared" si="0"/>
        <v>32910</v>
      </c>
      <c r="W5" s="18">
        <f t="shared" si="0"/>
        <v>37968</v>
      </c>
      <c r="X5" s="18">
        <f t="shared" si="0"/>
        <v>0</v>
      </c>
      <c r="Y5" s="18">
        <f t="shared" si="0"/>
        <v>37968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5058</v>
      </c>
      <c r="R6" s="21">
        <v>5058</v>
      </c>
      <c r="S6" s="21">
        <v>32910</v>
      </c>
      <c r="T6" s="21"/>
      <c r="U6" s="21"/>
      <c r="V6" s="21">
        <v>32910</v>
      </c>
      <c r="W6" s="21">
        <v>37968</v>
      </c>
      <c r="X6" s="21"/>
      <c r="Y6" s="21">
        <v>37968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2440789</v>
      </c>
      <c r="D9" s="16">
        <f>SUM(D10:D14)</f>
        <v>0</v>
      </c>
      <c r="E9" s="17">
        <f t="shared" si="1"/>
        <v>3400000</v>
      </c>
      <c r="F9" s="18">
        <f t="shared" si="1"/>
        <v>3078374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66744</v>
      </c>
      <c r="L9" s="18">
        <f t="shared" si="1"/>
        <v>105112</v>
      </c>
      <c r="M9" s="18">
        <f t="shared" si="1"/>
        <v>0</v>
      </c>
      <c r="N9" s="18">
        <f t="shared" si="1"/>
        <v>171856</v>
      </c>
      <c r="O9" s="18">
        <f t="shared" si="1"/>
        <v>0</v>
      </c>
      <c r="P9" s="18">
        <f t="shared" si="1"/>
        <v>25860</v>
      </c>
      <c r="Q9" s="18">
        <f t="shared" si="1"/>
        <v>0</v>
      </c>
      <c r="R9" s="18">
        <f t="shared" si="1"/>
        <v>25860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197716</v>
      </c>
      <c r="X9" s="18">
        <f t="shared" si="1"/>
        <v>3400000</v>
      </c>
      <c r="Y9" s="18">
        <f t="shared" si="1"/>
        <v>-3202284</v>
      </c>
      <c r="Z9" s="4">
        <f>+IF(X9&lt;&gt;0,+(Y9/X9)*100,0)</f>
        <v>-94.18482352941176</v>
      </c>
      <c r="AA9" s="30">
        <f>SUM(AA10:AA14)</f>
        <v>3078374</v>
      </c>
    </row>
    <row r="10" spans="1:27" ht="13.5">
      <c r="A10" s="5" t="s">
        <v>36</v>
      </c>
      <c r="B10" s="3"/>
      <c r="C10" s="19">
        <v>2440789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3400000</v>
      </c>
      <c r="F11" s="21">
        <v>3078374</v>
      </c>
      <c r="G11" s="21"/>
      <c r="H11" s="21"/>
      <c r="I11" s="21"/>
      <c r="J11" s="21"/>
      <c r="K11" s="21">
        <v>66744</v>
      </c>
      <c r="L11" s="21">
        <v>105112</v>
      </c>
      <c r="M11" s="21"/>
      <c r="N11" s="21">
        <v>171856</v>
      </c>
      <c r="O11" s="21"/>
      <c r="P11" s="21"/>
      <c r="Q11" s="21"/>
      <c r="R11" s="21"/>
      <c r="S11" s="21"/>
      <c r="T11" s="21"/>
      <c r="U11" s="21"/>
      <c r="V11" s="21"/>
      <c r="W11" s="21">
        <v>171856</v>
      </c>
      <c r="X11" s="21">
        <v>3400000</v>
      </c>
      <c r="Y11" s="21">
        <v>-3228144</v>
      </c>
      <c r="Z11" s="6">
        <v>-94.95</v>
      </c>
      <c r="AA11" s="28">
        <v>3078374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25860</v>
      </c>
      <c r="Q12" s="21"/>
      <c r="R12" s="21">
        <v>25860</v>
      </c>
      <c r="S12" s="21"/>
      <c r="T12" s="21"/>
      <c r="U12" s="21"/>
      <c r="V12" s="21"/>
      <c r="W12" s="21">
        <v>25860</v>
      </c>
      <c r="X12" s="21"/>
      <c r="Y12" s="21">
        <v>25860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19415803</v>
      </c>
      <c r="D15" s="16">
        <f>SUM(D16:D18)</f>
        <v>0</v>
      </c>
      <c r="E15" s="17">
        <f t="shared" si="2"/>
        <v>10579000</v>
      </c>
      <c r="F15" s="18">
        <f t="shared" si="2"/>
        <v>19204892</v>
      </c>
      <c r="G15" s="18">
        <f t="shared" si="2"/>
        <v>0</v>
      </c>
      <c r="H15" s="18">
        <f t="shared" si="2"/>
        <v>181417</v>
      </c>
      <c r="I15" s="18">
        <f t="shared" si="2"/>
        <v>71863</v>
      </c>
      <c r="J15" s="18">
        <f t="shared" si="2"/>
        <v>253280</v>
      </c>
      <c r="K15" s="18">
        <f t="shared" si="2"/>
        <v>337416</v>
      </c>
      <c r="L15" s="18">
        <f t="shared" si="2"/>
        <v>47354</v>
      </c>
      <c r="M15" s="18">
        <f t="shared" si="2"/>
        <v>0</v>
      </c>
      <c r="N15" s="18">
        <f t="shared" si="2"/>
        <v>384770</v>
      </c>
      <c r="O15" s="18">
        <f t="shared" si="2"/>
        <v>306638</v>
      </c>
      <c r="P15" s="18">
        <f t="shared" si="2"/>
        <v>1048599</v>
      </c>
      <c r="Q15" s="18">
        <f t="shared" si="2"/>
        <v>822930</v>
      </c>
      <c r="R15" s="18">
        <f t="shared" si="2"/>
        <v>2178167</v>
      </c>
      <c r="S15" s="18">
        <f t="shared" si="2"/>
        <v>484998</v>
      </c>
      <c r="T15" s="18">
        <f t="shared" si="2"/>
        <v>158196</v>
      </c>
      <c r="U15" s="18">
        <f t="shared" si="2"/>
        <v>9831</v>
      </c>
      <c r="V15" s="18">
        <f t="shared" si="2"/>
        <v>653025</v>
      </c>
      <c r="W15" s="18">
        <f t="shared" si="2"/>
        <v>3469242</v>
      </c>
      <c r="X15" s="18">
        <f t="shared" si="2"/>
        <v>10579000</v>
      </c>
      <c r="Y15" s="18">
        <f t="shared" si="2"/>
        <v>-7109758</v>
      </c>
      <c r="Z15" s="4">
        <f>+IF(X15&lt;&gt;0,+(Y15/X15)*100,0)</f>
        <v>-67.20633330182437</v>
      </c>
      <c r="AA15" s="30">
        <f>SUM(AA16:AA18)</f>
        <v>19204892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19415803</v>
      </c>
      <c r="D17" s="19"/>
      <c r="E17" s="20">
        <v>10579000</v>
      </c>
      <c r="F17" s="21">
        <v>19204892</v>
      </c>
      <c r="G17" s="21"/>
      <c r="H17" s="21">
        <v>181417</v>
      </c>
      <c r="I17" s="21">
        <v>71863</v>
      </c>
      <c r="J17" s="21">
        <v>253280</v>
      </c>
      <c r="K17" s="21">
        <v>337416</v>
      </c>
      <c r="L17" s="21">
        <v>47354</v>
      </c>
      <c r="M17" s="21"/>
      <c r="N17" s="21">
        <v>384770</v>
      </c>
      <c r="O17" s="21">
        <v>306638</v>
      </c>
      <c r="P17" s="21">
        <v>1048599</v>
      </c>
      <c r="Q17" s="21">
        <v>822930</v>
      </c>
      <c r="R17" s="21">
        <v>2178167</v>
      </c>
      <c r="S17" s="21">
        <v>484998</v>
      </c>
      <c r="T17" s="21">
        <v>158196</v>
      </c>
      <c r="U17" s="21">
        <v>9831</v>
      </c>
      <c r="V17" s="21">
        <v>653025</v>
      </c>
      <c r="W17" s="21">
        <v>3469242</v>
      </c>
      <c r="X17" s="21">
        <v>10579000</v>
      </c>
      <c r="Y17" s="21">
        <v>-7109758</v>
      </c>
      <c r="Z17" s="6">
        <v>-67.21</v>
      </c>
      <c r="AA17" s="28">
        <v>19204892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9195734</v>
      </c>
      <c r="G19" s="18">
        <f t="shared" si="3"/>
        <v>6323</v>
      </c>
      <c r="H19" s="18">
        <f t="shared" si="3"/>
        <v>0</v>
      </c>
      <c r="I19" s="18">
        <f t="shared" si="3"/>
        <v>287825</v>
      </c>
      <c r="J19" s="18">
        <f t="shared" si="3"/>
        <v>294148</v>
      </c>
      <c r="K19" s="18">
        <f t="shared" si="3"/>
        <v>0</v>
      </c>
      <c r="L19" s="18">
        <f t="shared" si="3"/>
        <v>1412579</v>
      </c>
      <c r="M19" s="18">
        <f t="shared" si="3"/>
        <v>466517</v>
      </c>
      <c r="N19" s="18">
        <f t="shared" si="3"/>
        <v>1879096</v>
      </c>
      <c r="O19" s="18">
        <f t="shared" si="3"/>
        <v>19935</v>
      </c>
      <c r="P19" s="18">
        <f t="shared" si="3"/>
        <v>30311</v>
      </c>
      <c r="Q19" s="18">
        <f t="shared" si="3"/>
        <v>127522</v>
      </c>
      <c r="R19" s="18">
        <f t="shared" si="3"/>
        <v>177768</v>
      </c>
      <c r="S19" s="18">
        <f t="shared" si="3"/>
        <v>418242</v>
      </c>
      <c r="T19" s="18">
        <f t="shared" si="3"/>
        <v>317351</v>
      </c>
      <c r="U19" s="18">
        <f t="shared" si="3"/>
        <v>824661</v>
      </c>
      <c r="V19" s="18">
        <f t="shared" si="3"/>
        <v>1560254</v>
      </c>
      <c r="W19" s="18">
        <f t="shared" si="3"/>
        <v>3911266</v>
      </c>
      <c r="X19" s="18">
        <f t="shared" si="3"/>
        <v>3000000</v>
      </c>
      <c r="Y19" s="18">
        <f t="shared" si="3"/>
        <v>911266</v>
      </c>
      <c r="Z19" s="4">
        <f>+IF(X19&lt;&gt;0,+(Y19/X19)*100,0)</f>
        <v>30.375533333333333</v>
      </c>
      <c r="AA19" s="30">
        <f>SUM(AA20:AA23)</f>
        <v>9195734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>
        <v>6323</v>
      </c>
      <c r="H20" s="21"/>
      <c r="I20" s="21"/>
      <c r="J20" s="21">
        <v>6323</v>
      </c>
      <c r="K20" s="21"/>
      <c r="L20" s="21">
        <v>868494</v>
      </c>
      <c r="M20" s="21"/>
      <c r="N20" s="21">
        <v>868494</v>
      </c>
      <c r="O20" s="21"/>
      <c r="P20" s="21"/>
      <c r="Q20" s="21"/>
      <c r="R20" s="21"/>
      <c r="S20" s="21"/>
      <c r="T20" s="21"/>
      <c r="U20" s="21"/>
      <c r="V20" s="21"/>
      <c r="W20" s="21">
        <v>874817</v>
      </c>
      <c r="X20" s="21">
        <v>1000000</v>
      </c>
      <c r="Y20" s="21">
        <v>-125183</v>
      </c>
      <c r="Z20" s="6">
        <v>-12.52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/>
      <c r="F21" s="21">
        <v>100913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100913</v>
      </c>
    </row>
    <row r="22" spans="1:27" ht="13.5">
      <c r="A22" s="5" t="s">
        <v>48</v>
      </c>
      <c r="B22" s="3"/>
      <c r="C22" s="22"/>
      <c r="D22" s="22"/>
      <c r="E22" s="23">
        <v>2000000</v>
      </c>
      <c r="F22" s="24">
        <v>8094821</v>
      </c>
      <c r="G22" s="24"/>
      <c r="H22" s="24"/>
      <c r="I22" s="24">
        <v>287825</v>
      </c>
      <c r="J22" s="24">
        <v>287825</v>
      </c>
      <c r="K22" s="24"/>
      <c r="L22" s="24">
        <v>544085</v>
      </c>
      <c r="M22" s="24">
        <v>466517</v>
      </c>
      <c r="N22" s="24">
        <v>1010602</v>
      </c>
      <c r="O22" s="24">
        <v>19935</v>
      </c>
      <c r="P22" s="24">
        <v>30311</v>
      </c>
      <c r="Q22" s="24">
        <v>127522</v>
      </c>
      <c r="R22" s="24">
        <v>177768</v>
      </c>
      <c r="S22" s="24">
        <v>418242</v>
      </c>
      <c r="T22" s="24">
        <v>317351</v>
      </c>
      <c r="U22" s="24">
        <v>824661</v>
      </c>
      <c r="V22" s="24">
        <v>1560254</v>
      </c>
      <c r="W22" s="24">
        <v>3036449</v>
      </c>
      <c r="X22" s="24">
        <v>2000000</v>
      </c>
      <c r="Y22" s="24">
        <v>1036449</v>
      </c>
      <c r="Z22" s="7">
        <v>51.82</v>
      </c>
      <c r="AA22" s="29">
        <v>8094821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21856592</v>
      </c>
      <c r="D25" s="51">
        <f>+D5+D9+D15+D19+D24</f>
        <v>0</v>
      </c>
      <c r="E25" s="52">
        <f t="shared" si="4"/>
        <v>16979000</v>
      </c>
      <c r="F25" s="53">
        <f t="shared" si="4"/>
        <v>31479000</v>
      </c>
      <c r="G25" s="53">
        <f t="shared" si="4"/>
        <v>6323</v>
      </c>
      <c r="H25" s="53">
        <f t="shared" si="4"/>
        <v>181417</v>
      </c>
      <c r="I25" s="53">
        <f t="shared" si="4"/>
        <v>359688</v>
      </c>
      <c r="J25" s="53">
        <f t="shared" si="4"/>
        <v>547428</v>
      </c>
      <c r="K25" s="53">
        <f t="shared" si="4"/>
        <v>404160</v>
      </c>
      <c r="L25" s="53">
        <f t="shared" si="4"/>
        <v>1565045</v>
      </c>
      <c r="M25" s="53">
        <f t="shared" si="4"/>
        <v>466517</v>
      </c>
      <c r="N25" s="53">
        <f t="shared" si="4"/>
        <v>2435722</v>
      </c>
      <c r="O25" s="53">
        <f t="shared" si="4"/>
        <v>326573</v>
      </c>
      <c r="P25" s="53">
        <f t="shared" si="4"/>
        <v>1104770</v>
      </c>
      <c r="Q25" s="53">
        <f t="shared" si="4"/>
        <v>955510</v>
      </c>
      <c r="R25" s="53">
        <f t="shared" si="4"/>
        <v>2386853</v>
      </c>
      <c r="S25" s="53">
        <f t="shared" si="4"/>
        <v>936150</v>
      </c>
      <c r="T25" s="53">
        <f t="shared" si="4"/>
        <v>475547</v>
      </c>
      <c r="U25" s="53">
        <f t="shared" si="4"/>
        <v>834492</v>
      </c>
      <c r="V25" s="53">
        <f t="shared" si="4"/>
        <v>2246189</v>
      </c>
      <c r="W25" s="53">
        <f t="shared" si="4"/>
        <v>7616192</v>
      </c>
      <c r="X25" s="53">
        <f t="shared" si="4"/>
        <v>16979000</v>
      </c>
      <c r="Y25" s="53">
        <f t="shared" si="4"/>
        <v>-9362808</v>
      </c>
      <c r="Z25" s="54">
        <f>+IF(X25&lt;&gt;0,+(Y25/X25)*100,0)</f>
        <v>-55.14345956770128</v>
      </c>
      <c r="AA25" s="55">
        <f>+AA5+AA9+AA15+AA19+AA24</f>
        <v>31479000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19415803</v>
      </c>
      <c r="D28" s="19"/>
      <c r="E28" s="20">
        <v>16979000</v>
      </c>
      <c r="F28" s="21">
        <v>31479000</v>
      </c>
      <c r="G28" s="21">
        <v>6323</v>
      </c>
      <c r="H28" s="21">
        <v>181417</v>
      </c>
      <c r="I28" s="21">
        <v>359688</v>
      </c>
      <c r="J28" s="21">
        <v>547428</v>
      </c>
      <c r="K28" s="21">
        <v>404160</v>
      </c>
      <c r="L28" s="21">
        <v>1565045</v>
      </c>
      <c r="M28" s="21">
        <v>466517</v>
      </c>
      <c r="N28" s="21">
        <v>2435722</v>
      </c>
      <c r="O28" s="21">
        <v>326573</v>
      </c>
      <c r="P28" s="21">
        <v>1078910</v>
      </c>
      <c r="Q28" s="21">
        <v>950452</v>
      </c>
      <c r="R28" s="21">
        <v>2355935</v>
      </c>
      <c r="S28" s="21">
        <v>903240</v>
      </c>
      <c r="T28" s="21">
        <v>475547</v>
      </c>
      <c r="U28" s="21">
        <v>834492</v>
      </c>
      <c r="V28" s="21">
        <v>2213279</v>
      </c>
      <c r="W28" s="21">
        <v>7552364</v>
      </c>
      <c r="X28" s="21"/>
      <c r="Y28" s="21">
        <v>7552364</v>
      </c>
      <c r="Z28" s="6"/>
      <c r="AA28" s="19">
        <v>31479000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v>5058</v>
      </c>
      <c r="R30" s="24">
        <v>5058</v>
      </c>
      <c r="S30" s="24">
        <v>32910</v>
      </c>
      <c r="T30" s="24"/>
      <c r="U30" s="24"/>
      <c r="V30" s="24">
        <v>32910</v>
      </c>
      <c r="W30" s="24">
        <v>37968</v>
      </c>
      <c r="X30" s="24"/>
      <c r="Y30" s="24">
        <v>37968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19415803</v>
      </c>
      <c r="D32" s="25">
        <f>SUM(D28:D31)</f>
        <v>0</v>
      </c>
      <c r="E32" s="26">
        <f t="shared" si="5"/>
        <v>16979000</v>
      </c>
      <c r="F32" s="27">
        <f t="shared" si="5"/>
        <v>31479000</v>
      </c>
      <c r="G32" s="27">
        <f t="shared" si="5"/>
        <v>6323</v>
      </c>
      <c r="H32" s="27">
        <f t="shared" si="5"/>
        <v>181417</v>
      </c>
      <c r="I32" s="27">
        <f t="shared" si="5"/>
        <v>359688</v>
      </c>
      <c r="J32" s="27">
        <f t="shared" si="5"/>
        <v>547428</v>
      </c>
      <c r="K32" s="27">
        <f t="shared" si="5"/>
        <v>404160</v>
      </c>
      <c r="L32" s="27">
        <f t="shared" si="5"/>
        <v>1565045</v>
      </c>
      <c r="M32" s="27">
        <f t="shared" si="5"/>
        <v>466517</v>
      </c>
      <c r="N32" s="27">
        <f t="shared" si="5"/>
        <v>2435722</v>
      </c>
      <c r="O32" s="27">
        <f t="shared" si="5"/>
        <v>326573</v>
      </c>
      <c r="P32" s="27">
        <f t="shared" si="5"/>
        <v>1078910</v>
      </c>
      <c r="Q32" s="27">
        <f t="shared" si="5"/>
        <v>955510</v>
      </c>
      <c r="R32" s="27">
        <f t="shared" si="5"/>
        <v>2360993</v>
      </c>
      <c r="S32" s="27">
        <f t="shared" si="5"/>
        <v>936150</v>
      </c>
      <c r="T32" s="27">
        <f t="shared" si="5"/>
        <v>475547</v>
      </c>
      <c r="U32" s="27">
        <f t="shared" si="5"/>
        <v>834492</v>
      </c>
      <c r="V32" s="27">
        <f t="shared" si="5"/>
        <v>2246189</v>
      </c>
      <c r="W32" s="27">
        <f t="shared" si="5"/>
        <v>7590332</v>
      </c>
      <c r="X32" s="27">
        <f t="shared" si="5"/>
        <v>0</v>
      </c>
      <c r="Y32" s="27">
        <f t="shared" si="5"/>
        <v>7590332</v>
      </c>
      <c r="Z32" s="13">
        <f>+IF(X32&lt;&gt;0,+(Y32/X32)*100,0)</f>
        <v>0</v>
      </c>
      <c r="AA32" s="31">
        <f>SUM(AA28:AA31)</f>
        <v>31479000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2440789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25860</v>
      </c>
      <c r="Q35" s="21"/>
      <c r="R35" s="21">
        <v>25860</v>
      </c>
      <c r="S35" s="21"/>
      <c r="T35" s="21"/>
      <c r="U35" s="21"/>
      <c r="V35" s="21"/>
      <c r="W35" s="21">
        <v>25860</v>
      </c>
      <c r="X35" s="21"/>
      <c r="Y35" s="21">
        <v>25860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21856592</v>
      </c>
      <c r="D36" s="62">
        <f>SUM(D32:D35)</f>
        <v>0</v>
      </c>
      <c r="E36" s="63">
        <f t="shared" si="6"/>
        <v>16979000</v>
      </c>
      <c r="F36" s="64">
        <f t="shared" si="6"/>
        <v>31479000</v>
      </c>
      <c r="G36" s="64">
        <f t="shared" si="6"/>
        <v>6323</v>
      </c>
      <c r="H36" s="64">
        <f t="shared" si="6"/>
        <v>181417</v>
      </c>
      <c r="I36" s="64">
        <f t="shared" si="6"/>
        <v>359688</v>
      </c>
      <c r="J36" s="64">
        <f t="shared" si="6"/>
        <v>547428</v>
      </c>
      <c r="K36" s="64">
        <f t="shared" si="6"/>
        <v>404160</v>
      </c>
      <c r="L36" s="64">
        <f t="shared" si="6"/>
        <v>1565045</v>
      </c>
      <c r="M36" s="64">
        <f t="shared" si="6"/>
        <v>466517</v>
      </c>
      <c r="N36" s="64">
        <f t="shared" si="6"/>
        <v>2435722</v>
      </c>
      <c r="O36" s="64">
        <f t="shared" si="6"/>
        <v>326573</v>
      </c>
      <c r="P36" s="64">
        <f t="shared" si="6"/>
        <v>1104770</v>
      </c>
      <c r="Q36" s="64">
        <f t="shared" si="6"/>
        <v>955510</v>
      </c>
      <c r="R36" s="64">
        <f t="shared" si="6"/>
        <v>2386853</v>
      </c>
      <c r="S36" s="64">
        <f t="shared" si="6"/>
        <v>936150</v>
      </c>
      <c r="T36" s="64">
        <f t="shared" si="6"/>
        <v>475547</v>
      </c>
      <c r="U36" s="64">
        <f t="shared" si="6"/>
        <v>834492</v>
      </c>
      <c r="V36" s="64">
        <f t="shared" si="6"/>
        <v>2246189</v>
      </c>
      <c r="W36" s="64">
        <f t="shared" si="6"/>
        <v>7616192</v>
      </c>
      <c r="X36" s="64">
        <f t="shared" si="6"/>
        <v>0</v>
      </c>
      <c r="Y36" s="64">
        <f t="shared" si="6"/>
        <v>7616192</v>
      </c>
      <c r="Z36" s="65">
        <f>+IF(X36&lt;&gt;0,+(Y36/X36)*100,0)</f>
        <v>0</v>
      </c>
      <c r="AA36" s="66">
        <f>SUM(AA32:AA35)</f>
        <v>31479000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213917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413917</v>
      </c>
      <c r="H9" s="18">
        <f t="shared" si="1"/>
        <v>0</v>
      </c>
      <c r="I9" s="18">
        <f t="shared" si="1"/>
        <v>64585</v>
      </c>
      <c r="J9" s="18">
        <f t="shared" si="1"/>
        <v>478502</v>
      </c>
      <c r="K9" s="18">
        <f t="shared" si="1"/>
        <v>64585</v>
      </c>
      <c r="L9" s="18">
        <f t="shared" si="1"/>
        <v>0</v>
      </c>
      <c r="M9" s="18">
        <f t="shared" si="1"/>
        <v>0</v>
      </c>
      <c r="N9" s="18">
        <f t="shared" si="1"/>
        <v>64585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543087</v>
      </c>
      <c r="X9" s="18">
        <f t="shared" si="1"/>
        <v>0</v>
      </c>
      <c r="Y9" s="18">
        <f t="shared" si="1"/>
        <v>543087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213917</v>
      </c>
      <c r="D10" s="19"/>
      <c r="E10" s="20"/>
      <c r="F10" s="21"/>
      <c r="G10" s="21">
        <v>213917</v>
      </c>
      <c r="H10" s="21"/>
      <c r="I10" s="21"/>
      <c r="J10" s="21">
        <v>213917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213917</v>
      </c>
      <c r="X10" s="21"/>
      <c r="Y10" s="21">
        <v>213917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200000</v>
      </c>
      <c r="H13" s="21"/>
      <c r="I13" s="21">
        <v>64585</v>
      </c>
      <c r="J13" s="21">
        <v>264585</v>
      </c>
      <c r="K13" s="21">
        <v>64585</v>
      </c>
      <c r="L13" s="21"/>
      <c r="M13" s="21"/>
      <c r="N13" s="21">
        <v>64585</v>
      </c>
      <c r="O13" s="21"/>
      <c r="P13" s="21"/>
      <c r="Q13" s="21"/>
      <c r="R13" s="21"/>
      <c r="S13" s="21"/>
      <c r="T13" s="21"/>
      <c r="U13" s="21"/>
      <c r="V13" s="21"/>
      <c r="W13" s="21">
        <v>329170</v>
      </c>
      <c r="X13" s="21"/>
      <c r="Y13" s="21">
        <v>329170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501237</v>
      </c>
      <c r="H15" s="18">
        <f t="shared" si="2"/>
        <v>18964</v>
      </c>
      <c r="I15" s="18">
        <f t="shared" si="2"/>
        <v>0</v>
      </c>
      <c r="J15" s="18">
        <f t="shared" si="2"/>
        <v>520201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520201</v>
      </c>
      <c r="X15" s="18">
        <f t="shared" si="2"/>
        <v>0</v>
      </c>
      <c r="Y15" s="18">
        <f t="shared" si="2"/>
        <v>520201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501237</v>
      </c>
      <c r="H17" s="21">
        <v>18964</v>
      </c>
      <c r="I17" s="21"/>
      <c r="J17" s="21">
        <v>520201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520201</v>
      </c>
      <c r="X17" s="21"/>
      <c r="Y17" s="21">
        <v>520201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886827</v>
      </c>
      <c r="D19" s="16">
        <f>SUM(D20:D23)</f>
        <v>0</v>
      </c>
      <c r="E19" s="17">
        <f t="shared" si="3"/>
        <v>9129000</v>
      </c>
      <c r="F19" s="18">
        <f t="shared" si="3"/>
        <v>9129000</v>
      </c>
      <c r="G19" s="18">
        <f t="shared" si="3"/>
        <v>1760411</v>
      </c>
      <c r="H19" s="18">
        <f t="shared" si="3"/>
        <v>880936</v>
      </c>
      <c r="I19" s="18">
        <f t="shared" si="3"/>
        <v>884036</v>
      </c>
      <c r="J19" s="18">
        <f t="shared" si="3"/>
        <v>3525383</v>
      </c>
      <c r="K19" s="18">
        <f t="shared" si="3"/>
        <v>640884</v>
      </c>
      <c r="L19" s="18">
        <f t="shared" si="3"/>
        <v>1026145</v>
      </c>
      <c r="M19" s="18">
        <f t="shared" si="3"/>
        <v>486297</v>
      </c>
      <c r="N19" s="18">
        <f t="shared" si="3"/>
        <v>2153326</v>
      </c>
      <c r="O19" s="18">
        <f t="shared" si="3"/>
        <v>218800</v>
      </c>
      <c r="P19" s="18">
        <f t="shared" si="3"/>
        <v>716095</v>
      </c>
      <c r="Q19" s="18">
        <f t="shared" si="3"/>
        <v>498131</v>
      </c>
      <c r="R19" s="18">
        <f t="shared" si="3"/>
        <v>1433026</v>
      </c>
      <c r="S19" s="18">
        <f t="shared" si="3"/>
        <v>971143</v>
      </c>
      <c r="T19" s="18">
        <f t="shared" si="3"/>
        <v>558347</v>
      </c>
      <c r="U19" s="18">
        <f t="shared" si="3"/>
        <v>1242316</v>
      </c>
      <c r="V19" s="18">
        <f t="shared" si="3"/>
        <v>2771806</v>
      </c>
      <c r="W19" s="18">
        <f t="shared" si="3"/>
        <v>9883541</v>
      </c>
      <c r="X19" s="18">
        <f t="shared" si="3"/>
        <v>9129000</v>
      </c>
      <c r="Y19" s="18">
        <f t="shared" si="3"/>
        <v>754541</v>
      </c>
      <c r="Z19" s="4">
        <f>+IF(X19&lt;&gt;0,+(Y19/X19)*100,0)</f>
        <v>8.265319312082376</v>
      </c>
      <c r="AA19" s="30">
        <f>SUM(AA20:AA23)</f>
        <v>9129000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886827</v>
      </c>
      <c r="D21" s="19"/>
      <c r="E21" s="20">
        <v>9129000</v>
      </c>
      <c r="F21" s="21">
        <v>9129000</v>
      </c>
      <c r="G21" s="21">
        <v>1760411</v>
      </c>
      <c r="H21" s="21">
        <v>880936</v>
      </c>
      <c r="I21" s="21">
        <v>884036</v>
      </c>
      <c r="J21" s="21">
        <v>3525383</v>
      </c>
      <c r="K21" s="21">
        <v>640884</v>
      </c>
      <c r="L21" s="21">
        <v>1026145</v>
      </c>
      <c r="M21" s="21">
        <v>486297</v>
      </c>
      <c r="N21" s="21">
        <v>2153326</v>
      </c>
      <c r="O21" s="21">
        <v>218800</v>
      </c>
      <c r="P21" s="21">
        <v>716095</v>
      </c>
      <c r="Q21" s="21">
        <v>498131</v>
      </c>
      <c r="R21" s="21">
        <v>1433026</v>
      </c>
      <c r="S21" s="21">
        <v>971143</v>
      </c>
      <c r="T21" s="21">
        <v>558347</v>
      </c>
      <c r="U21" s="21">
        <v>1242316</v>
      </c>
      <c r="V21" s="21">
        <v>2771806</v>
      </c>
      <c r="W21" s="21">
        <v>9883541</v>
      </c>
      <c r="X21" s="21">
        <v>9129000</v>
      </c>
      <c r="Y21" s="21">
        <v>754541</v>
      </c>
      <c r="Z21" s="6">
        <v>8.27</v>
      </c>
      <c r="AA21" s="28">
        <v>9129000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1100744</v>
      </c>
      <c r="D25" s="51">
        <f>+D5+D9+D15+D19+D24</f>
        <v>0</v>
      </c>
      <c r="E25" s="52">
        <f t="shared" si="4"/>
        <v>9129000</v>
      </c>
      <c r="F25" s="53">
        <f t="shared" si="4"/>
        <v>9129000</v>
      </c>
      <c r="G25" s="53">
        <f t="shared" si="4"/>
        <v>2675565</v>
      </c>
      <c r="H25" s="53">
        <f t="shared" si="4"/>
        <v>899900</v>
      </c>
      <c r="I25" s="53">
        <f t="shared" si="4"/>
        <v>948621</v>
      </c>
      <c r="J25" s="53">
        <f t="shared" si="4"/>
        <v>4524086</v>
      </c>
      <c r="K25" s="53">
        <f t="shared" si="4"/>
        <v>705469</v>
      </c>
      <c r="L25" s="53">
        <f t="shared" si="4"/>
        <v>1026145</v>
      </c>
      <c r="M25" s="53">
        <f t="shared" si="4"/>
        <v>486297</v>
      </c>
      <c r="N25" s="53">
        <f t="shared" si="4"/>
        <v>2217911</v>
      </c>
      <c r="O25" s="53">
        <f t="shared" si="4"/>
        <v>218800</v>
      </c>
      <c r="P25" s="53">
        <f t="shared" si="4"/>
        <v>716095</v>
      </c>
      <c r="Q25" s="53">
        <f t="shared" si="4"/>
        <v>498131</v>
      </c>
      <c r="R25" s="53">
        <f t="shared" si="4"/>
        <v>1433026</v>
      </c>
      <c r="S25" s="53">
        <f t="shared" si="4"/>
        <v>971143</v>
      </c>
      <c r="T25" s="53">
        <f t="shared" si="4"/>
        <v>558347</v>
      </c>
      <c r="U25" s="53">
        <f t="shared" si="4"/>
        <v>1242316</v>
      </c>
      <c r="V25" s="53">
        <f t="shared" si="4"/>
        <v>2771806</v>
      </c>
      <c r="W25" s="53">
        <f t="shared" si="4"/>
        <v>10946829</v>
      </c>
      <c r="X25" s="53">
        <f t="shared" si="4"/>
        <v>9129000</v>
      </c>
      <c r="Y25" s="53">
        <f t="shared" si="4"/>
        <v>1817829</v>
      </c>
      <c r="Z25" s="54">
        <f>+IF(X25&lt;&gt;0,+(Y25/X25)*100,0)</f>
        <v>19.912684850476502</v>
      </c>
      <c r="AA25" s="55">
        <f>+AA5+AA9+AA15+AA19+AA24</f>
        <v>9129000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1100744</v>
      </c>
      <c r="D28" s="19"/>
      <c r="E28" s="20">
        <v>9129000</v>
      </c>
      <c r="F28" s="21">
        <v>9129000</v>
      </c>
      <c r="G28" s="21">
        <v>1974328</v>
      </c>
      <c r="H28" s="21">
        <v>899900</v>
      </c>
      <c r="I28" s="21">
        <v>884036</v>
      </c>
      <c r="J28" s="21">
        <v>3758264</v>
      </c>
      <c r="K28" s="21">
        <v>640884</v>
      </c>
      <c r="L28" s="21">
        <v>1026145</v>
      </c>
      <c r="M28" s="21">
        <v>486297</v>
      </c>
      <c r="N28" s="21">
        <v>2153326</v>
      </c>
      <c r="O28" s="21">
        <v>218800</v>
      </c>
      <c r="P28" s="21">
        <v>716095</v>
      </c>
      <c r="Q28" s="21">
        <v>498131</v>
      </c>
      <c r="R28" s="21">
        <v>1433026</v>
      </c>
      <c r="S28" s="21">
        <v>971143</v>
      </c>
      <c r="T28" s="21">
        <v>558347</v>
      </c>
      <c r="U28" s="21">
        <v>1242316</v>
      </c>
      <c r="V28" s="21">
        <v>2771806</v>
      </c>
      <c r="W28" s="21">
        <v>10116422</v>
      </c>
      <c r="X28" s="21"/>
      <c r="Y28" s="21">
        <v>10116422</v>
      </c>
      <c r="Z28" s="6"/>
      <c r="AA28" s="19">
        <v>9129000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200000</v>
      </c>
      <c r="H29" s="21"/>
      <c r="I29" s="21">
        <v>64585</v>
      </c>
      <c r="J29" s="21">
        <v>264585</v>
      </c>
      <c r="K29" s="21">
        <v>64585</v>
      </c>
      <c r="L29" s="21"/>
      <c r="M29" s="21"/>
      <c r="N29" s="21">
        <v>64585</v>
      </c>
      <c r="O29" s="21"/>
      <c r="P29" s="21"/>
      <c r="Q29" s="21"/>
      <c r="R29" s="21"/>
      <c r="S29" s="21"/>
      <c r="T29" s="21"/>
      <c r="U29" s="21"/>
      <c r="V29" s="21"/>
      <c r="W29" s="21">
        <v>329170</v>
      </c>
      <c r="X29" s="21"/>
      <c r="Y29" s="21">
        <v>329170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>
        <v>501237</v>
      </c>
      <c r="H30" s="24"/>
      <c r="I30" s="24"/>
      <c r="J30" s="24">
        <v>501237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501237</v>
      </c>
      <c r="X30" s="24"/>
      <c r="Y30" s="24">
        <v>501237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1100744</v>
      </c>
      <c r="D32" s="25">
        <f>SUM(D28:D31)</f>
        <v>0</v>
      </c>
      <c r="E32" s="26">
        <f t="shared" si="5"/>
        <v>9129000</v>
      </c>
      <c r="F32" s="27">
        <f t="shared" si="5"/>
        <v>9129000</v>
      </c>
      <c r="G32" s="27">
        <f t="shared" si="5"/>
        <v>2675565</v>
      </c>
      <c r="H32" s="27">
        <f t="shared" si="5"/>
        <v>899900</v>
      </c>
      <c r="I32" s="27">
        <f t="shared" si="5"/>
        <v>948621</v>
      </c>
      <c r="J32" s="27">
        <f t="shared" si="5"/>
        <v>4524086</v>
      </c>
      <c r="K32" s="27">
        <f t="shared" si="5"/>
        <v>705469</v>
      </c>
      <c r="L32" s="27">
        <f t="shared" si="5"/>
        <v>1026145</v>
      </c>
      <c r="M32" s="27">
        <f t="shared" si="5"/>
        <v>486297</v>
      </c>
      <c r="N32" s="27">
        <f t="shared" si="5"/>
        <v>2217911</v>
      </c>
      <c r="O32" s="27">
        <f t="shared" si="5"/>
        <v>218800</v>
      </c>
      <c r="P32" s="27">
        <f t="shared" si="5"/>
        <v>716095</v>
      </c>
      <c r="Q32" s="27">
        <f t="shared" si="5"/>
        <v>498131</v>
      </c>
      <c r="R32" s="27">
        <f t="shared" si="5"/>
        <v>1433026</v>
      </c>
      <c r="S32" s="27">
        <f t="shared" si="5"/>
        <v>971143</v>
      </c>
      <c r="T32" s="27">
        <f t="shared" si="5"/>
        <v>558347</v>
      </c>
      <c r="U32" s="27">
        <f t="shared" si="5"/>
        <v>1242316</v>
      </c>
      <c r="V32" s="27">
        <f t="shared" si="5"/>
        <v>2771806</v>
      </c>
      <c r="W32" s="27">
        <f t="shared" si="5"/>
        <v>10946829</v>
      </c>
      <c r="X32" s="27">
        <f t="shared" si="5"/>
        <v>0</v>
      </c>
      <c r="Y32" s="27">
        <f t="shared" si="5"/>
        <v>10946829</v>
      </c>
      <c r="Z32" s="13">
        <f>+IF(X32&lt;&gt;0,+(Y32/X32)*100,0)</f>
        <v>0</v>
      </c>
      <c r="AA32" s="31">
        <f>SUM(AA28:AA31)</f>
        <v>9129000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1100744</v>
      </c>
      <c r="D36" s="62">
        <f>SUM(D32:D35)</f>
        <v>0</v>
      </c>
      <c r="E36" s="63">
        <f t="shared" si="6"/>
        <v>9129000</v>
      </c>
      <c r="F36" s="64">
        <f t="shared" si="6"/>
        <v>9129000</v>
      </c>
      <c r="G36" s="64">
        <f t="shared" si="6"/>
        <v>2675565</v>
      </c>
      <c r="H36" s="64">
        <f t="shared" si="6"/>
        <v>899900</v>
      </c>
      <c r="I36" s="64">
        <f t="shared" si="6"/>
        <v>948621</v>
      </c>
      <c r="J36" s="64">
        <f t="shared" si="6"/>
        <v>4524086</v>
      </c>
      <c r="K36" s="64">
        <f t="shared" si="6"/>
        <v>705469</v>
      </c>
      <c r="L36" s="64">
        <f t="shared" si="6"/>
        <v>1026145</v>
      </c>
      <c r="M36" s="64">
        <f t="shared" si="6"/>
        <v>486297</v>
      </c>
      <c r="N36" s="64">
        <f t="shared" si="6"/>
        <v>2217911</v>
      </c>
      <c r="O36" s="64">
        <f t="shared" si="6"/>
        <v>218800</v>
      </c>
      <c r="P36" s="64">
        <f t="shared" si="6"/>
        <v>716095</v>
      </c>
      <c r="Q36" s="64">
        <f t="shared" si="6"/>
        <v>498131</v>
      </c>
      <c r="R36" s="64">
        <f t="shared" si="6"/>
        <v>1433026</v>
      </c>
      <c r="S36" s="64">
        <f t="shared" si="6"/>
        <v>971143</v>
      </c>
      <c r="T36" s="64">
        <f t="shared" si="6"/>
        <v>558347</v>
      </c>
      <c r="U36" s="64">
        <f t="shared" si="6"/>
        <v>1242316</v>
      </c>
      <c r="V36" s="64">
        <f t="shared" si="6"/>
        <v>2771806</v>
      </c>
      <c r="W36" s="64">
        <f t="shared" si="6"/>
        <v>10946829</v>
      </c>
      <c r="X36" s="64">
        <f t="shared" si="6"/>
        <v>0</v>
      </c>
      <c r="Y36" s="64">
        <f t="shared" si="6"/>
        <v>10946829</v>
      </c>
      <c r="Z36" s="65">
        <f>+IF(X36&lt;&gt;0,+(Y36/X36)*100,0)</f>
        <v>0</v>
      </c>
      <c r="AA36" s="66">
        <f>SUM(AA32:AA35)</f>
        <v>9129000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288253</v>
      </c>
      <c r="D5" s="16">
        <f>SUM(D6:D8)</f>
        <v>0</v>
      </c>
      <c r="E5" s="17">
        <f t="shared" si="0"/>
        <v>1500000</v>
      </c>
      <c r="F5" s="18">
        <f t="shared" si="0"/>
        <v>24400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1568</v>
      </c>
      <c r="M5" s="18">
        <f t="shared" si="0"/>
        <v>0</v>
      </c>
      <c r="N5" s="18">
        <f t="shared" si="0"/>
        <v>1568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1568</v>
      </c>
      <c r="X5" s="18">
        <f t="shared" si="0"/>
        <v>1500000</v>
      </c>
      <c r="Y5" s="18">
        <f t="shared" si="0"/>
        <v>-1498432</v>
      </c>
      <c r="Z5" s="4">
        <f>+IF(X5&lt;&gt;0,+(Y5/X5)*100,0)</f>
        <v>-99.89546666666666</v>
      </c>
      <c r="AA5" s="16">
        <f>SUM(AA6:AA8)</f>
        <v>24400</v>
      </c>
    </row>
    <row r="6" spans="1:27" ht="13.5">
      <c r="A6" s="5" t="s">
        <v>32</v>
      </c>
      <c r="B6" s="3"/>
      <c r="C6" s="19">
        <v>181592</v>
      </c>
      <c r="D6" s="19"/>
      <c r="E6" s="20"/>
      <c r="F6" s="21"/>
      <c r="G6" s="21"/>
      <c r="H6" s="21"/>
      <c r="I6" s="21"/>
      <c r="J6" s="21"/>
      <c r="K6" s="21"/>
      <c r="L6" s="21">
        <v>868</v>
      </c>
      <c r="M6" s="21"/>
      <c r="N6" s="21">
        <v>868</v>
      </c>
      <c r="O6" s="21"/>
      <c r="P6" s="21"/>
      <c r="Q6" s="21"/>
      <c r="R6" s="21"/>
      <c r="S6" s="21"/>
      <c r="T6" s="21"/>
      <c r="U6" s="21"/>
      <c r="V6" s="21"/>
      <c r="W6" s="21">
        <v>868</v>
      </c>
      <c r="X6" s="21"/>
      <c r="Y6" s="21">
        <v>868</v>
      </c>
      <c r="Z6" s="6"/>
      <c r="AA6" s="28"/>
    </row>
    <row r="7" spans="1:27" ht="13.5">
      <c r="A7" s="5" t="s">
        <v>33</v>
      </c>
      <c r="B7" s="3"/>
      <c r="C7" s="22">
        <v>105788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873</v>
      </c>
      <c r="D8" s="19"/>
      <c r="E8" s="20">
        <v>1500000</v>
      </c>
      <c r="F8" s="21">
        <v>24400</v>
      </c>
      <c r="G8" s="21"/>
      <c r="H8" s="21"/>
      <c r="I8" s="21"/>
      <c r="J8" s="21"/>
      <c r="K8" s="21"/>
      <c r="L8" s="21">
        <v>700</v>
      </c>
      <c r="M8" s="21"/>
      <c r="N8" s="21">
        <v>700</v>
      </c>
      <c r="O8" s="21"/>
      <c r="P8" s="21"/>
      <c r="Q8" s="21"/>
      <c r="R8" s="21"/>
      <c r="S8" s="21"/>
      <c r="T8" s="21"/>
      <c r="U8" s="21"/>
      <c r="V8" s="21"/>
      <c r="W8" s="21">
        <v>700</v>
      </c>
      <c r="X8" s="21">
        <v>1500000</v>
      </c>
      <c r="Y8" s="21">
        <v>-1499300</v>
      </c>
      <c r="Z8" s="6">
        <v>-99.95</v>
      </c>
      <c r="AA8" s="28">
        <v>24400</v>
      </c>
    </row>
    <row r="9" spans="1:27" ht="13.5">
      <c r="A9" s="2" t="s">
        <v>35</v>
      </c>
      <c r="B9" s="3"/>
      <c r="C9" s="16">
        <f aca="true" t="shared" si="1" ref="C9:Y9">SUM(C10:C14)</f>
        <v>4966258</v>
      </c>
      <c r="D9" s="16">
        <f>SUM(D10:D14)</f>
        <v>0</v>
      </c>
      <c r="E9" s="17">
        <f t="shared" si="1"/>
        <v>15000</v>
      </c>
      <c r="F9" s="18">
        <f t="shared" si="1"/>
        <v>15000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284641</v>
      </c>
      <c r="M9" s="18">
        <f t="shared" si="1"/>
        <v>236452</v>
      </c>
      <c r="N9" s="18">
        <f t="shared" si="1"/>
        <v>521093</v>
      </c>
      <c r="O9" s="18">
        <f t="shared" si="1"/>
        <v>0</v>
      </c>
      <c r="P9" s="18">
        <f t="shared" si="1"/>
        <v>269343</v>
      </c>
      <c r="Q9" s="18">
        <f t="shared" si="1"/>
        <v>239562</v>
      </c>
      <c r="R9" s="18">
        <f t="shared" si="1"/>
        <v>508905</v>
      </c>
      <c r="S9" s="18">
        <f t="shared" si="1"/>
        <v>0</v>
      </c>
      <c r="T9" s="18">
        <f t="shared" si="1"/>
        <v>301552</v>
      </c>
      <c r="U9" s="18">
        <f t="shared" si="1"/>
        <v>0</v>
      </c>
      <c r="V9" s="18">
        <f t="shared" si="1"/>
        <v>301552</v>
      </c>
      <c r="W9" s="18">
        <f t="shared" si="1"/>
        <v>1331550</v>
      </c>
      <c r="X9" s="18">
        <f t="shared" si="1"/>
        <v>15000</v>
      </c>
      <c r="Y9" s="18">
        <f t="shared" si="1"/>
        <v>1316550</v>
      </c>
      <c r="Z9" s="4">
        <f>+IF(X9&lt;&gt;0,+(Y9/X9)*100,0)</f>
        <v>8777</v>
      </c>
      <c r="AA9" s="30">
        <f>SUM(AA10:AA14)</f>
        <v>15000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4966258</v>
      </c>
      <c r="D11" s="19"/>
      <c r="E11" s="20">
        <v>15000</v>
      </c>
      <c r="F11" s="21">
        <v>15000</v>
      </c>
      <c r="G11" s="21"/>
      <c r="H11" s="21"/>
      <c r="I11" s="21"/>
      <c r="J11" s="21"/>
      <c r="K11" s="21"/>
      <c r="L11" s="21">
        <v>284641</v>
      </c>
      <c r="M11" s="21">
        <v>236452</v>
      </c>
      <c r="N11" s="21">
        <v>521093</v>
      </c>
      <c r="O11" s="21"/>
      <c r="P11" s="21">
        <v>269343</v>
      </c>
      <c r="Q11" s="21">
        <v>239562</v>
      </c>
      <c r="R11" s="21">
        <v>508905</v>
      </c>
      <c r="S11" s="21"/>
      <c r="T11" s="21">
        <v>301552</v>
      </c>
      <c r="U11" s="21"/>
      <c r="V11" s="21">
        <v>301552</v>
      </c>
      <c r="W11" s="21">
        <v>1331550</v>
      </c>
      <c r="X11" s="21">
        <v>15000</v>
      </c>
      <c r="Y11" s="21">
        <v>1316550</v>
      </c>
      <c r="Z11" s="6">
        <v>8777</v>
      </c>
      <c r="AA11" s="28">
        <v>15000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1369500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236271</v>
      </c>
      <c r="M15" s="18">
        <f t="shared" si="2"/>
        <v>0</v>
      </c>
      <c r="N15" s="18">
        <f t="shared" si="2"/>
        <v>236271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236271</v>
      </c>
      <c r="X15" s="18">
        <f t="shared" si="2"/>
        <v>0</v>
      </c>
      <c r="Y15" s="18">
        <f t="shared" si="2"/>
        <v>236271</v>
      </c>
      <c r="Z15" s="4">
        <f>+IF(X15&lt;&gt;0,+(Y15/X15)*100,0)</f>
        <v>0</v>
      </c>
      <c r="AA15" s="30">
        <f>SUM(AA16:AA18)</f>
        <v>1369500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>
        <v>1369500</v>
      </c>
      <c r="G17" s="21"/>
      <c r="H17" s="21"/>
      <c r="I17" s="21"/>
      <c r="J17" s="21"/>
      <c r="K17" s="21"/>
      <c r="L17" s="21">
        <v>236271</v>
      </c>
      <c r="M17" s="21"/>
      <c r="N17" s="21">
        <v>236271</v>
      </c>
      <c r="O17" s="21"/>
      <c r="P17" s="21"/>
      <c r="Q17" s="21"/>
      <c r="R17" s="21"/>
      <c r="S17" s="21"/>
      <c r="T17" s="21"/>
      <c r="U17" s="21"/>
      <c r="V17" s="21"/>
      <c r="W17" s="21">
        <v>236271</v>
      </c>
      <c r="X17" s="21"/>
      <c r="Y17" s="21">
        <v>236271</v>
      </c>
      <c r="Z17" s="6"/>
      <c r="AA17" s="28">
        <v>1369500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20127083</v>
      </c>
      <c r="D19" s="16">
        <f>SUM(D20:D23)</f>
        <v>0</v>
      </c>
      <c r="E19" s="17">
        <f t="shared" si="3"/>
        <v>17853000</v>
      </c>
      <c r="F19" s="18">
        <f t="shared" si="3"/>
        <v>22032700</v>
      </c>
      <c r="G19" s="18">
        <f t="shared" si="3"/>
        <v>0</v>
      </c>
      <c r="H19" s="18">
        <f t="shared" si="3"/>
        <v>4899758</v>
      </c>
      <c r="I19" s="18">
        <f t="shared" si="3"/>
        <v>2056819</v>
      </c>
      <c r="J19" s="18">
        <f t="shared" si="3"/>
        <v>6956577</v>
      </c>
      <c r="K19" s="18">
        <f t="shared" si="3"/>
        <v>2745016</v>
      </c>
      <c r="L19" s="18">
        <f t="shared" si="3"/>
        <v>3606205</v>
      </c>
      <c r="M19" s="18">
        <f t="shared" si="3"/>
        <v>1168633</v>
      </c>
      <c r="N19" s="18">
        <f t="shared" si="3"/>
        <v>7519854</v>
      </c>
      <c r="O19" s="18">
        <f t="shared" si="3"/>
        <v>1018709</v>
      </c>
      <c r="P19" s="18">
        <f t="shared" si="3"/>
        <v>103073</v>
      </c>
      <c r="Q19" s="18">
        <f t="shared" si="3"/>
        <v>236963</v>
      </c>
      <c r="R19" s="18">
        <f t="shared" si="3"/>
        <v>1358745</v>
      </c>
      <c r="S19" s="18">
        <f t="shared" si="3"/>
        <v>1348469</v>
      </c>
      <c r="T19" s="18">
        <f t="shared" si="3"/>
        <v>35992</v>
      </c>
      <c r="U19" s="18">
        <f t="shared" si="3"/>
        <v>157018</v>
      </c>
      <c r="V19" s="18">
        <f t="shared" si="3"/>
        <v>1541479</v>
      </c>
      <c r="W19" s="18">
        <f t="shared" si="3"/>
        <v>17376655</v>
      </c>
      <c r="X19" s="18">
        <f t="shared" si="3"/>
        <v>17853000</v>
      </c>
      <c r="Y19" s="18">
        <f t="shared" si="3"/>
        <v>-476345</v>
      </c>
      <c r="Z19" s="4">
        <f>+IF(X19&lt;&gt;0,+(Y19/X19)*100,0)</f>
        <v>-2.66815101103456</v>
      </c>
      <c r="AA19" s="30">
        <f>SUM(AA20:AA23)</f>
        <v>22032700</v>
      </c>
    </row>
    <row r="20" spans="1:27" ht="13.5">
      <c r="A20" s="5" t="s">
        <v>46</v>
      </c>
      <c r="B20" s="3"/>
      <c r="C20" s="19">
        <v>1755215</v>
      </c>
      <c r="D20" s="19"/>
      <c r="E20" s="20">
        <v>1000000</v>
      </c>
      <c r="F20" s="21">
        <v>1000000</v>
      </c>
      <c r="G20" s="21"/>
      <c r="H20" s="21">
        <v>286824</v>
      </c>
      <c r="I20" s="21"/>
      <c r="J20" s="21">
        <v>286824</v>
      </c>
      <c r="K20" s="21">
        <v>428868</v>
      </c>
      <c r="L20" s="21">
        <v>372200</v>
      </c>
      <c r="M20" s="21"/>
      <c r="N20" s="21">
        <v>801068</v>
      </c>
      <c r="O20" s="21"/>
      <c r="P20" s="21"/>
      <c r="Q20" s="21"/>
      <c r="R20" s="21"/>
      <c r="S20" s="21"/>
      <c r="T20" s="21"/>
      <c r="U20" s="21"/>
      <c r="V20" s="21"/>
      <c r="W20" s="21">
        <v>1087892</v>
      </c>
      <c r="X20" s="21">
        <v>1000000</v>
      </c>
      <c r="Y20" s="21">
        <v>87892</v>
      </c>
      <c r="Z20" s="6">
        <v>8.79</v>
      </c>
      <c r="AA20" s="28">
        <v>1000000</v>
      </c>
    </row>
    <row r="21" spans="1:27" ht="13.5">
      <c r="A21" s="5" t="s">
        <v>47</v>
      </c>
      <c r="B21" s="3"/>
      <c r="C21" s="19">
        <v>3224218</v>
      </c>
      <c r="D21" s="19"/>
      <c r="E21" s="20">
        <v>6850000</v>
      </c>
      <c r="F21" s="21">
        <v>7579700</v>
      </c>
      <c r="G21" s="21"/>
      <c r="H21" s="21">
        <v>174662</v>
      </c>
      <c r="I21" s="21"/>
      <c r="J21" s="21">
        <v>174662</v>
      </c>
      <c r="K21" s="21"/>
      <c r="L21" s="21">
        <v>30899</v>
      </c>
      <c r="M21" s="21"/>
      <c r="N21" s="21">
        <v>30899</v>
      </c>
      <c r="O21" s="21">
        <v>55000</v>
      </c>
      <c r="P21" s="21">
        <v>52100</v>
      </c>
      <c r="Q21" s="21">
        <v>62800</v>
      </c>
      <c r="R21" s="21">
        <v>169900</v>
      </c>
      <c r="S21" s="21">
        <v>1191237</v>
      </c>
      <c r="T21" s="21">
        <v>35992</v>
      </c>
      <c r="U21" s="21">
        <v>157018</v>
      </c>
      <c r="V21" s="21">
        <v>1384247</v>
      </c>
      <c r="W21" s="21">
        <v>1759708</v>
      </c>
      <c r="X21" s="21">
        <v>6850000</v>
      </c>
      <c r="Y21" s="21">
        <v>-5090292</v>
      </c>
      <c r="Z21" s="6">
        <v>-74.31</v>
      </c>
      <c r="AA21" s="28">
        <v>7579700</v>
      </c>
    </row>
    <row r="22" spans="1:27" ht="13.5">
      <c r="A22" s="5" t="s">
        <v>48</v>
      </c>
      <c r="B22" s="3"/>
      <c r="C22" s="22">
        <v>15147650</v>
      </c>
      <c r="D22" s="22"/>
      <c r="E22" s="23">
        <v>10003000</v>
      </c>
      <c r="F22" s="24">
        <v>13453000</v>
      </c>
      <c r="G22" s="24"/>
      <c r="H22" s="24">
        <v>4438272</v>
      </c>
      <c r="I22" s="24">
        <v>2056819</v>
      </c>
      <c r="J22" s="24">
        <v>6495091</v>
      </c>
      <c r="K22" s="24">
        <v>2316148</v>
      </c>
      <c r="L22" s="24">
        <v>3203106</v>
      </c>
      <c r="M22" s="24">
        <v>1168633</v>
      </c>
      <c r="N22" s="24">
        <v>6687887</v>
      </c>
      <c r="O22" s="24">
        <v>963709</v>
      </c>
      <c r="P22" s="24">
        <v>50973</v>
      </c>
      <c r="Q22" s="24">
        <v>174163</v>
      </c>
      <c r="R22" s="24">
        <v>1188845</v>
      </c>
      <c r="S22" s="24">
        <v>157232</v>
      </c>
      <c r="T22" s="24"/>
      <c r="U22" s="24"/>
      <c r="V22" s="24">
        <v>157232</v>
      </c>
      <c r="W22" s="24">
        <v>14529055</v>
      </c>
      <c r="X22" s="24">
        <v>10003000</v>
      </c>
      <c r="Y22" s="24">
        <v>4526055</v>
      </c>
      <c r="Z22" s="7">
        <v>45.25</v>
      </c>
      <c r="AA22" s="29">
        <v>13453000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>
        <v>1744000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1744000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25381594</v>
      </c>
      <c r="D25" s="51">
        <f>+D5+D9+D15+D19+D24</f>
        <v>0</v>
      </c>
      <c r="E25" s="52">
        <f t="shared" si="4"/>
        <v>19368000</v>
      </c>
      <c r="F25" s="53">
        <f t="shared" si="4"/>
        <v>25185600</v>
      </c>
      <c r="G25" s="53">
        <f t="shared" si="4"/>
        <v>0</v>
      </c>
      <c r="H25" s="53">
        <f t="shared" si="4"/>
        <v>4899758</v>
      </c>
      <c r="I25" s="53">
        <f t="shared" si="4"/>
        <v>2056819</v>
      </c>
      <c r="J25" s="53">
        <f t="shared" si="4"/>
        <v>6956577</v>
      </c>
      <c r="K25" s="53">
        <f t="shared" si="4"/>
        <v>2745016</v>
      </c>
      <c r="L25" s="53">
        <f t="shared" si="4"/>
        <v>4128685</v>
      </c>
      <c r="M25" s="53">
        <f t="shared" si="4"/>
        <v>1405085</v>
      </c>
      <c r="N25" s="53">
        <f t="shared" si="4"/>
        <v>8278786</v>
      </c>
      <c r="O25" s="53">
        <f t="shared" si="4"/>
        <v>1018709</v>
      </c>
      <c r="P25" s="53">
        <f t="shared" si="4"/>
        <v>372416</v>
      </c>
      <c r="Q25" s="53">
        <f t="shared" si="4"/>
        <v>476525</v>
      </c>
      <c r="R25" s="53">
        <f t="shared" si="4"/>
        <v>1867650</v>
      </c>
      <c r="S25" s="53">
        <f t="shared" si="4"/>
        <v>1348469</v>
      </c>
      <c r="T25" s="53">
        <f t="shared" si="4"/>
        <v>337544</v>
      </c>
      <c r="U25" s="53">
        <f t="shared" si="4"/>
        <v>157018</v>
      </c>
      <c r="V25" s="53">
        <f t="shared" si="4"/>
        <v>1843031</v>
      </c>
      <c r="W25" s="53">
        <f t="shared" si="4"/>
        <v>18946044</v>
      </c>
      <c r="X25" s="53">
        <f t="shared" si="4"/>
        <v>19368000</v>
      </c>
      <c r="Y25" s="53">
        <f t="shared" si="4"/>
        <v>-421956</v>
      </c>
      <c r="Z25" s="54">
        <f>+IF(X25&lt;&gt;0,+(Y25/X25)*100,0)</f>
        <v>-2.178624535315985</v>
      </c>
      <c r="AA25" s="55">
        <f>+AA5+AA9+AA15+AA19+AA24</f>
        <v>25185600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25052250</v>
      </c>
      <c r="D28" s="19"/>
      <c r="E28" s="20">
        <v>17753000</v>
      </c>
      <c r="F28" s="21">
        <v>18347100</v>
      </c>
      <c r="G28" s="21"/>
      <c r="H28" s="21">
        <v>4899758</v>
      </c>
      <c r="I28" s="21">
        <v>2056819</v>
      </c>
      <c r="J28" s="21">
        <v>6956577</v>
      </c>
      <c r="K28" s="21">
        <v>2745016</v>
      </c>
      <c r="L28" s="21">
        <v>3575306</v>
      </c>
      <c r="M28" s="21">
        <v>1405085</v>
      </c>
      <c r="N28" s="21">
        <v>7725407</v>
      </c>
      <c r="O28" s="21">
        <v>930867</v>
      </c>
      <c r="P28" s="21">
        <v>17670</v>
      </c>
      <c r="Q28" s="21">
        <v>174163</v>
      </c>
      <c r="R28" s="21">
        <v>1122700</v>
      </c>
      <c r="S28" s="21">
        <v>1190574</v>
      </c>
      <c r="T28" s="21">
        <v>35992</v>
      </c>
      <c r="U28" s="21"/>
      <c r="V28" s="21">
        <v>1226566</v>
      </c>
      <c r="W28" s="21">
        <v>17031250</v>
      </c>
      <c r="X28" s="21"/>
      <c r="Y28" s="21">
        <v>17031250</v>
      </c>
      <c r="Z28" s="6"/>
      <c r="AA28" s="19">
        <v>18347100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>
        <v>3400000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3400000</v>
      </c>
    </row>
    <row r="32" spans="1:27" ht="13.5">
      <c r="A32" s="59" t="s">
        <v>58</v>
      </c>
      <c r="B32" s="3"/>
      <c r="C32" s="25">
        <f aca="true" t="shared" si="5" ref="C32:Y32">SUM(C28:C31)</f>
        <v>25052250</v>
      </c>
      <c r="D32" s="25">
        <f>SUM(D28:D31)</f>
        <v>0</v>
      </c>
      <c r="E32" s="26">
        <f t="shared" si="5"/>
        <v>17753000</v>
      </c>
      <c r="F32" s="27">
        <f t="shared" si="5"/>
        <v>21747100</v>
      </c>
      <c r="G32" s="27">
        <f t="shared" si="5"/>
        <v>0</v>
      </c>
      <c r="H32" s="27">
        <f t="shared" si="5"/>
        <v>4899758</v>
      </c>
      <c r="I32" s="27">
        <f t="shared" si="5"/>
        <v>2056819</v>
      </c>
      <c r="J32" s="27">
        <f t="shared" si="5"/>
        <v>6956577</v>
      </c>
      <c r="K32" s="27">
        <f t="shared" si="5"/>
        <v>2745016</v>
      </c>
      <c r="L32" s="27">
        <f t="shared" si="5"/>
        <v>3575306</v>
      </c>
      <c r="M32" s="27">
        <f t="shared" si="5"/>
        <v>1405085</v>
      </c>
      <c r="N32" s="27">
        <f t="shared" si="5"/>
        <v>7725407</v>
      </c>
      <c r="O32" s="27">
        <f t="shared" si="5"/>
        <v>930867</v>
      </c>
      <c r="P32" s="27">
        <f t="shared" si="5"/>
        <v>17670</v>
      </c>
      <c r="Q32" s="27">
        <f t="shared" si="5"/>
        <v>174163</v>
      </c>
      <c r="R32" s="27">
        <f t="shared" si="5"/>
        <v>1122700</v>
      </c>
      <c r="S32" s="27">
        <f t="shared" si="5"/>
        <v>1190574</v>
      </c>
      <c r="T32" s="27">
        <f t="shared" si="5"/>
        <v>35992</v>
      </c>
      <c r="U32" s="27">
        <f t="shared" si="5"/>
        <v>0</v>
      </c>
      <c r="V32" s="27">
        <f t="shared" si="5"/>
        <v>1226566</v>
      </c>
      <c r="W32" s="27">
        <f t="shared" si="5"/>
        <v>17031250</v>
      </c>
      <c r="X32" s="27">
        <f t="shared" si="5"/>
        <v>0</v>
      </c>
      <c r="Y32" s="27">
        <f t="shared" si="5"/>
        <v>17031250</v>
      </c>
      <c r="Z32" s="13">
        <f>+IF(X32&lt;&gt;0,+(Y32/X32)*100,0)</f>
        <v>0</v>
      </c>
      <c r="AA32" s="31">
        <f>SUM(AA28:AA31)</f>
        <v>21747100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284641</v>
      </c>
      <c r="M33" s="21"/>
      <c r="N33" s="21">
        <v>284641</v>
      </c>
      <c r="O33" s="21"/>
      <c r="P33" s="21"/>
      <c r="Q33" s="21"/>
      <c r="R33" s="21"/>
      <c r="S33" s="21"/>
      <c r="T33" s="21"/>
      <c r="U33" s="21"/>
      <c r="V33" s="21"/>
      <c r="W33" s="21">
        <v>284641</v>
      </c>
      <c r="X33" s="21"/>
      <c r="Y33" s="21">
        <v>284641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1500000</v>
      </c>
      <c r="F34" s="21">
        <v>1500000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1500000</v>
      </c>
    </row>
    <row r="35" spans="1:27" ht="13.5">
      <c r="A35" s="60" t="s">
        <v>63</v>
      </c>
      <c r="B35" s="3"/>
      <c r="C35" s="19">
        <v>329345</v>
      </c>
      <c r="D35" s="19"/>
      <c r="E35" s="20">
        <v>115000</v>
      </c>
      <c r="F35" s="21">
        <v>1938500</v>
      </c>
      <c r="G35" s="21"/>
      <c r="H35" s="21"/>
      <c r="I35" s="21"/>
      <c r="J35" s="21"/>
      <c r="K35" s="21"/>
      <c r="L35" s="21">
        <v>268738</v>
      </c>
      <c r="M35" s="21"/>
      <c r="N35" s="21">
        <v>268738</v>
      </c>
      <c r="O35" s="21">
        <v>87842</v>
      </c>
      <c r="P35" s="21">
        <v>354746</v>
      </c>
      <c r="Q35" s="21">
        <v>302362</v>
      </c>
      <c r="R35" s="21">
        <v>744950</v>
      </c>
      <c r="S35" s="21">
        <v>157895</v>
      </c>
      <c r="T35" s="21">
        <v>301552</v>
      </c>
      <c r="U35" s="21">
        <v>157018</v>
      </c>
      <c r="V35" s="21">
        <v>616465</v>
      </c>
      <c r="W35" s="21">
        <v>1630153</v>
      </c>
      <c r="X35" s="21"/>
      <c r="Y35" s="21">
        <v>1630153</v>
      </c>
      <c r="Z35" s="6"/>
      <c r="AA35" s="28">
        <v>1938500</v>
      </c>
    </row>
    <row r="36" spans="1:27" ht="13.5">
      <c r="A36" s="61" t="s">
        <v>64</v>
      </c>
      <c r="B36" s="10"/>
      <c r="C36" s="62">
        <f aca="true" t="shared" si="6" ref="C36:Y36">SUM(C32:C35)</f>
        <v>25381595</v>
      </c>
      <c r="D36" s="62">
        <f>SUM(D32:D35)</f>
        <v>0</v>
      </c>
      <c r="E36" s="63">
        <f t="shared" si="6"/>
        <v>19368000</v>
      </c>
      <c r="F36" s="64">
        <f t="shared" si="6"/>
        <v>25185600</v>
      </c>
      <c r="G36" s="64">
        <f t="shared" si="6"/>
        <v>0</v>
      </c>
      <c r="H36" s="64">
        <f t="shared" si="6"/>
        <v>4899758</v>
      </c>
      <c r="I36" s="64">
        <f t="shared" si="6"/>
        <v>2056819</v>
      </c>
      <c r="J36" s="64">
        <f t="shared" si="6"/>
        <v>6956577</v>
      </c>
      <c r="K36" s="64">
        <f t="shared" si="6"/>
        <v>2745016</v>
      </c>
      <c r="L36" s="64">
        <f t="shared" si="6"/>
        <v>4128685</v>
      </c>
      <c r="M36" s="64">
        <f t="shared" si="6"/>
        <v>1405085</v>
      </c>
      <c r="N36" s="64">
        <f t="shared" si="6"/>
        <v>8278786</v>
      </c>
      <c r="O36" s="64">
        <f t="shared" si="6"/>
        <v>1018709</v>
      </c>
      <c r="P36" s="64">
        <f t="shared" si="6"/>
        <v>372416</v>
      </c>
      <c r="Q36" s="64">
        <f t="shared" si="6"/>
        <v>476525</v>
      </c>
      <c r="R36" s="64">
        <f t="shared" si="6"/>
        <v>1867650</v>
      </c>
      <c r="S36" s="64">
        <f t="shared" si="6"/>
        <v>1348469</v>
      </c>
      <c r="T36" s="64">
        <f t="shared" si="6"/>
        <v>337544</v>
      </c>
      <c r="U36" s="64">
        <f t="shared" si="6"/>
        <v>157018</v>
      </c>
      <c r="V36" s="64">
        <f t="shared" si="6"/>
        <v>1843031</v>
      </c>
      <c r="W36" s="64">
        <f t="shared" si="6"/>
        <v>18946044</v>
      </c>
      <c r="X36" s="64">
        <f t="shared" si="6"/>
        <v>0</v>
      </c>
      <c r="Y36" s="64">
        <f t="shared" si="6"/>
        <v>18946044</v>
      </c>
      <c r="Z36" s="65">
        <f>+IF(X36&lt;&gt;0,+(Y36/X36)*100,0)</f>
        <v>0</v>
      </c>
      <c r="AA36" s="66">
        <f>SUM(AA32:AA35)</f>
        <v>25185600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11880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11880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54940</v>
      </c>
      <c r="V15" s="18">
        <f t="shared" si="2"/>
        <v>54940</v>
      </c>
      <c r="W15" s="18">
        <f t="shared" si="2"/>
        <v>54940</v>
      </c>
      <c r="X15" s="18">
        <f t="shared" si="2"/>
        <v>0</v>
      </c>
      <c r="Y15" s="18">
        <f t="shared" si="2"/>
        <v>54940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54940</v>
      </c>
      <c r="V17" s="21">
        <v>54940</v>
      </c>
      <c r="W17" s="21">
        <v>54940</v>
      </c>
      <c r="X17" s="21"/>
      <c r="Y17" s="21">
        <v>54940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10266928</v>
      </c>
      <c r="D19" s="16">
        <f>SUM(D20:D23)</f>
        <v>0</v>
      </c>
      <c r="E19" s="17">
        <f t="shared" si="3"/>
        <v>10490000</v>
      </c>
      <c r="F19" s="18">
        <f t="shared" si="3"/>
        <v>10490000</v>
      </c>
      <c r="G19" s="18">
        <f t="shared" si="3"/>
        <v>0</v>
      </c>
      <c r="H19" s="18">
        <f t="shared" si="3"/>
        <v>599316</v>
      </c>
      <c r="I19" s="18">
        <f t="shared" si="3"/>
        <v>1877022</v>
      </c>
      <c r="J19" s="18">
        <f t="shared" si="3"/>
        <v>2476338</v>
      </c>
      <c r="K19" s="18">
        <f t="shared" si="3"/>
        <v>3629848</v>
      </c>
      <c r="L19" s="18">
        <f t="shared" si="3"/>
        <v>1477214</v>
      </c>
      <c r="M19" s="18">
        <f t="shared" si="3"/>
        <v>279861</v>
      </c>
      <c r="N19" s="18">
        <f t="shared" si="3"/>
        <v>5386923</v>
      </c>
      <c r="O19" s="18">
        <f t="shared" si="3"/>
        <v>0</v>
      </c>
      <c r="P19" s="18">
        <f t="shared" si="3"/>
        <v>0</v>
      </c>
      <c r="Q19" s="18">
        <f t="shared" si="3"/>
        <v>992739</v>
      </c>
      <c r="R19" s="18">
        <f t="shared" si="3"/>
        <v>992739</v>
      </c>
      <c r="S19" s="18">
        <f t="shared" si="3"/>
        <v>502444</v>
      </c>
      <c r="T19" s="18">
        <f t="shared" si="3"/>
        <v>363853</v>
      </c>
      <c r="U19" s="18">
        <f t="shared" si="3"/>
        <v>644973</v>
      </c>
      <c r="V19" s="18">
        <f t="shared" si="3"/>
        <v>1511270</v>
      </c>
      <c r="W19" s="18">
        <f t="shared" si="3"/>
        <v>10367270</v>
      </c>
      <c r="X19" s="18">
        <f t="shared" si="3"/>
        <v>10490000</v>
      </c>
      <c r="Y19" s="18">
        <f t="shared" si="3"/>
        <v>-122730</v>
      </c>
      <c r="Z19" s="4">
        <f>+IF(X19&lt;&gt;0,+(Y19/X19)*100,0)</f>
        <v>-1.1699714013346045</v>
      </c>
      <c r="AA19" s="30">
        <f>SUM(AA20:AA23)</f>
        <v>10490000</v>
      </c>
    </row>
    <row r="20" spans="1:27" ht="13.5">
      <c r="A20" s="5" t="s">
        <v>46</v>
      </c>
      <c r="B20" s="3"/>
      <c r="C20" s="19">
        <v>3328290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1000000</v>
      </c>
      <c r="Y20" s="21">
        <v>-1000000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>
        <v>4978031</v>
      </c>
      <c r="D21" s="19"/>
      <c r="E21" s="20">
        <v>600000</v>
      </c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992739</v>
      </c>
      <c r="R21" s="21">
        <v>992739</v>
      </c>
      <c r="S21" s="21">
        <v>502444</v>
      </c>
      <c r="T21" s="21">
        <v>217599</v>
      </c>
      <c r="U21" s="21">
        <v>644973</v>
      </c>
      <c r="V21" s="21">
        <v>1365016</v>
      </c>
      <c r="W21" s="21">
        <v>2357755</v>
      </c>
      <c r="X21" s="21">
        <v>600000</v>
      </c>
      <c r="Y21" s="21">
        <v>1757755</v>
      </c>
      <c r="Z21" s="6">
        <v>292.96</v>
      </c>
      <c r="AA21" s="28">
        <v>600000</v>
      </c>
    </row>
    <row r="22" spans="1:27" ht="13.5">
      <c r="A22" s="5" t="s">
        <v>48</v>
      </c>
      <c r="B22" s="3"/>
      <c r="C22" s="22">
        <v>1960607</v>
      </c>
      <c r="D22" s="22"/>
      <c r="E22" s="23">
        <v>8890000</v>
      </c>
      <c r="F22" s="24">
        <v>8890000</v>
      </c>
      <c r="G22" s="24"/>
      <c r="H22" s="24">
        <v>599316</v>
      </c>
      <c r="I22" s="24">
        <v>1877022</v>
      </c>
      <c r="J22" s="24">
        <v>2476338</v>
      </c>
      <c r="K22" s="24">
        <v>3629848</v>
      </c>
      <c r="L22" s="24">
        <v>1477214</v>
      </c>
      <c r="M22" s="24">
        <v>279861</v>
      </c>
      <c r="N22" s="24">
        <v>5386923</v>
      </c>
      <c r="O22" s="24"/>
      <c r="P22" s="24"/>
      <c r="Q22" s="24"/>
      <c r="R22" s="24"/>
      <c r="S22" s="24"/>
      <c r="T22" s="24">
        <v>146254</v>
      </c>
      <c r="U22" s="24"/>
      <c r="V22" s="24">
        <v>146254</v>
      </c>
      <c r="W22" s="24">
        <v>8009515</v>
      </c>
      <c r="X22" s="24">
        <v>8890000</v>
      </c>
      <c r="Y22" s="24">
        <v>-880485</v>
      </c>
      <c r="Z22" s="7">
        <v>-9.9</v>
      </c>
      <c r="AA22" s="29">
        <v>8890000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10278808</v>
      </c>
      <c r="D25" s="51">
        <f>+D5+D9+D15+D19+D24</f>
        <v>0</v>
      </c>
      <c r="E25" s="52">
        <f t="shared" si="4"/>
        <v>10490000</v>
      </c>
      <c r="F25" s="53">
        <f t="shared" si="4"/>
        <v>10490000</v>
      </c>
      <c r="G25" s="53">
        <f t="shared" si="4"/>
        <v>0</v>
      </c>
      <c r="H25" s="53">
        <f t="shared" si="4"/>
        <v>599316</v>
      </c>
      <c r="I25" s="53">
        <f t="shared" si="4"/>
        <v>1877022</v>
      </c>
      <c r="J25" s="53">
        <f t="shared" si="4"/>
        <v>2476338</v>
      </c>
      <c r="K25" s="53">
        <f t="shared" si="4"/>
        <v>3629848</v>
      </c>
      <c r="L25" s="53">
        <f t="shared" si="4"/>
        <v>1477214</v>
      </c>
      <c r="M25" s="53">
        <f t="shared" si="4"/>
        <v>279861</v>
      </c>
      <c r="N25" s="53">
        <f t="shared" si="4"/>
        <v>5386923</v>
      </c>
      <c r="O25" s="53">
        <f t="shared" si="4"/>
        <v>0</v>
      </c>
      <c r="P25" s="53">
        <f t="shared" si="4"/>
        <v>0</v>
      </c>
      <c r="Q25" s="53">
        <f t="shared" si="4"/>
        <v>992739</v>
      </c>
      <c r="R25" s="53">
        <f t="shared" si="4"/>
        <v>992739</v>
      </c>
      <c r="S25" s="53">
        <f t="shared" si="4"/>
        <v>502444</v>
      </c>
      <c r="T25" s="53">
        <f t="shared" si="4"/>
        <v>363853</v>
      </c>
      <c r="U25" s="53">
        <f t="shared" si="4"/>
        <v>699913</v>
      </c>
      <c r="V25" s="53">
        <f t="shared" si="4"/>
        <v>1566210</v>
      </c>
      <c r="W25" s="53">
        <f t="shared" si="4"/>
        <v>10422210</v>
      </c>
      <c r="X25" s="53">
        <f t="shared" si="4"/>
        <v>10490000</v>
      </c>
      <c r="Y25" s="53">
        <f t="shared" si="4"/>
        <v>-67790</v>
      </c>
      <c r="Z25" s="54">
        <f>+IF(X25&lt;&gt;0,+(Y25/X25)*100,0)</f>
        <v>-0.646234509056244</v>
      </c>
      <c r="AA25" s="55">
        <f>+AA5+AA9+AA15+AA19+AA24</f>
        <v>10490000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10266928</v>
      </c>
      <c r="D28" s="19"/>
      <c r="E28" s="20">
        <v>10490000</v>
      </c>
      <c r="F28" s="21">
        <v>10490000</v>
      </c>
      <c r="G28" s="21"/>
      <c r="H28" s="21">
        <v>599316</v>
      </c>
      <c r="I28" s="21">
        <v>1877022</v>
      </c>
      <c r="J28" s="21">
        <v>2476338</v>
      </c>
      <c r="K28" s="21">
        <v>3629848</v>
      </c>
      <c r="L28" s="21">
        <v>1477214</v>
      </c>
      <c r="M28" s="21">
        <v>279861</v>
      </c>
      <c r="N28" s="21">
        <v>5386923</v>
      </c>
      <c r="O28" s="21"/>
      <c r="P28" s="21"/>
      <c r="Q28" s="21"/>
      <c r="R28" s="21"/>
      <c r="S28" s="21"/>
      <c r="T28" s="21">
        <v>363853</v>
      </c>
      <c r="U28" s="21">
        <v>699913</v>
      </c>
      <c r="V28" s="21">
        <v>1063766</v>
      </c>
      <c r="W28" s="21">
        <v>8927027</v>
      </c>
      <c r="X28" s="21"/>
      <c r="Y28" s="21">
        <v>8927027</v>
      </c>
      <c r="Z28" s="6"/>
      <c r="AA28" s="19">
        <v>10490000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992739</v>
      </c>
      <c r="R29" s="21">
        <v>992739</v>
      </c>
      <c r="S29" s="21">
        <v>502444</v>
      </c>
      <c r="T29" s="21"/>
      <c r="U29" s="21"/>
      <c r="V29" s="21">
        <v>502444</v>
      </c>
      <c r="W29" s="21">
        <v>1495183</v>
      </c>
      <c r="X29" s="21"/>
      <c r="Y29" s="21">
        <v>1495183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10266928</v>
      </c>
      <c r="D32" s="25">
        <f>SUM(D28:D31)</f>
        <v>0</v>
      </c>
      <c r="E32" s="26">
        <f t="shared" si="5"/>
        <v>10490000</v>
      </c>
      <c r="F32" s="27">
        <f t="shared" si="5"/>
        <v>10490000</v>
      </c>
      <c r="G32" s="27">
        <f t="shared" si="5"/>
        <v>0</v>
      </c>
      <c r="H32" s="27">
        <f t="shared" si="5"/>
        <v>599316</v>
      </c>
      <c r="I32" s="27">
        <f t="shared" si="5"/>
        <v>1877022</v>
      </c>
      <c r="J32" s="27">
        <f t="shared" si="5"/>
        <v>2476338</v>
      </c>
      <c r="K32" s="27">
        <f t="shared" si="5"/>
        <v>3629848</v>
      </c>
      <c r="L32" s="27">
        <f t="shared" si="5"/>
        <v>1477214</v>
      </c>
      <c r="M32" s="27">
        <f t="shared" si="5"/>
        <v>279861</v>
      </c>
      <c r="N32" s="27">
        <f t="shared" si="5"/>
        <v>5386923</v>
      </c>
      <c r="O32" s="27">
        <f t="shared" si="5"/>
        <v>0</v>
      </c>
      <c r="P32" s="27">
        <f t="shared" si="5"/>
        <v>0</v>
      </c>
      <c r="Q32" s="27">
        <f t="shared" si="5"/>
        <v>992739</v>
      </c>
      <c r="R32" s="27">
        <f t="shared" si="5"/>
        <v>992739</v>
      </c>
      <c r="S32" s="27">
        <f t="shared" si="5"/>
        <v>502444</v>
      </c>
      <c r="T32" s="27">
        <f t="shared" si="5"/>
        <v>363853</v>
      </c>
      <c r="U32" s="27">
        <f t="shared" si="5"/>
        <v>699913</v>
      </c>
      <c r="V32" s="27">
        <f t="shared" si="5"/>
        <v>1566210</v>
      </c>
      <c r="W32" s="27">
        <f t="shared" si="5"/>
        <v>10422210</v>
      </c>
      <c r="X32" s="27">
        <f t="shared" si="5"/>
        <v>0</v>
      </c>
      <c r="Y32" s="27">
        <f t="shared" si="5"/>
        <v>10422210</v>
      </c>
      <c r="Z32" s="13">
        <f>+IF(X32&lt;&gt;0,+(Y32/X32)*100,0)</f>
        <v>0</v>
      </c>
      <c r="AA32" s="31">
        <f>SUM(AA28:AA31)</f>
        <v>10490000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11880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10278808</v>
      </c>
      <c r="D36" s="62">
        <f>SUM(D32:D35)</f>
        <v>0</v>
      </c>
      <c r="E36" s="63">
        <f t="shared" si="6"/>
        <v>10490000</v>
      </c>
      <c r="F36" s="64">
        <f t="shared" si="6"/>
        <v>10490000</v>
      </c>
      <c r="G36" s="64">
        <f t="shared" si="6"/>
        <v>0</v>
      </c>
      <c r="H36" s="64">
        <f t="shared" si="6"/>
        <v>599316</v>
      </c>
      <c r="I36" s="64">
        <f t="shared" si="6"/>
        <v>1877022</v>
      </c>
      <c r="J36" s="64">
        <f t="shared" si="6"/>
        <v>2476338</v>
      </c>
      <c r="K36" s="64">
        <f t="shared" si="6"/>
        <v>3629848</v>
      </c>
      <c r="L36" s="64">
        <f t="shared" si="6"/>
        <v>1477214</v>
      </c>
      <c r="M36" s="64">
        <f t="shared" si="6"/>
        <v>279861</v>
      </c>
      <c r="N36" s="64">
        <f t="shared" si="6"/>
        <v>5386923</v>
      </c>
      <c r="O36" s="64">
        <f t="shared" si="6"/>
        <v>0</v>
      </c>
      <c r="P36" s="64">
        <f t="shared" si="6"/>
        <v>0</v>
      </c>
      <c r="Q36" s="64">
        <f t="shared" si="6"/>
        <v>992739</v>
      </c>
      <c r="R36" s="64">
        <f t="shared" si="6"/>
        <v>992739</v>
      </c>
      <c r="S36" s="64">
        <f t="shared" si="6"/>
        <v>502444</v>
      </c>
      <c r="T36" s="64">
        <f t="shared" si="6"/>
        <v>363853</v>
      </c>
      <c r="U36" s="64">
        <f t="shared" si="6"/>
        <v>699913</v>
      </c>
      <c r="V36" s="64">
        <f t="shared" si="6"/>
        <v>1566210</v>
      </c>
      <c r="W36" s="64">
        <f t="shared" si="6"/>
        <v>10422210</v>
      </c>
      <c r="X36" s="64">
        <f t="shared" si="6"/>
        <v>0</v>
      </c>
      <c r="Y36" s="64">
        <f t="shared" si="6"/>
        <v>10422210</v>
      </c>
      <c r="Z36" s="65">
        <f>+IF(X36&lt;&gt;0,+(Y36/X36)*100,0)</f>
        <v>0</v>
      </c>
      <c r="AA36" s="66">
        <f>SUM(AA32:AA35)</f>
        <v>10490000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2015-08-03T07:59:08Z</dcterms:created>
  <dcterms:modified xsi:type="dcterms:W3CDTF">2015-08-03T07:59:08Z</dcterms:modified>
  <cp:category/>
  <cp:version/>
  <cp:contentType/>
  <cp:contentStatus/>
</cp:coreProperties>
</file>