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'CPT'!$A$1:$AA$45</definedName>
    <definedName name="_xlnm.Print_Area" localSheetId="6">'DC1'!$A$1:$AA$45</definedName>
    <definedName name="_xlnm.Print_Area" localSheetId="12">'DC2'!$A$1:$AA$45</definedName>
    <definedName name="_xlnm.Print_Area" localSheetId="17">'DC3'!$A$1:$AA$45</definedName>
    <definedName name="_xlnm.Print_Area" localSheetId="25">'DC4'!$A$1:$AA$45</definedName>
    <definedName name="_xlnm.Print_Area" localSheetId="29">'DC5'!$A$1:$AA$45</definedName>
    <definedName name="_xlnm.Print_Area" localSheetId="30">'Summary'!$A$1:$AA$45</definedName>
    <definedName name="_xlnm.Print_Area" localSheetId="1">'WC011'!$A$1:$AA$45</definedName>
    <definedName name="_xlnm.Print_Area" localSheetId="2">'WC012'!$A$1:$AA$45</definedName>
    <definedName name="_xlnm.Print_Area" localSheetId="3">'WC013'!$A$1:$AA$45</definedName>
    <definedName name="_xlnm.Print_Area" localSheetId="4">'WC014'!$A$1:$AA$45</definedName>
    <definedName name="_xlnm.Print_Area" localSheetId="5">'WC015'!$A$1:$AA$45</definedName>
    <definedName name="_xlnm.Print_Area" localSheetId="7">'WC022'!$A$1:$AA$45</definedName>
    <definedName name="_xlnm.Print_Area" localSheetId="8">'WC023'!$A$1:$AA$45</definedName>
    <definedName name="_xlnm.Print_Area" localSheetId="9">'WC024'!$A$1:$AA$45</definedName>
    <definedName name="_xlnm.Print_Area" localSheetId="10">'WC025'!$A$1:$AA$45</definedName>
    <definedName name="_xlnm.Print_Area" localSheetId="11">'WC026'!$A$1:$AA$45</definedName>
    <definedName name="_xlnm.Print_Area" localSheetId="13">'WC031'!$A$1:$AA$45</definedName>
    <definedName name="_xlnm.Print_Area" localSheetId="14">'WC032'!$A$1:$AA$45</definedName>
    <definedName name="_xlnm.Print_Area" localSheetId="15">'WC033'!$A$1:$AA$45</definedName>
    <definedName name="_xlnm.Print_Area" localSheetId="16">'WC034'!$A$1:$AA$45</definedName>
    <definedName name="_xlnm.Print_Area" localSheetId="18">'WC041'!$A$1:$AA$45</definedName>
    <definedName name="_xlnm.Print_Area" localSheetId="19">'WC042'!$A$1:$AA$45</definedName>
    <definedName name="_xlnm.Print_Area" localSheetId="20">'WC043'!$A$1:$AA$45</definedName>
    <definedName name="_xlnm.Print_Area" localSheetId="21">'WC044'!$A$1:$AA$45</definedName>
    <definedName name="_xlnm.Print_Area" localSheetId="22">'WC045'!$A$1:$AA$45</definedName>
    <definedName name="_xlnm.Print_Area" localSheetId="23">'WC047'!$A$1:$AA$45</definedName>
    <definedName name="_xlnm.Print_Area" localSheetId="24">'WC048'!$A$1:$AA$45</definedName>
    <definedName name="_xlnm.Print_Area" localSheetId="26">'WC051'!$A$1:$AA$45</definedName>
    <definedName name="_xlnm.Print_Area" localSheetId="27">'WC052'!$A$1:$AA$45</definedName>
    <definedName name="_xlnm.Print_Area" localSheetId="28">'WC053'!$A$1:$AA$45</definedName>
  </definedNames>
  <calcPr calcMode="manual" fullCalcOnLoad="1"/>
</workbook>
</file>

<file path=xl/sharedStrings.xml><?xml version="1.0" encoding="utf-8"?>
<sst xmlns="http://schemas.openxmlformats.org/spreadsheetml/2006/main" count="2201" uniqueCount="101">
  <si>
    <t>Western Cape: Cape Town(CPT) - Table C5 Quarterly Budget Statement - Capital Expenditure by Standard Classification and Funding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</si>
  <si>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</si>
  <si>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</si>
  <si>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</si>
  <si>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</si>
  <si>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</si>
  <si>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</si>
  <si>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</si>
  <si>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</si>
  <si>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</si>
  <si>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</si>
  <si>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</si>
  <si>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</si>
  <si>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</si>
  <si>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</si>
  <si>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</si>
  <si>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</si>
  <si>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</si>
  <si>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</si>
  <si>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</si>
  <si>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</si>
  <si>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</si>
  <si>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</si>
  <si>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</si>
  <si>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</si>
  <si>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</si>
  <si>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</si>
  <si>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</si>
  <si>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</si>
  <si>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</si>
  <si>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</si>
  <si>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</si>
  <si>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</si>
  <si>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</si>
  <si>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</si>
  <si>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</si>
  <si>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</si>
  <si>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</si>
  <si>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</si>
  <si>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</si>
  <si>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</si>
  <si>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</si>
  <si>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</si>
  <si>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</si>
  <si>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</si>
  <si>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</si>
  <si>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</si>
  <si>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</si>
  <si>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</si>
  <si>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</si>
  <si>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</si>
  <si>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</si>
  <si>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</si>
  <si>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</si>
  <si>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</si>
  <si>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</si>
  <si>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</si>
  <si>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</si>
  <si>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</si>
  <si>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</si>
  <si>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</si>
  <si>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</si>
  <si>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</si>
  <si>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</si>
  <si>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</si>
  <si>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Western Cape: Matzikama(WC011) - Table C5 Quarterly Budget Statement - Capital Expenditure by Standard Classification and Funding for 4th Quarter ended 30 June 2015 (Figures Finalised as at 2015/07/31)</t>
  </si>
  <si>
    <t>Western Cape: Cederberg(WC012) - Table C5 Quarterly Budget Statement - Capital Expenditure by Standard Classification and Funding for 4th Quarter ended 30 June 2015 (Figures Finalised as at 2015/07/31)</t>
  </si>
  <si>
    <t>Western Cape: Bergrivier(WC013) - Table C5 Quarterly Budget Statement - Capital Expenditure by Standard Classification and Funding for 4th Quarter ended 30 June 2015 (Figures Finalised as at 2015/07/31)</t>
  </si>
  <si>
    <t>Western Cape: Saldanha Bay(WC014) - Table C5 Quarterly Budget Statement - Capital Expenditure by Standard Classification and Funding for 4th Quarter ended 30 June 2015 (Figures Finalised as at 2015/07/31)</t>
  </si>
  <si>
    <t>Western Cape: Swartland(WC015) - Table C5 Quarterly Budget Statement - Capital Expenditure by Standard Classification and Funding for 4th Quarter ended 30 June 2015 (Figures Finalised as at 2015/07/31)</t>
  </si>
  <si>
    <t>Western Cape: West Coast(DC1) - Table C5 Quarterly Budget Statement - Capital Expenditure by Standard Classification and Funding for 4th Quarter ended 30 June 2015 (Figures Finalised as at 2015/07/31)</t>
  </si>
  <si>
    <t>Western Cape: Witzenberg(WC022) - Table C5 Quarterly Budget Statement - Capital Expenditure by Standard Classification and Funding for 4th Quarter ended 30 June 2015 (Figures Finalised as at 2015/07/31)</t>
  </si>
  <si>
    <t>Western Cape: Drakenstein(WC023) - Table C5 Quarterly Budget Statement - Capital Expenditure by Standard Classification and Funding for 4th Quarter ended 30 June 2015 (Figures Finalised as at 2015/07/31)</t>
  </si>
  <si>
    <t>Western Cape: Stellenbosch(WC024) - Table C5 Quarterly Budget Statement - Capital Expenditure by Standard Classification and Funding for 4th Quarter ended 30 June 2015 (Figures Finalised as at 2015/07/31)</t>
  </si>
  <si>
    <t>Western Cape: Breede Valley(WC025) - Table C5 Quarterly Budget Statement - Capital Expenditure by Standard Classification and Funding for 4th Quarter ended 30 June 2015 (Figures Finalised as at 2015/07/31)</t>
  </si>
  <si>
    <t>Western Cape: Langeberg(WC026) - Table C5 Quarterly Budget Statement - Capital Expenditure by Standard Classification and Funding for 4th Quarter ended 30 June 2015 (Figures Finalised as at 2015/07/31)</t>
  </si>
  <si>
    <t>Western Cape: Cape Winelands DM(DC2) - Table C5 Quarterly Budget Statement - Capital Expenditure by Standard Classification and Funding for 4th Quarter ended 30 June 2015 (Figures Finalised as at 2015/07/31)</t>
  </si>
  <si>
    <t>Western Cape: Theewaterskloof(WC031) - Table C5 Quarterly Budget Statement - Capital Expenditure by Standard Classification and Funding for 4th Quarter ended 30 June 2015 (Figures Finalised as at 2015/07/31)</t>
  </si>
  <si>
    <t>Western Cape: Overstrand(WC032) - Table C5 Quarterly Budget Statement - Capital Expenditure by Standard Classification and Funding for 4th Quarter ended 30 June 2015 (Figures Finalised as at 2015/07/31)</t>
  </si>
  <si>
    <t>Western Cape: Cape Agulhas(WC033) - Table C5 Quarterly Budget Statement - Capital Expenditure by Standard Classification and Funding for 4th Quarter ended 30 June 2015 (Figures Finalised as at 2015/07/31)</t>
  </si>
  <si>
    <t>Western Cape: Swellendam(WC034) - Table C5 Quarterly Budget Statement - Capital Expenditure by Standard Classification and Funding for 4th Quarter ended 30 June 2015 (Figures Finalised as at 2015/07/31)</t>
  </si>
  <si>
    <t>Western Cape: Overberg(DC3) - Table C5 Quarterly Budget Statement - Capital Expenditure by Standard Classification and Funding for 4th Quarter ended 30 June 2015 (Figures Finalised as at 2015/07/31)</t>
  </si>
  <si>
    <t>Western Cape: Kannaland(WC041) - Table C5 Quarterly Budget Statement - Capital Expenditure by Standard Classification and Funding for 4th Quarter ended 30 June 2015 (Figures Finalised as at 2015/07/31)</t>
  </si>
  <si>
    <t>Western Cape: Hessequa(WC042) - Table C5 Quarterly Budget Statement - Capital Expenditure by Standard Classification and Funding for 4th Quarter ended 30 June 2015 (Figures Finalised as at 2015/07/31)</t>
  </si>
  <si>
    <t>Western Cape: Mossel Bay(WC043) - Table C5 Quarterly Budget Statement - Capital Expenditure by Standard Classification and Funding for 4th Quarter ended 30 June 2015 (Figures Finalised as at 2015/07/31)</t>
  </si>
  <si>
    <t>Western Cape: George(WC044) - Table C5 Quarterly Budget Statement - Capital Expenditure by Standard Classification and Funding for 4th Quarter ended 30 June 2015 (Figures Finalised as at 2015/07/31)</t>
  </si>
  <si>
    <t>Western Cape: Oudtshoorn(WC045) - Table C5 Quarterly Budget Statement - Capital Expenditure by Standard Classification and Funding for 4th Quarter ended 30 June 2015 (Figures Finalised as at 2015/07/31)</t>
  </si>
  <si>
    <t>Western Cape: Bitou(WC047) - Table C5 Quarterly Budget Statement - Capital Expenditure by Standard Classification and Funding for 4th Quarter ended 30 June 2015 (Figures Finalised as at 2015/07/31)</t>
  </si>
  <si>
    <t>Western Cape: Knysna(WC048) - Table C5 Quarterly Budget Statement - Capital Expenditure by Standard Classification and Funding for 4th Quarter ended 30 June 2015 (Figures Finalised as at 2015/07/31)</t>
  </si>
  <si>
    <t>Western Cape: Eden(DC4) - Table C5 Quarterly Budget Statement - Capital Expenditure by Standard Classification and Funding for 4th Quarter ended 30 June 2015 (Figures Finalised as at 2015/07/31)</t>
  </si>
  <si>
    <t>Western Cape: Laingsburg(WC051) - Table C5 Quarterly Budget Statement - Capital Expenditure by Standard Classification and Funding for 4th Quarter ended 30 June 2015 (Figures Finalised as at 2015/07/31)</t>
  </si>
  <si>
    <t>Western Cape: Prince Albert(WC052) - Table C5 Quarterly Budget Statement - Capital Expenditure by Standard Classification and Funding for 4th Quarter ended 30 June 2015 (Figures Finalised as at 2015/07/31)</t>
  </si>
  <si>
    <t>Western Cape: Beaufort West(WC053) - Table C5 Quarterly Budget Statement - Capital Expenditure by Standard Classification and Funding for 4th Quarter ended 30 June 2015 (Figures Finalised as at 2015/07/31)</t>
  </si>
  <si>
    <t>Western Cape: Central Karoo(DC5) - Table C5 Quarterly Budget Statement - Capital Expenditure by Standard Classification and Funding for 4th Quarter ended 30 June 2015 (Figures Finalised as at 2015/07/31)</t>
  </si>
  <si>
    <t>Summary - Table C5 Quarterly Budget Statement - Capital Expenditure by Standard Classification and Funding for 4th Quarter ended 30 June 2015 (Figures Finalised as at 2015/07/31)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</si>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</sst>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331690291</v>
      </c>
      <c r="D5" s="16">
        <f>SUM(D6:D8)</f>
        <v>0</v>
      </c>
      <c r="E5" s="17">
        <f t="shared" si="0"/>
        <v>490231574</v>
      </c>
      <c r="F5" s="18">
        <f t="shared" si="0"/>
        <v>537053872</v>
      </c>
      <c r="G5" s="18">
        <f t="shared" si="0"/>
        <v>2349391</v>
      </c>
      <c r="H5" s="18">
        <f t="shared" si="0"/>
        <v>13687740</v>
      </c>
      <c r="I5" s="18">
        <f t="shared" si="0"/>
        <v>24102038</v>
      </c>
      <c r="J5" s="18">
        <f t="shared" si="0"/>
        <v>40139169</v>
      </c>
      <c r="K5" s="18">
        <f t="shared" si="0"/>
        <v>20733383</v>
      </c>
      <c r="L5" s="18">
        <f t="shared" si="0"/>
        <v>17520184</v>
      </c>
      <c r="M5" s="18">
        <f t="shared" si="0"/>
        <v>25333025</v>
      </c>
      <c r="N5" s="18">
        <f t="shared" si="0"/>
        <v>63586592</v>
      </c>
      <c r="O5" s="18">
        <f t="shared" si="0"/>
        <v>9181716</v>
      </c>
      <c r="P5" s="18">
        <f t="shared" si="0"/>
        <v>35388591</v>
      </c>
      <c r="Q5" s="18">
        <f t="shared" si="0"/>
        <v>43018466</v>
      </c>
      <c r="R5" s="18">
        <f t="shared" si="0"/>
        <v>87588773</v>
      </c>
      <c r="S5" s="18">
        <f t="shared" si="0"/>
        <v>44845140</v>
      </c>
      <c r="T5" s="18">
        <f t="shared" si="0"/>
        <v>71794024</v>
      </c>
      <c r="U5" s="18">
        <f t="shared" si="0"/>
        <v>170649871</v>
      </c>
      <c r="V5" s="18">
        <f t="shared" si="0"/>
        <v>287289035</v>
      </c>
      <c r="W5" s="18">
        <f t="shared" si="0"/>
        <v>478603569</v>
      </c>
      <c r="X5" s="18">
        <f t="shared" si="0"/>
        <v>490231574</v>
      </c>
      <c r="Y5" s="18">
        <f t="shared" si="0"/>
        <v>-11628005</v>
      </c>
      <c r="Z5" s="4">
        <f>+IF(X5&lt;&gt;0,+(Y5/X5)*100,0)</f>
        <v>-2.371941265455905</v>
      </c>
      <c r="AA5" s="16">
        <f>SUM(AA6:AA8)</f>
        <v>537053872</v>
      </c>
    </row>
    <row r="6" spans="1:27" ht="13.5">
      <c r="A6" s="5" t="s">
        <v>32</v>
      </c>
      <c r="B6" s="3"/>
      <c r="C6" s="19">
        <v>19286325</v>
      </c>
      <c r="D6" s="19"/>
      <c r="E6" s="20">
        <v>11607744</v>
      </c>
      <c r="F6" s="21">
        <v>32950726</v>
      </c>
      <c r="G6" s="21">
        <v>40144</v>
      </c>
      <c r="H6" s="21">
        <v>118941</v>
      </c>
      <c r="I6" s="21">
        <v>211199</v>
      </c>
      <c r="J6" s="21">
        <v>370284</v>
      </c>
      <c r="K6" s="21">
        <v>265529</v>
      </c>
      <c r="L6" s="21">
        <v>351870</v>
      </c>
      <c r="M6" s="21">
        <v>1426244</v>
      </c>
      <c r="N6" s="21">
        <v>2043643</v>
      </c>
      <c r="O6" s="21">
        <v>583302</v>
      </c>
      <c r="P6" s="21">
        <v>2480961</v>
      </c>
      <c r="Q6" s="21">
        <v>5845599</v>
      </c>
      <c r="R6" s="21">
        <v>8909862</v>
      </c>
      <c r="S6" s="21">
        <v>3743644</v>
      </c>
      <c r="T6" s="21">
        <v>2995100</v>
      </c>
      <c r="U6" s="21">
        <v>9613852</v>
      </c>
      <c r="V6" s="21">
        <v>16352596</v>
      </c>
      <c r="W6" s="21">
        <v>27676385</v>
      </c>
      <c r="X6" s="21">
        <v>11607744</v>
      </c>
      <c r="Y6" s="21">
        <v>16068641</v>
      </c>
      <c r="Z6" s="6">
        <v>138.43</v>
      </c>
      <c r="AA6" s="28">
        <v>32950726</v>
      </c>
    </row>
    <row r="7" spans="1:27" ht="13.5">
      <c r="A7" s="5" t="s">
        <v>33</v>
      </c>
      <c r="B7" s="3"/>
      <c r="C7" s="22">
        <v>11084624</v>
      </c>
      <c r="D7" s="22"/>
      <c r="E7" s="23">
        <v>5182739</v>
      </c>
      <c r="F7" s="24">
        <v>16581721</v>
      </c>
      <c r="G7" s="24">
        <v>49612</v>
      </c>
      <c r="H7" s="24">
        <v>788494</v>
      </c>
      <c r="I7" s="24">
        <v>398960</v>
      </c>
      <c r="J7" s="24">
        <v>1237066</v>
      </c>
      <c r="K7" s="24">
        <v>547615</v>
      </c>
      <c r="L7" s="24">
        <v>337194</v>
      </c>
      <c r="M7" s="24">
        <v>1591515</v>
      </c>
      <c r="N7" s="24">
        <v>2476324</v>
      </c>
      <c r="O7" s="24">
        <v>506428</v>
      </c>
      <c r="P7" s="24">
        <v>1066795</v>
      </c>
      <c r="Q7" s="24">
        <v>2642941</v>
      </c>
      <c r="R7" s="24">
        <v>4216164</v>
      </c>
      <c r="S7" s="24">
        <v>2230246</v>
      </c>
      <c r="T7" s="24">
        <v>790651</v>
      </c>
      <c r="U7" s="24">
        <v>831183</v>
      </c>
      <c r="V7" s="24">
        <v>3852080</v>
      </c>
      <c r="W7" s="24">
        <v>11781634</v>
      </c>
      <c r="X7" s="24">
        <v>5182739</v>
      </c>
      <c r="Y7" s="24">
        <v>6598895</v>
      </c>
      <c r="Z7" s="7">
        <v>127.32</v>
      </c>
      <c r="AA7" s="29">
        <v>16581721</v>
      </c>
    </row>
    <row r="8" spans="1:27" ht="13.5">
      <c r="A8" s="5" t="s">
        <v>34</v>
      </c>
      <c r="B8" s="3"/>
      <c r="C8" s="19">
        <v>301319342</v>
      </c>
      <c r="D8" s="19"/>
      <c r="E8" s="20">
        <v>473441091</v>
      </c>
      <c r="F8" s="21">
        <v>487521425</v>
      </c>
      <c r="G8" s="21">
        <v>2259635</v>
      </c>
      <c r="H8" s="21">
        <v>12780305</v>
      </c>
      <c r="I8" s="21">
        <v>23491879</v>
      </c>
      <c r="J8" s="21">
        <v>38531819</v>
      </c>
      <c r="K8" s="21">
        <v>19920239</v>
      </c>
      <c r="L8" s="21">
        <v>16831120</v>
      </c>
      <c r="M8" s="21">
        <v>22315266</v>
      </c>
      <c r="N8" s="21">
        <v>59066625</v>
      </c>
      <c r="O8" s="21">
        <v>8091986</v>
      </c>
      <c r="P8" s="21">
        <v>31840835</v>
      </c>
      <c r="Q8" s="21">
        <v>34529926</v>
      </c>
      <c r="R8" s="21">
        <v>74462747</v>
      </c>
      <c r="S8" s="21">
        <v>38871250</v>
      </c>
      <c r="T8" s="21">
        <v>68008273</v>
      </c>
      <c r="U8" s="21">
        <v>160204836</v>
      </c>
      <c r="V8" s="21">
        <v>267084359</v>
      </c>
      <c r="W8" s="21">
        <v>439145550</v>
      </c>
      <c r="X8" s="21">
        <v>473441091</v>
      </c>
      <c r="Y8" s="21">
        <v>-34295541</v>
      </c>
      <c r="Z8" s="6">
        <v>-7.24</v>
      </c>
      <c r="AA8" s="28">
        <v>487521425</v>
      </c>
    </row>
    <row r="9" spans="1:27" ht="13.5">
      <c r="A9" s="2" t="s">
        <v>35</v>
      </c>
      <c r="B9" s="3"/>
      <c r="C9" s="16">
        <f aca="true" t="shared" si="1" ref="C9:Y9">SUM(C10:C14)</f>
        <v>860117471</v>
      </c>
      <c r="D9" s="16">
        <f>SUM(D10:D14)</f>
        <v>0</v>
      </c>
      <c r="E9" s="17">
        <f t="shared" si="1"/>
        <v>1249549459</v>
      </c>
      <c r="F9" s="18">
        <f t="shared" si="1"/>
        <v>1496615546</v>
      </c>
      <c r="G9" s="18">
        <f t="shared" si="1"/>
        <v>12381987</v>
      </c>
      <c r="H9" s="18">
        <f t="shared" si="1"/>
        <v>30051086</v>
      </c>
      <c r="I9" s="18">
        <f t="shared" si="1"/>
        <v>93482404</v>
      </c>
      <c r="J9" s="18">
        <f t="shared" si="1"/>
        <v>135915477</v>
      </c>
      <c r="K9" s="18">
        <f t="shared" si="1"/>
        <v>128346258</v>
      </c>
      <c r="L9" s="18">
        <f t="shared" si="1"/>
        <v>105480089</v>
      </c>
      <c r="M9" s="18">
        <f t="shared" si="1"/>
        <v>91727514</v>
      </c>
      <c r="N9" s="18">
        <f t="shared" si="1"/>
        <v>325553861</v>
      </c>
      <c r="O9" s="18">
        <f t="shared" si="1"/>
        <v>16563151</v>
      </c>
      <c r="P9" s="18">
        <f t="shared" si="1"/>
        <v>38473606</v>
      </c>
      <c r="Q9" s="18">
        <f t="shared" si="1"/>
        <v>94380364</v>
      </c>
      <c r="R9" s="18">
        <f t="shared" si="1"/>
        <v>149417121</v>
      </c>
      <c r="S9" s="18">
        <f t="shared" si="1"/>
        <v>65272561</v>
      </c>
      <c r="T9" s="18">
        <f t="shared" si="1"/>
        <v>80239960</v>
      </c>
      <c r="U9" s="18">
        <f t="shared" si="1"/>
        <v>552434207</v>
      </c>
      <c r="V9" s="18">
        <f t="shared" si="1"/>
        <v>697946728</v>
      </c>
      <c r="W9" s="18">
        <f t="shared" si="1"/>
        <v>1308833187</v>
      </c>
      <c r="X9" s="18">
        <f t="shared" si="1"/>
        <v>1249549459</v>
      </c>
      <c r="Y9" s="18">
        <f t="shared" si="1"/>
        <v>59283728</v>
      </c>
      <c r="Z9" s="4">
        <f>+IF(X9&lt;&gt;0,+(Y9/X9)*100,0)</f>
        <v>4.744408280360834</v>
      </c>
      <c r="AA9" s="30">
        <f>SUM(AA10:AA14)</f>
        <v>1496615546</v>
      </c>
    </row>
    <row r="10" spans="1:27" ht="13.5">
      <c r="A10" s="5" t="s">
        <v>36</v>
      </c>
      <c r="B10" s="3"/>
      <c r="C10" s="19">
        <v>48113555</v>
      </c>
      <c r="D10" s="19"/>
      <c r="E10" s="20">
        <v>124950615</v>
      </c>
      <c r="F10" s="21">
        <v>101350437</v>
      </c>
      <c r="G10" s="21">
        <v>1711311</v>
      </c>
      <c r="H10" s="21">
        <v>1463361</v>
      </c>
      <c r="I10" s="21">
        <v>8204785</v>
      </c>
      <c r="J10" s="21">
        <v>11379457</v>
      </c>
      <c r="K10" s="21">
        <v>6278397</v>
      </c>
      <c r="L10" s="21">
        <v>5865071</v>
      </c>
      <c r="M10" s="21">
        <v>6914008</v>
      </c>
      <c r="N10" s="21">
        <v>19057476</v>
      </c>
      <c r="O10" s="21">
        <v>2564219</v>
      </c>
      <c r="P10" s="21">
        <v>5862036</v>
      </c>
      <c r="Q10" s="21">
        <v>7678389</v>
      </c>
      <c r="R10" s="21">
        <v>16104644</v>
      </c>
      <c r="S10" s="21">
        <v>10441599</v>
      </c>
      <c r="T10" s="21">
        <v>11328646</v>
      </c>
      <c r="U10" s="21">
        <v>10808113</v>
      </c>
      <c r="V10" s="21">
        <v>32578358</v>
      </c>
      <c r="W10" s="21">
        <v>79119935</v>
      </c>
      <c r="X10" s="21">
        <v>124950615</v>
      </c>
      <c r="Y10" s="21">
        <v>-45830680</v>
      </c>
      <c r="Z10" s="6">
        <v>-36.68</v>
      </c>
      <c r="AA10" s="28">
        <v>101350437</v>
      </c>
    </row>
    <row r="11" spans="1:27" ht="13.5">
      <c r="A11" s="5" t="s">
        <v>37</v>
      </c>
      <c r="B11" s="3"/>
      <c r="C11" s="19">
        <v>134842266</v>
      </c>
      <c r="D11" s="19"/>
      <c r="E11" s="20">
        <v>131831572</v>
      </c>
      <c r="F11" s="21">
        <v>170896870</v>
      </c>
      <c r="G11" s="21">
        <v>1209257</v>
      </c>
      <c r="H11" s="21">
        <v>4672282</v>
      </c>
      <c r="I11" s="21">
        <v>16021256</v>
      </c>
      <c r="J11" s="21">
        <v>21902795</v>
      </c>
      <c r="K11" s="21">
        <v>14918165</v>
      </c>
      <c r="L11" s="21">
        <v>10865289</v>
      </c>
      <c r="M11" s="21">
        <v>13967964</v>
      </c>
      <c r="N11" s="21">
        <v>39751418</v>
      </c>
      <c r="O11" s="21">
        <v>3941044</v>
      </c>
      <c r="P11" s="21">
        <v>7265040</v>
      </c>
      <c r="Q11" s="21">
        <v>8462560</v>
      </c>
      <c r="R11" s="21">
        <v>19668644</v>
      </c>
      <c r="S11" s="21">
        <v>8368570</v>
      </c>
      <c r="T11" s="21">
        <v>20862791</v>
      </c>
      <c r="U11" s="21">
        <v>30018234</v>
      </c>
      <c r="V11" s="21">
        <v>59249595</v>
      </c>
      <c r="W11" s="21">
        <v>140572452</v>
      </c>
      <c r="X11" s="21">
        <v>131831572</v>
      </c>
      <c r="Y11" s="21">
        <v>8740880</v>
      </c>
      <c r="Z11" s="6">
        <v>6.63</v>
      </c>
      <c r="AA11" s="28">
        <v>170896870</v>
      </c>
    </row>
    <row r="12" spans="1:27" ht="13.5">
      <c r="A12" s="5" t="s">
        <v>38</v>
      </c>
      <c r="B12" s="3"/>
      <c r="C12" s="19">
        <v>88073702</v>
      </c>
      <c r="D12" s="19"/>
      <c r="E12" s="20">
        <v>110014849</v>
      </c>
      <c r="F12" s="21">
        <v>131811494</v>
      </c>
      <c r="G12" s="21">
        <v>753911</v>
      </c>
      <c r="H12" s="21">
        <v>6691776</v>
      </c>
      <c r="I12" s="21">
        <v>8224945</v>
      </c>
      <c r="J12" s="21">
        <v>15670632</v>
      </c>
      <c r="K12" s="21">
        <v>8105080</v>
      </c>
      <c r="L12" s="21">
        <v>5831540</v>
      </c>
      <c r="M12" s="21">
        <v>4313728</v>
      </c>
      <c r="N12" s="21">
        <v>18250348</v>
      </c>
      <c r="O12" s="21">
        <v>5216439</v>
      </c>
      <c r="P12" s="21">
        <v>6637954</v>
      </c>
      <c r="Q12" s="21">
        <v>19229058</v>
      </c>
      <c r="R12" s="21">
        <v>31083451</v>
      </c>
      <c r="S12" s="21">
        <v>9913726</v>
      </c>
      <c r="T12" s="21">
        <v>13363822</v>
      </c>
      <c r="U12" s="21">
        <v>31791890</v>
      </c>
      <c r="V12" s="21">
        <v>55069438</v>
      </c>
      <c r="W12" s="21">
        <v>120073869</v>
      </c>
      <c r="X12" s="21">
        <v>110014849</v>
      </c>
      <c r="Y12" s="21">
        <v>10059020</v>
      </c>
      <c r="Z12" s="6">
        <v>9.14</v>
      </c>
      <c r="AA12" s="28">
        <v>131811494</v>
      </c>
    </row>
    <row r="13" spans="1:27" ht="13.5">
      <c r="A13" s="5" t="s">
        <v>39</v>
      </c>
      <c r="B13" s="3"/>
      <c r="C13" s="19">
        <v>564398346</v>
      </c>
      <c r="D13" s="19"/>
      <c r="E13" s="20">
        <v>860785957</v>
      </c>
      <c r="F13" s="21">
        <v>1071754385</v>
      </c>
      <c r="G13" s="21">
        <v>8684423</v>
      </c>
      <c r="H13" s="21">
        <v>16580672</v>
      </c>
      <c r="I13" s="21">
        <v>60520979</v>
      </c>
      <c r="J13" s="21">
        <v>85786074</v>
      </c>
      <c r="K13" s="21">
        <v>98071419</v>
      </c>
      <c r="L13" s="21">
        <v>81427377</v>
      </c>
      <c r="M13" s="21">
        <v>64658316</v>
      </c>
      <c r="N13" s="21">
        <v>244157112</v>
      </c>
      <c r="O13" s="21">
        <v>4018900</v>
      </c>
      <c r="P13" s="21">
        <v>16850837</v>
      </c>
      <c r="Q13" s="21">
        <v>56762252</v>
      </c>
      <c r="R13" s="21">
        <v>77631989</v>
      </c>
      <c r="S13" s="21">
        <v>35558051</v>
      </c>
      <c r="T13" s="21">
        <v>31547304</v>
      </c>
      <c r="U13" s="21">
        <v>476037045</v>
      </c>
      <c r="V13" s="21">
        <v>543142400</v>
      </c>
      <c r="W13" s="21">
        <v>950717575</v>
      </c>
      <c r="X13" s="21">
        <v>860785957</v>
      </c>
      <c r="Y13" s="21">
        <v>89931618</v>
      </c>
      <c r="Z13" s="6">
        <v>10.45</v>
      </c>
      <c r="AA13" s="28">
        <v>1071754385</v>
      </c>
    </row>
    <row r="14" spans="1:27" ht="13.5">
      <c r="A14" s="5" t="s">
        <v>40</v>
      </c>
      <c r="B14" s="3"/>
      <c r="C14" s="22">
        <v>24689602</v>
      </c>
      <c r="D14" s="22"/>
      <c r="E14" s="23">
        <v>21966466</v>
      </c>
      <c r="F14" s="24">
        <v>20802360</v>
      </c>
      <c r="G14" s="24">
        <v>23085</v>
      </c>
      <c r="H14" s="24">
        <v>642995</v>
      </c>
      <c r="I14" s="24">
        <v>510439</v>
      </c>
      <c r="J14" s="24">
        <v>1176519</v>
      </c>
      <c r="K14" s="24">
        <v>973197</v>
      </c>
      <c r="L14" s="24">
        <v>1490812</v>
      </c>
      <c r="M14" s="24">
        <v>1873498</v>
      </c>
      <c r="N14" s="24">
        <v>4337507</v>
      </c>
      <c r="O14" s="24">
        <v>822549</v>
      </c>
      <c r="P14" s="24">
        <v>1857739</v>
      </c>
      <c r="Q14" s="24">
        <v>2248105</v>
      </c>
      <c r="R14" s="24">
        <v>4928393</v>
      </c>
      <c r="S14" s="24">
        <v>990615</v>
      </c>
      <c r="T14" s="24">
        <v>3137397</v>
      </c>
      <c r="U14" s="24">
        <v>3778925</v>
      </c>
      <c r="V14" s="24">
        <v>7906937</v>
      </c>
      <c r="W14" s="24">
        <v>18349356</v>
      </c>
      <c r="X14" s="24">
        <v>21966466</v>
      </c>
      <c r="Y14" s="24">
        <v>-3617110</v>
      </c>
      <c r="Z14" s="7">
        <v>-16.47</v>
      </c>
      <c r="AA14" s="29">
        <v>20802360</v>
      </c>
    </row>
    <row r="15" spans="1:27" ht="13.5">
      <c r="A15" s="2" t="s">
        <v>41</v>
      </c>
      <c r="B15" s="8"/>
      <c r="C15" s="16">
        <f aca="true" t="shared" si="2" ref="C15:Y15">SUM(C16:C18)</f>
        <v>1190509973</v>
      </c>
      <c r="D15" s="16">
        <f>SUM(D16:D18)</f>
        <v>0</v>
      </c>
      <c r="E15" s="17">
        <f t="shared" si="2"/>
        <v>1728806332</v>
      </c>
      <c r="F15" s="18">
        <f t="shared" si="2"/>
        <v>1814930939</v>
      </c>
      <c r="G15" s="18">
        <f t="shared" si="2"/>
        <v>672377</v>
      </c>
      <c r="H15" s="18">
        <f t="shared" si="2"/>
        <v>75797312</v>
      </c>
      <c r="I15" s="18">
        <f t="shared" si="2"/>
        <v>84751779</v>
      </c>
      <c r="J15" s="18">
        <f t="shared" si="2"/>
        <v>161221468</v>
      </c>
      <c r="K15" s="18">
        <f t="shared" si="2"/>
        <v>91268829</v>
      </c>
      <c r="L15" s="18">
        <f t="shared" si="2"/>
        <v>153049543</v>
      </c>
      <c r="M15" s="18">
        <f t="shared" si="2"/>
        <v>133535959</v>
      </c>
      <c r="N15" s="18">
        <f t="shared" si="2"/>
        <v>377854331</v>
      </c>
      <c r="O15" s="18">
        <f t="shared" si="2"/>
        <v>22070436</v>
      </c>
      <c r="P15" s="18">
        <f t="shared" si="2"/>
        <v>51636096</v>
      </c>
      <c r="Q15" s="18">
        <f t="shared" si="2"/>
        <v>36437058</v>
      </c>
      <c r="R15" s="18">
        <f t="shared" si="2"/>
        <v>110143590</v>
      </c>
      <c r="S15" s="18">
        <f t="shared" si="2"/>
        <v>107360952</v>
      </c>
      <c r="T15" s="18">
        <f t="shared" si="2"/>
        <v>106937799</v>
      </c>
      <c r="U15" s="18">
        <f t="shared" si="2"/>
        <v>332981631</v>
      </c>
      <c r="V15" s="18">
        <f t="shared" si="2"/>
        <v>547280382</v>
      </c>
      <c r="W15" s="18">
        <f t="shared" si="2"/>
        <v>1196499771</v>
      </c>
      <c r="X15" s="18">
        <f t="shared" si="2"/>
        <v>1728806332</v>
      </c>
      <c r="Y15" s="18">
        <f t="shared" si="2"/>
        <v>-532306561</v>
      </c>
      <c r="Z15" s="4">
        <f>+IF(X15&lt;&gt;0,+(Y15/X15)*100,0)</f>
        <v>-30.790410189219507</v>
      </c>
      <c r="AA15" s="30">
        <f>SUM(AA16:AA18)</f>
        <v>1814930939</v>
      </c>
    </row>
    <row r="16" spans="1:27" ht="13.5">
      <c r="A16" s="5" t="s">
        <v>42</v>
      </c>
      <c r="B16" s="3"/>
      <c r="C16" s="19">
        <v>59776474</v>
      </c>
      <c r="D16" s="19"/>
      <c r="E16" s="20">
        <v>106599899</v>
      </c>
      <c r="F16" s="21">
        <v>40611876</v>
      </c>
      <c r="G16" s="21">
        <v>303248</v>
      </c>
      <c r="H16" s="21">
        <v>1838306</v>
      </c>
      <c r="I16" s="21">
        <v>1719854</v>
      </c>
      <c r="J16" s="21">
        <v>3861408</v>
      </c>
      <c r="K16" s="21">
        <v>3335640</v>
      </c>
      <c r="L16" s="21">
        <v>2435638</v>
      </c>
      <c r="M16" s="21">
        <v>1449583</v>
      </c>
      <c r="N16" s="21">
        <v>7220861</v>
      </c>
      <c r="O16" s="21">
        <v>485489</v>
      </c>
      <c r="P16" s="21">
        <v>1899609</v>
      </c>
      <c r="Q16" s="21">
        <v>5216415</v>
      </c>
      <c r="R16" s="21">
        <v>7601513</v>
      </c>
      <c r="S16" s="21">
        <v>4467793</v>
      </c>
      <c r="T16" s="21">
        <v>6157617</v>
      </c>
      <c r="U16" s="21">
        <v>10086399</v>
      </c>
      <c r="V16" s="21">
        <v>20711809</v>
      </c>
      <c r="W16" s="21">
        <v>39395591</v>
      </c>
      <c r="X16" s="21">
        <v>106599899</v>
      </c>
      <c r="Y16" s="21">
        <v>-67204308</v>
      </c>
      <c r="Z16" s="6">
        <v>-63.04</v>
      </c>
      <c r="AA16" s="28">
        <v>40611876</v>
      </c>
    </row>
    <row r="17" spans="1:27" ht="13.5">
      <c r="A17" s="5" t="s">
        <v>43</v>
      </c>
      <c r="B17" s="3"/>
      <c r="C17" s="19">
        <v>1116363487</v>
      </c>
      <c r="D17" s="19"/>
      <c r="E17" s="20">
        <v>1603241433</v>
      </c>
      <c r="F17" s="21">
        <v>1763137903</v>
      </c>
      <c r="G17" s="21">
        <v>361787</v>
      </c>
      <c r="H17" s="21">
        <v>73780635</v>
      </c>
      <c r="I17" s="21">
        <v>82444319</v>
      </c>
      <c r="J17" s="21">
        <v>156586741</v>
      </c>
      <c r="K17" s="21">
        <v>85089330</v>
      </c>
      <c r="L17" s="21">
        <v>150083980</v>
      </c>
      <c r="M17" s="21">
        <v>131750138</v>
      </c>
      <c r="N17" s="21">
        <v>366923448</v>
      </c>
      <c r="O17" s="21">
        <v>21533748</v>
      </c>
      <c r="P17" s="21">
        <v>49669454</v>
      </c>
      <c r="Q17" s="21">
        <v>31173549</v>
      </c>
      <c r="R17" s="21">
        <v>102376751</v>
      </c>
      <c r="S17" s="21">
        <v>101360258</v>
      </c>
      <c r="T17" s="21">
        <v>98816644</v>
      </c>
      <c r="U17" s="21">
        <v>318426676</v>
      </c>
      <c r="V17" s="21">
        <v>518603578</v>
      </c>
      <c r="W17" s="21">
        <v>1144490518</v>
      </c>
      <c r="X17" s="21">
        <v>1603241433</v>
      </c>
      <c r="Y17" s="21">
        <v>-458750915</v>
      </c>
      <c r="Z17" s="6">
        <v>-28.61</v>
      </c>
      <c r="AA17" s="28">
        <v>1763137903</v>
      </c>
    </row>
    <row r="18" spans="1:27" ht="13.5">
      <c r="A18" s="5" t="s">
        <v>44</v>
      </c>
      <c r="B18" s="3"/>
      <c r="C18" s="19">
        <v>14370012</v>
      </c>
      <c r="D18" s="19"/>
      <c r="E18" s="20">
        <v>18965000</v>
      </c>
      <c r="F18" s="21">
        <v>11181160</v>
      </c>
      <c r="G18" s="21">
        <v>7342</v>
      </c>
      <c r="H18" s="21">
        <v>178371</v>
      </c>
      <c r="I18" s="21">
        <v>587606</v>
      </c>
      <c r="J18" s="21">
        <v>773319</v>
      </c>
      <c r="K18" s="21">
        <v>2843859</v>
      </c>
      <c r="L18" s="21">
        <v>529925</v>
      </c>
      <c r="M18" s="21">
        <v>336238</v>
      </c>
      <c r="N18" s="21">
        <v>3710022</v>
      </c>
      <c r="O18" s="21">
        <v>51199</v>
      </c>
      <c r="P18" s="21">
        <v>67033</v>
      </c>
      <c r="Q18" s="21">
        <v>47094</v>
      </c>
      <c r="R18" s="21">
        <v>165326</v>
      </c>
      <c r="S18" s="21">
        <v>1532901</v>
      </c>
      <c r="T18" s="21">
        <v>1963538</v>
      </c>
      <c r="U18" s="21">
        <v>4468556</v>
      </c>
      <c r="V18" s="21">
        <v>7964995</v>
      </c>
      <c r="W18" s="21">
        <v>12613662</v>
      </c>
      <c r="X18" s="21">
        <v>18965000</v>
      </c>
      <c r="Y18" s="21">
        <v>-6351338</v>
      </c>
      <c r="Z18" s="6">
        <v>-33.49</v>
      </c>
      <c r="AA18" s="28">
        <v>11181160</v>
      </c>
    </row>
    <row r="19" spans="1:27" ht="13.5">
      <c r="A19" s="2" t="s">
        <v>45</v>
      </c>
      <c r="B19" s="8"/>
      <c r="C19" s="16">
        <f aca="true" t="shared" si="3" ref="C19:Y19">SUM(C20:C23)</f>
        <v>2118932425</v>
      </c>
      <c r="D19" s="16">
        <f>SUM(D20:D23)</f>
        <v>0</v>
      </c>
      <c r="E19" s="17">
        <f t="shared" si="3"/>
        <v>2741527958</v>
      </c>
      <c r="F19" s="18">
        <f t="shared" si="3"/>
        <v>2278597385</v>
      </c>
      <c r="G19" s="18">
        <f t="shared" si="3"/>
        <v>23560091</v>
      </c>
      <c r="H19" s="18">
        <f t="shared" si="3"/>
        <v>83285732</v>
      </c>
      <c r="I19" s="18">
        <f t="shared" si="3"/>
        <v>124837159</v>
      </c>
      <c r="J19" s="18">
        <f t="shared" si="3"/>
        <v>231682982</v>
      </c>
      <c r="K19" s="18">
        <f t="shared" si="3"/>
        <v>156003440</v>
      </c>
      <c r="L19" s="18">
        <f t="shared" si="3"/>
        <v>155393433</v>
      </c>
      <c r="M19" s="18">
        <f t="shared" si="3"/>
        <v>140083825</v>
      </c>
      <c r="N19" s="18">
        <f t="shared" si="3"/>
        <v>451480698</v>
      </c>
      <c r="O19" s="18">
        <f t="shared" si="3"/>
        <v>71104133</v>
      </c>
      <c r="P19" s="18">
        <f t="shared" si="3"/>
        <v>131812643</v>
      </c>
      <c r="Q19" s="18">
        <f t="shared" si="3"/>
        <v>184260526</v>
      </c>
      <c r="R19" s="18">
        <f t="shared" si="3"/>
        <v>387177302</v>
      </c>
      <c r="S19" s="18">
        <f t="shared" si="3"/>
        <v>206909537</v>
      </c>
      <c r="T19" s="18">
        <f t="shared" si="3"/>
        <v>231708043</v>
      </c>
      <c r="U19" s="18">
        <f t="shared" si="3"/>
        <v>475736797</v>
      </c>
      <c r="V19" s="18">
        <f t="shared" si="3"/>
        <v>914354377</v>
      </c>
      <c r="W19" s="18">
        <f t="shared" si="3"/>
        <v>1984695359</v>
      </c>
      <c r="X19" s="18">
        <f t="shared" si="3"/>
        <v>2741527958</v>
      </c>
      <c r="Y19" s="18">
        <f t="shared" si="3"/>
        <v>-756832599</v>
      </c>
      <c r="Z19" s="4">
        <f>+IF(X19&lt;&gt;0,+(Y19/X19)*100,0)</f>
        <v>-27.606233115059116</v>
      </c>
      <c r="AA19" s="30">
        <f>SUM(AA20:AA23)</f>
        <v>2278597385</v>
      </c>
    </row>
    <row r="20" spans="1:27" ht="13.5">
      <c r="A20" s="5" t="s">
        <v>46</v>
      </c>
      <c r="B20" s="3"/>
      <c r="C20" s="19">
        <v>1151286134</v>
      </c>
      <c r="D20" s="19"/>
      <c r="E20" s="20">
        <v>1255721819</v>
      </c>
      <c r="F20" s="21">
        <v>1001861904</v>
      </c>
      <c r="G20" s="21">
        <v>15439124</v>
      </c>
      <c r="H20" s="21">
        <v>33599791</v>
      </c>
      <c r="I20" s="21">
        <v>56188868</v>
      </c>
      <c r="J20" s="21">
        <v>105227783</v>
      </c>
      <c r="K20" s="21">
        <v>72038933</v>
      </c>
      <c r="L20" s="21">
        <v>68502634</v>
      </c>
      <c r="M20" s="21">
        <v>47647311</v>
      </c>
      <c r="N20" s="21">
        <v>188188878</v>
      </c>
      <c r="O20" s="21">
        <v>38700320</v>
      </c>
      <c r="P20" s="21">
        <v>56643632</v>
      </c>
      <c r="Q20" s="21">
        <v>77474888</v>
      </c>
      <c r="R20" s="21">
        <v>172818840</v>
      </c>
      <c r="S20" s="21">
        <v>68793983</v>
      </c>
      <c r="T20" s="21">
        <v>91054416</v>
      </c>
      <c r="U20" s="21">
        <v>224389388</v>
      </c>
      <c r="V20" s="21">
        <v>384237787</v>
      </c>
      <c r="W20" s="21">
        <v>850473288</v>
      </c>
      <c r="X20" s="21">
        <v>1255721819</v>
      </c>
      <c r="Y20" s="21">
        <v>-405248531</v>
      </c>
      <c r="Z20" s="6">
        <v>-32.27</v>
      </c>
      <c r="AA20" s="28">
        <v>1001861904</v>
      </c>
    </row>
    <row r="21" spans="1:27" ht="13.5">
      <c r="A21" s="5" t="s">
        <v>47</v>
      </c>
      <c r="B21" s="3"/>
      <c r="C21" s="19">
        <v>458746324</v>
      </c>
      <c r="D21" s="19"/>
      <c r="E21" s="20">
        <v>513312112</v>
      </c>
      <c r="F21" s="21">
        <v>555304352</v>
      </c>
      <c r="G21" s="21">
        <v>3365443</v>
      </c>
      <c r="H21" s="21">
        <v>27341645</v>
      </c>
      <c r="I21" s="21">
        <v>27874309</v>
      </c>
      <c r="J21" s="21">
        <v>58581397</v>
      </c>
      <c r="K21" s="21">
        <v>33833592</v>
      </c>
      <c r="L21" s="21">
        <v>41552747</v>
      </c>
      <c r="M21" s="21">
        <v>31797746</v>
      </c>
      <c r="N21" s="21">
        <v>107184085</v>
      </c>
      <c r="O21" s="21">
        <v>22797213</v>
      </c>
      <c r="P21" s="21">
        <v>55488907</v>
      </c>
      <c r="Q21" s="21">
        <v>44915497</v>
      </c>
      <c r="R21" s="21">
        <v>123201617</v>
      </c>
      <c r="S21" s="21">
        <v>55054002</v>
      </c>
      <c r="T21" s="21">
        <v>44969325</v>
      </c>
      <c r="U21" s="21">
        <v>89414882</v>
      </c>
      <c r="V21" s="21">
        <v>189438209</v>
      </c>
      <c r="W21" s="21">
        <v>478405308</v>
      </c>
      <c r="X21" s="21">
        <v>513312112</v>
      </c>
      <c r="Y21" s="21">
        <v>-34906804</v>
      </c>
      <c r="Z21" s="6">
        <v>-6.8</v>
      </c>
      <c r="AA21" s="28">
        <v>555304352</v>
      </c>
    </row>
    <row r="22" spans="1:27" ht="13.5">
      <c r="A22" s="5" t="s">
        <v>48</v>
      </c>
      <c r="B22" s="3"/>
      <c r="C22" s="22">
        <v>372280643</v>
      </c>
      <c r="D22" s="22"/>
      <c r="E22" s="23">
        <v>556619406</v>
      </c>
      <c r="F22" s="24">
        <v>492929654</v>
      </c>
      <c r="G22" s="24">
        <v>2401312</v>
      </c>
      <c r="H22" s="24">
        <v>10673705</v>
      </c>
      <c r="I22" s="24">
        <v>27491229</v>
      </c>
      <c r="J22" s="24">
        <v>40566246</v>
      </c>
      <c r="K22" s="24">
        <v>37066560</v>
      </c>
      <c r="L22" s="24">
        <v>26720790</v>
      </c>
      <c r="M22" s="24">
        <v>41654193</v>
      </c>
      <c r="N22" s="24">
        <v>105441543</v>
      </c>
      <c r="O22" s="24">
        <v>8652139</v>
      </c>
      <c r="P22" s="24">
        <v>11804525</v>
      </c>
      <c r="Q22" s="24">
        <v>43759809</v>
      </c>
      <c r="R22" s="24">
        <v>64216473</v>
      </c>
      <c r="S22" s="24">
        <v>58623457</v>
      </c>
      <c r="T22" s="24">
        <v>63999489</v>
      </c>
      <c r="U22" s="24">
        <v>94991860</v>
      </c>
      <c r="V22" s="24">
        <v>217614806</v>
      </c>
      <c r="W22" s="24">
        <v>427839068</v>
      </c>
      <c r="X22" s="24">
        <v>556619406</v>
      </c>
      <c r="Y22" s="24">
        <v>-128780338</v>
      </c>
      <c r="Z22" s="7">
        <v>-23.14</v>
      </c>
      <c r="AA22" s="29">
        <v>492929654</v>
      </c>
    </row>
    <row r="23" spans="1:27" ht="13.5">
      <c r="A23" s="5" t="s">
        <v>49</v>
      </c>
      <c r="B23" s="3"/>
      <c r="C23" s="19">
        <v>136619324</v>
      </c>
      <c r="D23" s="19"/>
      <c r="E23" s="20">
        <v>415874621</v>
      </c>
      <c r="F23" s="21">
        <v>228501475</v>
      </c>
      <c r="G23" s="21">
        <v>2354212</v>
      </c>
      <c r="H23" s="21">
        <v>11670591</v>
      </c>
      <c r="I23" s="21">
        <v>13282753</v>
      </c>
      <c r="J23" s="21">
        <v>27307556</v>
      </c>
      <c r="K23" s="21">
        <v>13064355</v>
      </c>
      <c r="L23" s="21">
        <v>18617262</v>
      </c>
      <c r="M23" s="21">
        <v>18984575</v>
      </c>
      <c r="N23" s="21">
        <v>50666192</v>
      </c>
      <c r="O23" s="21">
        <v>954461</v>
      </c>
      <c r="P23" s="21">
        <v>7875579</v>
      </c>
      <c r="Q23" s="21">
        <v>18110332</v>
      </c>
      <c r="R23" s="21">
        <v>26940372</v>
      </c>
      <c r="S23" s="21">
        <v>24438095</v>
      </c>
      <c r="T23" s="21">
        <v>31684813</v>
      </c>
      <c r="U23" s="21">
        <v>66940667</v>
      </c>
      <c r="V23" s="21">
        <v>123063575</v>
      </c>
      <c r="W23" s="21">
        <v>227977695</v>
      </c>
      <c r="X23" s="21">
        <v>415874621</v>
      </c>
      <c r="Y23" s="21">
        <v>-187896926</v>
      </c>
      <c r="Z23" s="6">
        <v>-45.18</v>
      </c>
      <c r="AA23" s="28">
        <v>228501475</v>
      </c>
    </row>
    <row r="24" spans="1:27" ht="13.5">
      <c r="A24" s="2" t="s">
        <v>50</v>
      </c>
      <c r="B24" s="8"/>
      <c r="C24" s="16">
        <v>1042832</v>
      </c>
      <c r="D24" s="16"/>
      <c r="E24" s="17">
        <v>1200000</v>
      </c>
      <c r="F24" s="18">
        <v>1022706</v>
      </c>
      <c r="G24" s="18"/>
      <c r="H24" s="18"/>
      <c r="I24" s="18"/>
      <c r="J24" s="18"/>
      <c r="K24" s="18">
        <v>120807</v>
      </c>
      <c r="L24" s="18">
        <v>1962</v>
      </c>
      <c r="M24" s="18"/>
      <c r="N24" s="18">
        <v>122769</v>
      </c>
      <c r="O24" s="18"/>
      <c r="P24" s="18"/>
      <c r="Q24" s="18"/>
      <c r="R24" s="18"/>
      <c r="S24" s="18">
        <v>10480</v>
      </c>
      <c r="T24" s="18">
        <v>475461</v>
      </c>
      <c r="U24" s="18">
        <v>280574</v>
      </c>
      <c r="V24" s="18">
        <v>766515</v>
      </c>
      <c r="W24" s="18">
        <v>889284</v>
      </c>
      <c r="X24" s="18">
        <v>1200000</v>
      </c>
      <c r="Y24" s="18">
        <v>-310716</v>
      </c>
      <c r="Z24" s="4">
        <v>-25.89</v>
      </c>
      <c r="AA24" s="30">
        <v>1022706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4502292992</v>
      </c>
      <c r="D25" s="51">
        <f>+D5+D9+D15+D19+D24</f>
        <v>0</v>
      </c>
      <c r="E25" s="52">
        <f t="shared" si="4"/>
        <v>6211315323</v>
      </c>
      <c r="F25" s="53">
        <f t="shared" si="4"/>
        <v>6128220448</v>
      </c>
      <c r="G25" s="53">
        <f t="shared" si="4"/>
        <v>38963846</v>
      </c>
      <c r="H25" s="53">
        <f t="shared" si="4"/>
        <v>202821870</v>
      </c>
      <c r="I25" s="53">
        <f t="shared" si="4"/>
        <v>327173380</v>
      </c>
      <c r="J25" s="53">
        <f t="shared" si="4"/>
        <v>568959096</v>
      </c>
      <c r="K25" s="53">
        <f t="shared" si="4"/>
        <v>396472717</v>
      </c>
      <c r="L25" s="53">
        <f t="shared" si="4"/>
        <v>431445211</v>
      </c>
      <c r="M25" s="53">
        <f t="shared" si="4"/>
        <v>390680323</v>
      </c>
      <c r="N25" s="53">
        <f t="shared" si="4"/>
        <v>1218598251</v>
      </c>
      <c r="O25" s="53">
        <f t="shared" si="4"/>
        <v>118919436</v>
      </c>
      <c r="P25" s="53">
        <f t="shared" si="4"/>
        <v>257310936</v>
      </c>
      <c r="Q25" s="53">
        <f t="shared" si="4"/>
        <v>358096414</v>
      </c>
      <c r="R25" s="53">
        <f t="shared" si="4"/>
        <v>734326786</v>
      </c>
      <c r="S25" s="53">
        <f t="shared" si="4"/>
        <v>424398670</v>
      </c>
      <c r="T25" s="53">
        <f t="shared" si="4"/>
        <v>491155287</v>
      </c>
      <c r="U25" s="53">
        <f t="shared" si="4"/>
        <v>1532083080</v>
      </c>
      <c r="V25" s="53">
        <f t="shared" si="4"/>
        <v>2447637037</v>
      </c>
      <c r="W25" s="53">
        <f t="shared" si="4"/>
        <v>4969521170</v>
      </c>
      <c r="X25" s="53">
        <f t="shared" si="4"/>
        <v>6211315323</v>
      </c>
      <c r="Y25" s="53">
        <f t="shared" si="4"/>
        <v>-1241794153</v>
      </c>
      <c r="Z25" s="54">
        <f>+IF(X25&lt;&gt;0,+(Y25/X25)*100,0)</f>
        <v>-19.992450687565906</v>
      </c>
      <c r="AA25" s="55">
        <f>+AA5+AA9+AA15+AA19+AA24</f>
        <v>6128220448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1768879587</v>
      </c>
      <c r="D28" s="19"/>
      <c r="E28" s="20">
        <v>2515669374</v>
      </c>
      <c r="F28" s="21">
        <v>2811792252</v>
      </c>
      <c r="G28" s="21">
        <v>7357155</v>
      </c>
      <c r="H28" s="21">
        <v>99754084</v>
      </c>
      <c r="I28" s="21">
        <v>157736572</v>
      </c>
      <c r="J28" s="21">
        <v>264847811</v>
      </c>
      <c r="K28" s="21">
        <v>143728397</v>
      </c>
      <c r="L28" s="21">
        <v>253687324</v>
      </c>
      <c r="M28" s="21">
        <v>186222671</v>
      </c>
      <c r="N28" s="21">
        <v>583638392</v>
      </c>
      <c r="O28" s="21">
        <v>32680914</v>
      </c>
      <c r="P28" s="21">
        <v>84264982</v>
      </c>
      <c r="Q28" s="21">
        <v>84542224</v>
      </c>
      <c r="R28" s="21">
        <v>201488120</v>
      </c>
      <c r="S28" s="21">
        <v>141023986</v>
      </c>
      <c r="T28" s="21">
        <v>127275472</v>
      </c>
      <c r="U28" s="21">
        <v>771090661</v>
      </c>
      <c r="V28" s="21">
        <v>1039390119</v>
      </c>
      <c r="W28" s="21">
        <v>2089364442</v>
      </c>
      <c r="X28" s="21"/>
      <c r="Y28" s="21">
        <v>2089364442</v>
      </c>
      <c r="Z28" s="6"/>
      <c r="AA28" s="19">
        <v>2811792252</v>
      </c>
    </row>
    <row r="29" spans="1:27" ht="13.5">
      <c r="A29" s="57" t="s">
        <v>55</v>
      </c>
      <c r="B29" s="3"/>
      <c r="C29" s="19">
        <v>283513163</v>
      </c>
      <c r="D29" s="19"/>
      <c r="E29" s="20">
        <v>292064778</v>
      </c>
      <c r="F29" s="21">
        <v>315879905</v>
      </c>
      <c r="G29" s="21">
        <v>5406310</v>
      </c>
      <c r="H29" s="21">
        <v>10389621</v>
      </c>
      <c r="I29" s="21">
        <v>30115342</v>
      </c>
      <c r="J29" s="21">
        <v>45911273</v>
      </c>
      <c r="K29" s="21">
        <v>75499279</v>
      </c>
      <c r="L29" s="21">
        <v>7789369</v>
      </c>
      <c r="M29" s="21">
        <v>39956422</v>
      </c>
      <c r="N29" s="21">
        <v>123245070</v>
      </c>
      <c r="O29" s="21">
        <v>-5527653</v>
      </c>
      <c r="P29" s="21">
        <v>10222500</v>
      </c>
      <c r="Q29" s="21">
        <v>24414807</v>
      </c>
      <c r="R29" s="21">
        <v>29109654</v>
      </c>
      <c r="S29" s="21">
        <v>19894059</v>
      </c>
      <c r="T29" s="21">
        <v>11421780</v>
      </c>
      <c r="U29" s="21">
        <v>49017429</v>
      </c>
      <c r="V29" s="21">
        <v>80333268</v>
      </c>
      <c r="W29" s="21">
        <v>278599265</v>
      </c>
      <c r="X29" s="21"/>
      <c r="Y29" s="21">
        <v>278599265</v>
      </c>
      <c r="Z29" s="6"/>
      <c r="AA29" s="28">
        <v>315879905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926486</v>
      </c>
      <c r="D31" s="19"/>
      <c r="E31" s="20">
        <v>2100000</v>
      </c>
      <c r="F31" s="21">
        <v>2273515</v>
      </c>
      <c r="G31" s="21"/>
      <c r="H31" s="21"/>
      <c r="I31" s="21"/>
      <c r="J31" s="21"/>
      <c r="K31" s="21">
        <v>51756</v>
      </c>
      <c r="L31" s="21">
        <v>70239</v>
      </c>
      <c r="M31" s="21">
        <v>31250</v>
      </c>
      <c r="N31" s="21">
        <v>153245</v>
      </c>
      <c r="O31" s="21"/>
      <c r="P31" s="21"/>
      <c r="Q31" s="21"/>
      <c r="R31" s="21"/>
      <c r="S31" s="21">
        <v>18304</v>
      </c>
      <c r="T31" s="21">
        <v>1048839</v>
      </c>
      <c r="U31" s="21">
        <v>467206</v>
      </c>
      <c r="V31" s="21">
        <v>1534349</v>
      </c>
      <c r="W31" s="21">
        <v>1687594</v>
      </c>
      <c r="X31" s="21"/>
      <c r="Y31" s="21">
        <v>1687594</v>
      </c>
      <c r="Z31" s="6"/>
      <c r="AA31" s="28">
        <v>2273515</v>
      </c>
    </row>
    <row r="32" spans="1:27" ht="13.5">
      <c r="A32" s="59" t="s">
        <v>58</v>
      </c>
      <c r="B32" s="3"/>
      <c r="C32" s="25">
        <f aca="true" t="shared" si="5" ref="C32:Y32">SUM(C28:C31)</f>
        <v>2053319236</v>
      </c>
      <c r="D32" s="25">
        <f>SUM(D28:D31)</f>
        <v>0</v>
      </c>
      <c r="E32" s="26">
        <f t="shared" si="5"/>
        <v>2809834152</v>
      </c>
      <c r="F32" s="27">
        <f t="shared" si="5"/>
        <v>3129945672</v>
      </c>
      <c r="G32" s="27">
        <f t="shared" si="5"/>
        <v>12763465</v>
      </c>
      <c r="H32" s="27">
        <f t="shared" si="5"/>
        <v>110143705</v>
      </c>
      <c r="I32" s="27">
        <f t="shared" si="5"/>
        <v>187851914</v>
      </c>
      <c r="J32" s="27">
        <f t="shared" si="5"/>
        <v>310759084</v>
      </c>
      <c r="K32" s="27">
        <f t="shared" si="5"/>
        <v>219279432</v>
      </c>
      <c r="L32" s="27">
        <f t="shared" si="5"/>
        <v>261546932</v>
      </c>
      <c r="M32" s="27">
        <f t="shared" si="5"/>
        <v>226210343</v>
      </c>
      <c r="N32" s="27">
        <f t="shared" si="5"/>
        <v>707036707</v>
      </c>
      <c r="O32" s="27">
        <f t="shared" si="5"/>
        <v>27153261</v>
      </c>
      <c r="P32" s="27">
        <f t="shared" si="5"/>
        <v>94487482</v>
      </c>
      <c r="Q32" s="27">
        <f t="shared" si="5"/>
        <v>108957031</v>
      </c>
      <c r="R32" s="27">
        <f t="shared" si="5"/>
        <v>230597774</v>
      </c>
      <c r="S32" s="27">
        <f t="shared" si="5"/>
        <v>160936349</v>
      </c>
      <c r="T32" s="27">
        <f t="shared" si="5"/>
        <v>139746091</v>
      </c>
      <c r="U32" s="27">
        <f t="shared" si="5"/>
        <v>820575296</v>
      </c>
      <c r="V32" s="27">
        <f t="shared" si="5"/>
        <v>1121257736</v>
      </c>
      <c r="W32" s="27">
        <f t="shared" si="5"/>
        <v>2369651301</v>
      </c>
      <c r="X32" s="27">
        <f t="shared" si="5"/>
        <v>0</v>
      </c>
      <c r="Y32" s="27">
        <f t="shared" si="5"/>
        <v>2369651301</v>
      </c>
      <c r="Z32" s="13">
        <f>+IF(X32&lt;&gt;0,+(Y32/X32)*100,0)</f>
        <v>0</v>
      </c>
      <c r="AA32" s="31">
        <f>SUM(AA28:AA31)</f>
        <v>3129945672</v>
      </c>
    </row>
    <row r="33" spans="1:27" ht="13.5">
      <c r="A33" s="60" t="s">
        <v>59</v>
      </c>
      <c r="B33" s="3" t="s">
        <v>60</v>
      </c>
      <c r="C33" s="19">
        <v>44021640</v>
      </c>
      <c r="D33" s="19"/>
      <c r="E33" s="20">
        <v>73019204</v>
      </c>
      <c r="F33" s="21">
        <v>50722675</v>
      </c>
      <c r="G33" s="21">
        <v>2626721</v>
      </c>
      <c r="H33" s="21">
        <v>3034603</v>
      </c>
      <c r="I33" s="21">
        <v>4436464</v>
      </c>
      <c r="J33" s="21">
        <v>10097788</v>
      </c>
      <c r="K33" s="21">
        <v>6303626</v>
      </c>
      <c r="L33" s="21">
        <v>4437480</v>
      </c>
      <c r="M33" s="21">
        <v>2854768</v>
      </c>
      <c r="N33" s="21">
        <v>13595874</v>
      </c>
      <c r="O33" s="21">
        <v>2364622</v>
      </c>
      <c r="P33" s="21">
        <v>4198186</v>
      </c>
      <c r="Q33" s="21">
        <v>5563808</v>
      </c>
      <c r="R33" s="21">
        <v>12126616</v>
      </c>
      <c r="S33" s="21">
        <v>2032075</v>
      </c>
      <c r="T33" s="21">
        <v>281091</v>
      </c>
      <c r="U33" s="21">
        <v>5189219</v>
      </c>
      <c r="V33" s="21">
        <v>7502385</v>
      </c>
      <c r="W33" s="21">
        <v>43322663</v>
      </c>
      <c r="X33" s="21"/>
      <c r="Y33" s="21">
        <v>43322663</v>
      </c>
      <c r="Z33" s="6"/>
      <c r="AA33" s="28">
        <v>50722675</v>
      </c>
    </row>
    <row r="34" spans="1:27" ht="13.5">
      <c r="A34" s="60" t="s">
        <v>61</v>
      </c>
      <c r="B34" s="3" t="s">
        <v>62</v>
      </c>
      <c r="C34" s="19">
        <v>1856888621</v>
      </c>
      <c r="D34" s="19"/>
      <c r="E34" s="20">
        <v>2350300864</v>
      </c>
      <c r="F34" s="21">
        <v>2277156743</v>
      </c>
      <c r="G34" s="21">
        <v>18287695</v>
      </c>
      <c r="H34" s="21">
        <v>76194783</v>
      </c>
      <c r="I34" s="21">
        <v>115683928</v>
      </c>
      <c r="J34" s="21">
        <v>210166406</v>
      </c>
      <c r="K34" s="21">
        <v>131128715</v>
      </c>
      <c r="L34" s="21">
        <v>126300977</v>
      </c>
      <c r="M34" s="21">
        <v>136880364</v>
      </c>
      <c r="N34" s="21">
        <v>394310056</v>
      </c>
      <c r="O34" s="21">
        <v>62794844</v>
      </c>
      <c r="P34" s="21">
        <v>131635785</v>
      </c>
      <c r="Q34" s="21">
        <v>186628253</v>
      </c>
      <c r="R34" s="21">
        <v>381058882</v>
      </c>
      <c r="S34" s="21">
        <v>202478414</v>
      </c>
      <c r="T34" s="21">
        <v>267410876</v>
      </c>
      <c r="U34" s="21">
        <v>539358310</v>
      </c>
      <c r="V34" s="21">
        <v>1009247600</v>
      </c>
      <c r="W34" s="21">
        <v>1994782944</v>
      </c>
      <c r="X34" s="21"/>
      <c r="Y34" s="21">
        <v>1994782944</v>
      </c>
      <c r="Z34" s="6"/>
      <c r="AA34" s="28">
        <v>2277156743</v>
      </c>
    </row>
    <row r="35" spans="1:27" ht="13.5">
      <c r="A35" s="60" t="s">
        <v>63</v>
      </c>
      <c r="B35" s="3"/>
      <c r="C35" s="19">
        <v>548063499</v>
      </c>
      <c r="D35" s="19"/>
      <c r="E35" s="20">
        <v>978161103</v>
      </c>
      <c r="F35" s="21">
        <v>670395358</v>
      </c>
      <c r="G35" s="21">
        <v>5285963</v>
      </c>
      <c r="H35" s="21">
        <v>13448780</v>
      </c>
      <c r="I35" s="21">
        <v>19201073</v>
      </c>
      <c r="J35" s="21">
        <v>37935816</v>
      </c>
      <c r="K35" s="21">
        <v>39760945</v>
      </c>
      <c r="L35" s="21">
        <v>39159820</v>
      </c>
      <c r="M35" s="21">
        <v>24734852</v>
      </c>
      <c r="N35" s="21">
        <v>103655617</v>
      </c>
      <c r="O35" s="21">
        <v>26606707</v>
      </c>
      <c r="P35" s="21">
        <v>26989483</v>
      </c>
      <c r="Q35" s="21">
        <v>56947325</v>
      </c>
      <c r="R35" s="21">
        <v>110543515</v>
      </c>
      <c r="S35" s="21">
        <v>58951838</v>
      </c>
      <c r="T35" s="21">
        <v>83717233</v>
      </c>
      <c r="U35" s="21">
        <v>166960252</v>
      </c>
      <c r="V35" s="21">
        <v>309629323</v>
      </c>
      <c r="W35" s="21">
        <v>561764271</v>
      </c>
      <c r="X35" s="21"/>
      <c r="Y35" s="21">
        <v>561764271</v>
      </c>
      <c r="Z35" s="6"/>
      <c r="AA35" s="28">
        <v>670395358</v>
      </c>
    </row>
    <row r="36" spans="1:27" ht="13.5">
      <c r="A36" s="61" t="s">
        <v>64</v>
      </c>
      <c r="B36" s="10"/>
      <c r="C36" s="62">
        <f aca="true" t="shared" si="6" ref="C36:Y36">SUM(C32:C35)</f>
        <v>4502292996</v>
      </c>
      <c r="D36" s="62">
        <f>SUM(D32:D35)</f>
        <v>0</v>
      </c>
      <c r="E36" s="63">
        <f t="shared" si="6"/>
        <v>6211315323</v>
      </c>
      <c r="F36" s="64">
        <f t="shared" si="6"/>
        <v>6128220448</v>
      </c>
      <c r="G36" s="64">
        <f t="shared" si="6"/>
        <v>38963844</v>
      </c>
      <c r="H36" s="64">
        <f t="shared" si="6"/>
        <v>202821871</v>
      </c>
      <c r="I36" s="64">
        <f t="shared" si="6"/>
        <v>327173379</v>
      </c>
      <c r="J36" s="64">
        <f t="shared" si="6"/>
        <v>568959094</v>
      </c>
      <c r="K36" s="64">
        <f t="shared" si="6"/>
        <v>396472718</v>
      </c>
      <c r="L36" s="64">
        <f t="shared" si="6"/>
        <v>431445209</v>
      </c>
      <c r="M36" s="64">
        <f t="shared" si="6"/>
        <v>390680327</v>
      </c>
      <c r="N36" s="64">
        <f t="shared" si="6"/>
        <v>1218598254</v>
      </c>
      <c r="O36" s="64">
        <f t="shared" si="6"/>
        <v>118919434</v>
      </c>
      <c r="P36" s="64">
        <f t="shared" si="6"/>
        <v>257310936</v>
      </c>
      <c r="Q36" s="64">
        <f t="shared" si="6"/>
        <v>358096417</v>
      </c>
      <c r="R36" s="64">
        <f t="shared" si="6"/>
        <v>734326787</v>
      </c>
      <c r="S36" s="64">
        <f t="shared" si="6"/>
        <v>424398676</v>
      </c>
      <c r="T36" s="64">
        <f t="shared" si="6"/>
        <v>491155291</v>
      </c>
      <c r="U36" s="64">
        <f t="shared" si="6"/>
        <v>1532083077</v>
      </c>
      <c r="V36" s="64">
        <f t="shared" si="6"/>
        <v>2447637044</v>
      </c>
      <c r="W36" s="64">
        <f t="shared" si="6"/>
        <v>4969521179</v>
      </c>
      <c r="X36" s="64">
        <f t="shared" si="6"/>
        <v>0</v>
      </c>
      <c r="Y36" s="64">
        <f t="shared" si="6"/>
        <v>4969521179</v>
      </c>
      <c r="Z36" s="65">
        <f>+IF(X36&lt;&gt;0,+(Y36/X36)*100,0)</f>
        <v>0</v>
      </c>
      <c r="AA36" s="66">
        <f>SUM(AA32:AA35)</f>
        <v>6128220448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15455960</v>
      </c>
      <c r="D5" s="16">
        <f>SUM(D6:D8)</f>
        <v>0</v>
      </c>
      <c r="E5" s="17">
        <f t="shared" si="0"/>
        <v>18399030</v>
      </c>
      <c r="F5" s="18">
        <f t="shared" si="0"/>
        <v>21748985</v>
      </c>
      <c r="G5" s="18">
        <f t="shared" si="0"/>
        <v>79340</v>
      </c>
      <c r="H5" s="18">
        <f t="shared" si="0"/>
        <v>31215</v>
      </c>
      <c r="I5" s="18">
        <f t="shared" si="0"/>
        <v>229129</v>
      </c>
      <c r="J5" s="18">
        <f t="shared" si="0"/>
        <v>339684</v>
      </c>
      <c r="K5" s="18">
        <f t="shared" si="0"/>
        <v>665707</v>
      </c>
      <c r="L5" s="18">
        <f t="shared" si="0"/>
        <v>571874</v>
      </c>
      <c r="M5" s="18">
        <f t="shared" si="0"/>
        <v>559491</v>
      </c>
      <c r="N5" s="18">
        <f t="shared" si="0"/>
        <v>1797072</v>
      </c>
      <c r="O5" s="18">
        <f t="shared" si="0"/>
        <v>1049316</v>
      </c>
      <c r="P5" s="18">
        <f t="shared" si="0"/>
        <v>858753</v>
      </c>
      <c r="Q5" s="18">
        <f t="shared" si="0"/>
        <v>2960427</v>
      </c>
      <c r="R5" s="18">
        <f t="shared" si="0"/>
        <v>4868496</v>
      </c>
      <c r="S5" s="18">
        <f t="shared" si="0"/>
        <v>2552628</v>
      </c>
      <c r="T5" s="18">
        <f t="shared" si="0"/>
        <v>2357374</v>
      </c>
      <c r="U5" s="18">
        <f t="shared" si="0"/>
        <v>2513019</v>
      </c>
      <c r="V5" s="18">
        <f t="shared" si="0"/>
        <v>7423021</v>
      </c>
      <c r="W5" s="18">
        <f t="shared" si="0"/>
        <v>14428273</v>
      </c>
      <c r="X5" s="18">
        <f t="shared" si="0"/>
        <v>18399030</v>
      </c>
      <c r="Y5" s="18">
        <f t="shared" si="0"/>
        <v>-3970757</v>
      </c>
      <c r="Z5" s="4">
        <f>+IF(X5&lt;&gt;0,+(Y5/X5)*100,0)</f>
        <v>-21.58133879883885</v>
      </c>
      <c r="AA5" s="16">
        <f>SUM(AA6:AA8)</f>
        <v>21748985</v>
      </c>
    </row>
    <row r="6" spans="1:27" ht="13.5">
      <c r="A6" s="5" t="s">
        <v>32</v>
      </c>
      <c r="B6" s="3"/>
      <c r="C6" s="19">
        <v>1012110</v>
      </c>
      <c r="D6" s="19"/>
      <c r="E6" s="20">
        <v>50000</v>
      </c>
      <c r="F6" s="21">
        <v>13675</v>
      </c>
      <c r="G6" s="21"/>
      <c r="H6" s="21"/>
      <c r="I6" s="21">
        <v>12497</v>
      </c>
      <c r="J6" s="21">
        <v>12497</v>
      </c>
      <c r="K6" s="21">
        <v>1178</v>
      </c>
      <c r="L6" s="21"/>
      <c r="M6" s="21"/>
      <c r="N6" s="21">
        <v>1178</v>
      </c>
      <c r="O6" s="21"/>
      <c r="P6" s="21">
        <v>881</v>
      </c>
      <c r="Q6" s="21"/>
      <c r="R6" s="21">
        <v>881</v>
      </c>
      <c r="S6" s="21"/>
      <c r="T6" s="21"/>
      <c r="U6" s="21"/>
      <c r="V6" s="21"/>
      <c r="W6" s="21">
        <v>14556</v>
      </c>
      <c r="X6" s="21">
        <v>50000</v>
      </c>
      <c r="Y6" s="21">
        <v>-35444</v>
      </c>
      <c r="Z6" s="6">
        <v>-70.89</v>
      </c>
      <c r="AA6" s="28">
        <v>13675</v>
      </c>
    </row>
    <row r="7" spans="1:27" ht="13.5">
      <c r="A7" s="5" t="s">
        <v>33</v>
      </c>
      <c r="B7" s="3"/>
      <c r="C7" s="22">
        <v>567341</v>
      </c>
      <c r="D7" s="22"/>
      <c r="E7" s="23">
        <v>2010000</v>
      </c>
      <c r="F7" s="24">
        <v>2010000</v>
      </c>
      <c r="G7" s="24"/>
      <c r="H7" s="24"/>
      <c r="I7" s="24">
        <v>7792</v>
      </c>
      <c r="J7" s="24">
        <v>7792</v>
      </c>
      <c r="K7" s="24">
        <v>184923</v>
      </c>
      <c r="L7" s="24">
        <v>19394</v>
      </c>
      <c r="M7" s="24">
        <v>8020</v>
      </c>
      <c r="N7" s="24">
        <v>212337</v>
      </c>
      <c r="O7" s="24">
        <v>2113</v>
      </c>
      <c r="P7" s="24">
        <v>4564</v>
      </c>
      <c r="Q7" s="24">
        <v>717471</v>
      </c>
      <c r="R7" s="24">
        <v>724148</v>
      </c>
      <c r="S7" s="24">
        <v>1086</v>
      </c>
      <c r="T7" s="24">
        <v>22086</v>
      </c>
      <c r="U7" s="24">
        <v>49968</v>
      </c>
      <c r="V7" s="24">
        <v>73140</v>
      </c>
      <c r="W7" s="24">
        <v>1017417</v>
      </c>
      <c r="X7" s="24">
        <v>2010000</v>
      </c>
      <c r="Y7" s="24">
        <v>-992583</v>
      </c>
      <c r="Z7" s="7">
        <v>-49.38</v>
      </c>
      <c r="AA7" s="29">
        <v>2010000</v>
      </c>
    </row>
    <row r="8" spans="1:27" ht="13.5">
      <c r="A8" s="5" t="s">
        <v>34</v>
      </c>
      <c r="B8" s="3"/>
      <c r="C8" s="19">
        <v>13876509</v>
      </c>
      <c r="D8" s="19"/>
      <c r="E8" s="20">
        <v>16339030</v>
      </c>
      <c r="F8" s="21">
        <v>19725310</v>
      </c>
      <c r="G8" s="21">
        <v>79340</v>
      </c>
      <c r="H8" s="21">
        <v>31215</v>
      </c>
      <c r="I8" s="21">
        <v>208840</v>
      </c>
      <c r="J8" s="21">
        <v>319395</v>
      </c>
      <c r="K8" s="21">
        <v>479606</v>
      </c>
      <c r="L8" s="21">
        <v>552480</v>
      </c>
      <c r="M8" s="21">
        <v>551471</v>
      </c>
      <c r="N8" s="21">
        <v>1583557</v>
      </c>
      <c r="O8" s="21">
        <v>1047203</v>
      </c>
      <c r="P8" s="21">
        <v>853308</v>
      </c>
      <c r="Q8" s="21">
        <v>2242956</v>
      </c>
      <c r="R8" s="21">
        <v>4143467</v>
      </c>
      <c r="S8" s="21">
        <v>2551542</v>
      </c>
      <c r="T8" s="21">
        <v>2335288</v>
      </c>
      <c r="U8" s="21">
        <v>2463051</v>
      </c>
      <c r="V8" s="21">
        <v>7349881</v>
      </c>
      <c r="W8" s="21">
        <v>13396300</v>
      </c>
      <c r="X8" s="21">
        <v>16339030</v>
      </c>
      <c r="Y8" s="21">
        <v>-2942730</v>
      </c>
      <c r="Z8" s="6">
        <v>-18.01</v>
      </c>
      <c r="AA8" s="28">
        <v>19725310</v>
      </c>
    </row>
    <row r="9" spans="1:27" ht="13.5">
      <c r="A9" s="2" t="s">
        <v>35</v>
      </c>
      <c r="B9" s="3"/>
      <c r="C9" s="16">
        <f aca="true" t="shared" si="1" ref="C9:Y9">SUM(C10:C14)</f>
        <v>20991493</v>
      </c>
      <c r="D9" s="16">
        <f>SUM(D10:D14)</f>
        <v>0</v>
      </c>
      <c r="E9" s="17">
        <f t="shared" si="1"/>
        <v>39855160</v>
      </c>
      <c r="F9" s="18">
        <f t="shared" si="1"/>
        <v>37559156</v>
      </c>
      <c r="G9" s="18">
        <f t="shared" si="1"/>
        <v>0</v>
      </c>
      <c r="H9" s="18">
        <f t="shared" si="1"/>
        <v>1914950</v>
      </c>
      <c r="I9" s="18">
        <f t="shared" si="1"/>
        <v>583150</v>
      </c>
      <c r="J9" s="18">
        <f t="shared" si="1"/>
        <v>2498100</v>
      </c>
      <c r="K9" s="18">
        <f t="shared" si="1"/>
        <v>1431418</v>
      </c>
      <c r="L9" s="18">
        <f t="shared" si="1"/>
        <v>712978</v>
      </c>
      <c r="M9" s="18">
        <f t="shared" si="1"/>
        <v>2941115</v>
      </c>
      <c r="N9" s="18">
        <f t="shared" si="1"/>
        <v>5085511</v>
      </c>
      <c r="O9" s="18">
        <f t="shared" si="1"/>
        <v>936192</v>
      </c>
      <c r="P9" s="18">
        <f t="shared" si="1"/>
        <v>1587698</v>
      </c>
      <c r="Q9" s="18">
        <f t="shared" si="1"/>
        <v>1661235</v>
      </c>
      <c r="R9" s="18">
        <f t="shared" si="1"/>
        <v>4185125</v>
      </c>
      <c r="S9" s="18">
        <f t="shared" si="1"/>
        <v>958811</v>
      </c>
      <c r="T9" s="18">
        <f t="shared" si="1"/>
        <v>2424716</v>
      </c>
      <c r="U9" s="18">
        <f t="shared" si="1"/>
        <v>4032205</v>
      </c>
      <c r="V9" s="18">
        <f t="shared" si="1"/>
        <v>7415732</v>
      </c>
      <c r="W9" s="18">
        <f t="shared" si="1"/>
        <v>19184468</v>
      </c>
      <c r="X9" s="18">
        <f t="shared" si="1"/>
        <v>39855160</v>
      </c>
      <c r="Y9" s="18">
        <f t="shared" si="1"/>
        <v>-20670692</v>
      </c>
      <c r="Z9" s="4">
        <f>+IF(X9&lt;&gt;0,+(Y9/X9)*100,0)</f>
        <v>-51.864531468447254</v>
      </c>
      <c r="AA9" s="30">
        <f>SUM(AA10:AA14)</f>
        <v>37559156</v>
      </c>
    </row>
    <row r="10" spans="1:27" ht="13.5">
      <c r="A10" s="5" t="s">
        <v>36</v>
      </c>
      <c r="B10" s="3"/>
      <c r="C10" s="19">
        <v>965913</v>
      </c>
      <c r="D10" s="19"/>
      <c r="E10" s="20">
        <v>2233000</v>
      </c>
      <c r="F10" s="21">
        <v>2533000</v>
      </c>
      <c r="G10" s="21"/>
      <c r="H10" s="21"/>
      <c r="I10" s="21">
        <v>72241</v>
      </c>
      <c r="J10" s="21">
        <v>72241</v>
      </c>
      <c r="K10" s="21">
        <v>68847</v>
      </c>
      <c r="L10" s="21">
        <v>66780</v>
      </c>
      <c r="M10" s="21">
        <v>26367</v>
      </c>
      <c r="N10" s="21">
        <v>161994</v>
      </c>
      <c r="O10" s="21">
        <v>77908</v>
      </c>
      <c r="P10" s="21">
        <v>86258</v>
      </c>
      <c r="Q10" s="21">
        <v>425145</v>
      </c>
      <c r="R10" s="21">
        <v>589311</v>
      </c>
      <c r="S10" s="21">
        <v>14626</v>
      </c>
      <c r="T10" s="21">
        <v>208007</v>
      </c>
      <c r="U10" s="21">
        <v>392817</v>
      </c>
      <c r="V10" s="21">
        <v>615450</v>
      </c>
      <c r="W10" s="21">
        <v>1438996</v>
      </c>
      <c r="X10" s="21">
        <v>2233000</v>
      </c>
      <c r="Y10" s="21">
        <v>-794004</v>
      </c>
      <c r="Z10" s="6">
        <v>-35.56</v>
      </c>
      <c r="AA10" s="28">
        <v>2533000</v>
      </c>
    </row>
    <row r="11" spans="1:27" ht="13.5">
      <c r="A11" s="5" t="s">
        <v>37</v>
      </c>
      <c r="B11" s="3"/>
      <c r="C11" s="19">
        <v>6467721</v>
      </c>
      <c r="D11" s="19"/>
      <c r="E11" s="20">
        <v>7355160</v>
      </c>
      <c r="F11" s="21">
        <v>8204860</v>
      </c>
      <c r="G11" s="21"/>
      <c r="H11" s="21">
        <v>20700</v>
      </c>
      <c r="I11" s="21">
        <v>79950</v>
      </c>
      <c r="J11" s="21">
        <v>100650</v>
      </c>
      <c r="K11" s="21">
        <v>872284</v>
      </c>
      <c r="L11" s="21">
        <v>40144</v>
      </c>
      <c r="M11" s="21">
        <v>198794</v>
      </c>
      <c r="N11" s="21">
        <v>1111222</v>
      </c>
      <c r="O11" s="21">
        <v>390274</v>
      </c>
      <c r="P11" s="21">
        <v>411465</v>
      </c>
      <c r="Q11" s="21">
        <v>294888</v>
      </c>
      <c r="R11" s="21">
        <v>1096627</v>
      </c>
      <c r="S11" s="21">
        <v>46732</v>
      </c>
      <c r="T11" s="21">
        <v>252611</v>
      </c>
      <c r="U11" s="21">
        <v>762332</v>
      </c>
      <c r="V11" s="21">
        <v>1061675</v>
      </c>
      <c r="W11" s="21">
        <v>3370174</v>
      </c>
      <c r="X11" s="21">
        <v>7355160</v>
      </c>
      <c r="Y11" s="21">
        <v>-3984986</v>
      </c>
      <c r="Z11" s="6">
        <v>-54.18</v>
      </c>
      <c r="AA11" s="28">
        <v>8204860</v>
      </c>
    </row>
    <row r="12" spans="1:27" ht="13.5">
      <c r="A12" s="5" t="s">
        <v>38</v>
      </c>
      <c r="B12" s="3"/>
      <c r="C12" s="19">
        <v>1214011</v>
      </c>
      <c r="D12" s="19"/>
      <c r="E12" s="20">
        <v>160000</v>
      </c>
      <c r="F12" s="21">
        <v>193740</v>
      </c>
      <c r="G12" s="21"/>
      <c r="H12" s="21"/>
      <c r="I12" s="21">
        <v>999</v>
      </c>
      <c r="J12" s="21">
        <v>999</v>
      </c>
      <c r="K12" s="21">
        <v>21394</v>
      </c>
      <c r="L12" s="21">
        <v>2414</v>
      </c>
      <c r="M12" s="21"/>
      <c r="N12" s="21">
        <v>23808</v>
      </c>
      <c r="O12" s="21"/>
      <c r="P12" s="21">
        <v>115276</v>
      </c>
      <c r="Q12" s="21"/>
      <c r="R12" s="21">
        <v>115276</v>
      </c>
      <c r="S12" s="21">
        <v>2105</v>
      </c>
      <c r="T12" s="21">
        <v>699</v>
      </c>
      <c r="U12" s="21">
        <v>29950</v>
      </c>
      <c r="V12" s="21">
        <v>32754</v>
      </c>
      <c r="W12" s="21">
        <v>172837</v>
      </c>
      <c r="X12" s="21">
        <v>160000</v>
      </c>
      <c r="Y12" s="21">
        <v>12837</v>
      </c>
      <c r="Z12" s="6">
        <v>8.02</v>
      </c>
      <c r="AA12" s="28">
        <v>193740</v>
      </c>
    </row>
    <row r="13" spans="1:27" ht="13.5">
      <c r="A13" s="5" t="s">
        <v>39</v>
      </c>
      <c r="B13" s="3"/>
      <c r="C13" s="19">
        <v>12343848</v>
      </c>
      <c r="D13" s="19"/>
      <c r="E13" s="20">
        <v>30107000</v>
      </c>
      <c r="F13" s="21">
        <v>26627556</v>
      </c>
      <c r="G13" s="21"/>
      <c r="H13" s="21">
        <v>1894250</v>
      </c>
      <c r="I13" s="21">
        <v>429960</v>
      </c>
      <c r="J13" s="21">
        <v>2324210</v>
      </c>
      <c r="K13" s="21">
        <v>468893</v>
      </c>
      <c r="L13" s="21">
        <v>603640</v>
      </c>
      <c r="M13" s="21">
        <v>2715954</v>
      </c>
      <c r="N13" s="21">
        <v>3788487</v>
      </c>
      <c r="O13" s="21">
        <v>468010</v>
      </c>
      <c r="P13" s="21">
        <v>974699</v>
      </c>
      <c r="Q13" s="21">
        <v>941202</v>
      </c>
      <c r="R13" s="21">
        <v>2383911</v>
      </c>
      <c r="S13" s="21">
        <v>895348</v>
      </c>
      <c r="T13" s="21">
        <v>1963399</v>
      </c>
      <c r="U13" s="21">
        <v>2847106</v>
      </c>
      <c r="V13" s="21">
        <v>5705853</v>
      </c>
      <c r="W13" s="21">
        <v>14202461</v>
      </c>
      <c r="X13" s="21">
        <v>30107000</v>
      </c>
      <c r="Y13" s="21">
        <v>-15904539</v>
      </c>
      <c r="Z13" s="6">
        <v>-52.83</v>
      </c>
      <c r="AA13" s="28">
        <v>26627556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31367308</v>
      </c>
      <c r="D15" s="16">
        <f>SUM(D16:D18)</f>
        <v>0</v>
      </c>
      <c r="E15" s="17">
        <f t="shared" si="2"/>
        <v>38921760</v>
      </c>
      <c r="F15" s="18">
        <f t="shared" si="2"/>
        <v>42578671</v>
      </c>
      <c r="G15" s="18">
        <f t="shared" si="2"/>
        <v>0</v>
      </c>
      <c r="H15" s="18">
        <f t="shared" si="2"/>
        <v>0</v>
      </c>
      <c r="I15" s="18">
        <f t="shared" si="2"/>
        <v>2289428</v>
      </c>
      <c r="J15" s="18">
        <f t="shared" si="2"/>
        <v>2289428</v>
      </c>
      <c r="K15" s="18">
        <f t="shared" si="2"/>
        <v>222510</v>
      </c>
      <c r="L15" s="18">
        <f t="shared" si="2"/>
        <v>495737</v>
      </c>
      <c r="M15" s="18">
        <f t="shared" si="2"/>
        <v>465245</v>
      </c>
      <c r="N15" s="18">
        <f t="shared" si="2"/>
        <v>1183492</v>
      </c>
      <c r="O15" s="18">
        <f t="shared" si="2"/>
        <v>516410</v>
      </c>
      <c r="P15" s="18">
        <f t="shared" si="2"/>
        <v>696437</v>
      </c>
      <c r="Q15" s="18">
        <f t="shared" si="2"/>
        <v>3285334</v>
      </c>
      <c r="R15" s="18">
        <f t="shared" si="2"/>
        <v>4498181</v>
      </c>
      <c r="S15" s="18">
        <f t="shared" si="2"/>
        <v>4042182</v>
      </c>
      <c r="T15" s="18">
        <f t="shared" si="2"/>
        <v>7424394</v>
      </c>
      <c r="U15" s="18">
        <f t="shared" si="2"/>
        <v>12429819</v>
      </c>
      <c r="V15" s="18">
        <f t="shared" si="2"/>
        <v>23896395</v>
      </c>
      <c r="W15" s="18">
        <f t="shared" si="2"/>
        <v>31867496</v>
      </c>
      <c r="X15" s="18">
        <f t="shared" si="2"/>
        <v>38921760</v>
      </c>
      <c r="Y15" s="18">
        <f t="shared" si="2"/>
        <v>-7054264</v>
      </c>
      <c r="Z15" s="4">
        <f>+IF(X15&lt;&gt;0,+(Y15/X15)*100,0)</f>
        <v>-18.12421637664895</v>
      </c>
      <c r="AA15" s="30">
        <f>SUM(AA16:AA18)</f>
        <v>42578671</v>
      </c>
    </row>
    <row r="16" spans="1:27" ht="13.5">
      <c r="A16" s="5" t="s">
        <v>42</v>
      </c>
      <c r="B16" s="3"/>
      <c r="C16" s="19">
        <v>1139708</v>
      </c>
      <c r="D16" s="19"/>
      <c r="E16" s="20">
        <v>960000</v>
      </c>
      <c r="F16" s="21">
        <v>960000</v>
      </c>
      <c r="G16" s="21"/>
      <c r="H16" s="21"/>
      <c r="I16" s="21">
        <v>25350</v>
      </c>
      <c r="J16" s="21">
        <v>25350</v>
      </c>
      <c r="K16" s="21">
        <v>33234</v>
      </c>
      <c r="L16" s="21">
        <v>35984</v>
      </c>
      <c r="M16" s="21">
        <v>19219</v>
      </c>
      <c r="N16" s="21">
        <v>88437</v>
      </c>
      <c r="O16" s="21">
        <v>45142</v>
      </c>
      <c r="P16" s="21">
        <v>8333</v>
      </c>
      <c r="Q16" s="21">
        <v>20287</v>
      </c>
      <c r="R16" s="21">
        <v>73762</v>
      </c>
      <c r="S16" s="21">
        <v>12801</v>
      </c>
      <c r="T16" s="21">
        <v>275516</v>
      </c>
      <c r="U16" s="21">
        <v>153574</v>
      </c>
      <c r="V16" s="21">
        <v>441891</v>
      </c>
      <c r="W16" s="21">
        <v>629440</v>
      </c>
      <c r="X16" s="21">
        <v>960000</v>
      </c>
      <c r="Y16" s="21">
        <v>-330560</v>
      </c>
      <c r="Z16" s="6">
        <v>-34.43</v>
      </c>
      <c r="AA16" s="28">
        <v>960000</v>
      </c>
    </row>
    <row r="17" spans="1:27" ht="13.5">
      <c r="A17" s="5" t="s">
        <v>43</v>
      </c>
      <c r="B17" s="3"/>
      <c r="C17" s="19">
        <v>28466990</v>
      </c>
      <c r="D17" s="19"/>
      <c r="E17" s="20">
        <v>37151760</v>
      </c>
      <c r="F17" s="21">
        <v>39973671</v>
      </c>
      <c r="G17" s="21"/>
      <c r="H17" s="21"/>
      <c r="I17" s="21">
        <v>2239336</v>
      </c>
      <c r="J17" s="21">
        <v>2239336</v>
      </c>
      <c r="K17" s="21">
        <v>176469</v>
      </c>
      <c r="L17" s="21">
        <v>420880</v>
      </c>
      <c r="M17" s="21">
        <v>409532</v>
      </c>
      <c r="N17" s="21">
        <v>1006881</v>
      </c>
      <c r="O17" s="21">
        <v>436211</v>
      </c>
      <c r="P17" s="21">
        <v>448489</v>
      </c>
      <c r="Q17" s="21">
        <v>3249253</v>
      </c>
      <c r="R17" s="21">
        <v>4133953</v>
      </c>
      <c r="S17" s="21">
        <v>4029381</v>
      </c>
      <c r="T17" s="21">
        <v>7051957</v>
      </c>
      <c r="U17" s="21">
        <v>12178058</v>
      </c>
      <c r="V17" s="21">
        <v>23259396</v>
      </c>
      <c r="W17" s="21">
        <v>30639566</v>
      </c>
      <c r="X17" s="21">
        <v>37151760</v>
      </c>
      <c r="Y17" s="21">
        <v>-6512194</v>
      </c>
      <c r="Z17" s="6">
        <v>-17.53</v>
      </c>
      <c r="AA17" s="28">
        <v>39973671</v>
      </c>
    </row>
    <row r="18" spans="1:27" ht="13.5">
      <c r="A18" s="5" t="s">
        <v>44</v>
      </c>
      <c r="B18" s="3"/>
      <c r="C18" s="19">
        <v>1760610</v>
      </c>
      <c r="D18" s="19"/>
      <c r="E18" s="20">
        <v>810000</v>
      </c>
      <c r="F18" s="21">
        <v>1645000</v>
      </c>
      <c r="G18" s="21"/>
      <c r="H18" s="21"/>
      <c r="I18" s="21">
        <v>24742</v>
      </c>
      <c r="J18" s="21">
        <v>24742</v>
      </c>
      <c r="K18" s="21">
        <v>12807</v>
      </c>
      <c r="L18" s="21">
        <v>38873</v>
      </c>
      <c r="M18" s="21">
        <v>36494</v>
      </c>
      <c r="N18" s="21">
        <v>88174</v>
      </c>
      <c r="O18" s="21">
        <v>35057</v>
      </c>
      <c r="P18" s="21">
        <v>239615</v>
      </c>
      <c r="Q18" s="21">
        <v>15794</v>
      </c>
      <c r="R18" s="21">
        <v>290466</v>
      </c>
      <c r="S18" s="21"/>
      <c r="T18" s="21">
        <v>96921</v>
      </c>
      <c r="U18" s="21">
        <v>98187</v>
      </c>
      <c r="V18" s="21">
        <v>195108</v>
      </c>
      <c r="W18" s="21">
        <v>598490</v>
      </c>
      <c r="X18" s="21">
        <v>810000</v>
      </c>
      <c r="Y18" s="21">
        <v>-211510</v>
      </c>
      <c r="Z18" s="6">
        <v>-26.11</v>
      </c>
      <c r="AA18" s="28">
        <v>1645000</v>
      </c>
    </row>
    <row r="19" spans="1:27" ht="13.5">
      <c r="A19" s="2" t="s">
        <v>45</v>
      </c>
      <c r="B19" s="8"/>
      <c r="C19" s="16">
        <f aca="true" t="shared" si="3" ref="C19:Y19">SUM(C20:C23)</f>
        <v>106255864</v>
      </c>
      <c r="D19" s="16">
        <f>SUM(D20:D23)</f>
        <v>0</v>
      </c>
      <c r="E19" s="17">
        <f t="shared" si="3"/>
        <v>197012534</v>
      </c>
      <c r="F19" s="18">
        <f t="shared" si="3"/>
        <v>149143966</v>
      </c>
      <c r="G19" s="18">
        <f t="shared" si="3"/>
        <v>0</v>
      </c>
      <c r="H19" s="18">
        <f t="shared" si="3"/>
        <v>2071797</v>
      </c>
      <c r="I19" s="18">
        <f t="shared" si="3"/>
        <v>3991420</v>
      </c>
      <c r="J19" s="18">
        <f t="shared" si="3"/>
        <v>6063217</v>
      </c>
      <c r="K19" s="18">
        <f t="shared" si="3"/>
        <v>3206093</v>
      </c>
      <c r="L19" s="18">
        <f t="shared" si="3"/>
        <v>7040669</v>
      </c>
      <c r="M19" s="18">
        <f t="shared" si="3"/>
        <v>14058867</v>
      </c>
      <c r="N19" s="18">
        <f t="shared" si="3"/>
        <v>24305629</v>
      </c>
      <c r="O19" s="18">
        <f t="shared" si="3"/>
        <v>3256056</v>
      </c>
      <c r="P19" s="18">
        <f t="shared" si="3"/>
        <v>6204930</v>
      </c>
      <c r="Q19" s="18">
        <f t="shared" si="3"/>
        <v>14189068</v>
      </c>
      <c r="R19" s="18">
        <f t="shared" si="3"/>
        <v>23650054</v>
      </c>
      <c r="S19" s="18">
        <f t="shared" si="3"/>
        <v>6251858</v>
      </c>
      <c r="T19" s="18">
        <f t="shared" si="3"/>
        <v>17499580</v>
      </c>
      <c r="U19" s="18">
        <f t="shared" si="3"/>
        <v>28277168</v>
      </c>
      <c r="V19" s="18">
        <f t="shared" si="3"/>
        <v>52028606</v>
      </c>
      <c r="W19" s="18">
        <f t="shared" si="3"/>
        <v>106047506</v>
      </c>
      <c r="X19" s="18">
        <f t="shared" si="3"/>
        <v>197012534</v>
      </c>
      <c r="Y19" s="18">
        <f t="shared" si="3"/>
        <v>-90965028</v>
      </c>
      <c r="Z19" s="4">
        <f>+IF(X19&lt;&gt;0,+(Y19/X19)*100,0)</f>
        <v>-46.17220343960451</v>
      </c>
      <c r="AA19" s="30">
        <f>SUM(AA20:AA23)</f>
        <v>149143966</v>
      </c>
    </row>
    <row r="20" spans="1:27" ht="13.5">
      <c r="A20" s="5" t="s">
        <v>46</v>
      </c>
      <c r="B20" s="3"/>
      <c r="C20" s="19">
        <v>28941095</v>
      </c>
      <c r="D20" s="19"/>
      <c r="E20" s="20">
        <v>36505000</v>
      </c>
      <c r="F20" s="21">
        <v>39544662</v>
      </c>
      <c r="G20" s="21"/>
      <c r="H20" s="21">
        <v>2686</v>
      </c>
      <c r="I20" s="21">
        <v>437185</v>
      </c>
      <c r="J20" s="21">
        <v>439871</v>
      </c>
      <c r="K20" s="21">
        <v>1244423</v>
      </c>
      <c r="L20" s="21">
        <v>294528</v>
      </c>
      <c r="M20" s="21">
        <v>4312665</v>
      </c>
      <c r="N20" s="21">
        <v>5851616</v>
      </c>
      <c r="O20" s="21">
        <v>1201177</v>
      </c>
      <c r="P20" s="21">
        <v>3173848</v>
      </c>
      <c r="Q20" s="21">
        <v>4124193</v>
      </c>
      <c r="R20" s="21">
        <v>8499218</v>
      </c>
      <c r="S20" s="21">
        <v>836508</v>
      </c>
      <c r="T20" s="21">
        <v>4177657</v>
      </c>
      <c r="U20" s="21">
        <v>7474405</v>
      </c>
      <c r="V20" s="21">
        <v>12488570</v>
      </c>
      <c r="W20" s="21">
        <v>27279275</v>
      </c>
      <c r="X20" s="21">
        <v>36505000</v>
      </c>
      <c r="Y20" s="21">
        <v>-9225725</v>
      </c>
      <c r="Z20" s="6">
        <v>-25.27</v>
      </c>
      <c r="AA20" s="28">
        <v>39544662</v>
      </c>
    </row>
    <row r="21" spans="1:27" ht="13.5">
      <c r="A21" s="5" t="s">
        <v>47</v>
      </c>
      <c r="B21" s="3"/>
      <c r="C21" s="19">
        <v>38537032</v>
      </c>
      <c r="D21" s="19"/>
      <c r="E21" s="20">
        <v>59455417</v>
      </c>
      <c r="F21" s="21">
        <v>61769317</v>
      </c>
      <c r="G21" s="21"/>
      <c r="H21" s="21">
        <v>2069111</v>
      </c>
      <c r="I21" s="21">
        <v>3370525</v>
      </c>
      <c r="J21" s="21">
        <v>5439636</v>
      </c>
      <c r="K21" s="21">
        <v>1422338</v>
      </c>
      <c r="L21" s="21">
        <v>4169886</v>
      </c>
      <c r="M21" s="21">
        <v>8386099</v>
      </c>
      <c r="N21" s="21">
        <v>13978323</v>
      </c>
      <c r="O21" s="21">
        <v>1465022</v>
      </c>
      <c r="P21" s="21">
        <v>2419705</v>
      </c>
      <c r="Q21" s="21">
        <v>6470604</v>
      </c>
      <c r="R21" s="21">
        <v>10355331</v>
      </c>
      <c r="S21" s="21">
        <v>2426564</v>
      </c>
      <c r="T21" s="21">
        <v>4608974</v>
      </c>
      <c r="U21" s="21">
        <v>10624159</v>
      </c>
      <c r="V21" s="21">
        <v>17659697</v>
      </c>
      <c r="W21" s="21">
        <v>47432987</v>
      </c>
      <c r="X21" s="21">
        <v>59455417</v>
      </c>
      <c r="Y21" s="21">
        <v>-12022430</v>
      </c>
      <c r="Z21" s="6">
        <v>-20.22</v>
      </c>
      <c r="AA21" s="28">
        <v>61769317</v>
      </c>
    </row>
    <row r="22" spans="1:27" ht="13.5">
      <c r="A22" s="5" t="s">
        <v>48</v>
      </c>
      <c r="B22" s="3"/>
      <c r="C22" s="22">
        <v>38254512</v>
      </c>
      <c r="D22" s="22"/>
      <c r="E22" s="23">
        <v>76779987</v>
      </c>
      <c r="F22" s="24">
        <v>38429987</v>
      </c>
      <c r="G22" s="24"/>
      <c r="H22" s="24"/>
      <c r="I22" s="24">
        <v>183710</v>
      </c>
      <c r="J22" s="24">
        <v>183710</v>
      </c>
      <c r="K22" s="24">
        <v>347588</v>
      </c>
      <c r="L22" s="24">
        <v>646497</v>
      </c>
      <c r="M22" s="24">
        <v>513224</v>
      </c>
      <c r="N22" s="24">
        <v>1507309</v>
      </c>
      <c r="O22" s="24">
        <v>515583</v>
      </c>
      <c r="P22" s="24">
        <v>356731</v>
      </c>
      <c r="Q22" s="24">
        <v>5649274</v>
      </c>
      <c r="R22" s="24">
        <v>6521588</v>
      </c>
      <c r="S22" s="24">
        <v>2933806</v>
      </c>
      <c r="T22" s="24">
        <v>6141609</v>
      </c>
      <c r="U22" s="24">
        <v>8985043</v>
      </c>
      <c r="V22" s="24">
        <v>18060458</v>
      </c>
      <c r="W22" s="24">
        <v>26273065</v>
      </c>
      <c r="X22" s="24">
        <v>76779987</v>
      </c>
      <c r="Y22" s="24">
        <v>-50506922</v>
      </c>
      <c r="Z22" s="7">
        <v>-65.78</v>
      </c>
      <c r="AA22" s="29">
        <v>38429987</v>
      </c>
    </row>
    <row r="23" spans="1:27" ht="13.5">
      <c r="A23" s="5" t="s">
        <v>49</v>
      </c>
      <c r="B23" s="3"/>
      <c r="C23" s="19">
        <v>523225</v>
      </c>
      <c r="D23" s="19"/>
      <c r="E23" s="20">
        <v>24272130</v>
      </c>
      <c r="F23" s="21">
        <v>9400000</v>
      </c>
      <c r="G23" s="21"/>
      <c r="H23" s="21"/>
      <c r="I23" s="21"/>
      <c r="J23" s="21"/>
      <c r="K23" s="21">
        <v>191744</v>
      </c>
      <c r="L23" s="21">
        <v>1929758</v>
      </c>
      <c r="M23" s="21">
        <v>846879</v>
      </c>
      <c r="N23" s="21">
        <v>2968381</v>
      </c>
      <c r="O23" s="21">
        <v>74274</v>
      </c>
      <c r="P23" s="21">
        <v>254646</v>
      </c>
      <c r="Q23" s="21">
        <v>-2055003</v>
      </c>
      <c r="R23" s="21">
        <v>-1726083</v>
      </c>
      <c r="S23" s="21">
        <v>54980</v>
      </c>
      <c r="T23" s="21">
        <v>2571340</v>
      </c>
      <c r="U23" s="21">
        <v>1193561</v>
      </c>
      <c r="V23" s="21">
        <v>3819881</v>
      </c>
      <c r="W23" s="21">
        <v>5062179</v>
      </c>
      <c r="X23" s="21">
        <v>24272130</v>
      </c>
      <c r="Y23" s="21">
        <v>-19209951</v>
      </c>
      <c r="Z23" s="6">
        <v>-79.14</v>
      </c>
      <c r="AA23" s="28">
        <v>9400000</v>
      </c>
    </row>
    <row r="24" spans="1:27" ht="13.5">
      <c r="A24" s="2" t="s">
        <v>50</v>
      </c>
      <c r="B24" s="8"/>
      <c r="C24" s="16">
        <v>248108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174318733</v>
      </c>
      <c r="D25" s="51">
        <f>+D5+D9+D15+D19+D24</f>
        <v>0</v>
      </c>
      <c r="E25" s="52">
        <f t="shared" si="4"/>
        <v>294188484</v>
      </c>
      <c r="F25" s="53">
        <f t="shared" si="4"/>
        <v>251030778</v>
      </c>
      <c r="G25" s="53">
        <f t="shared" si="4"/>
        <v>79340</v>
      </c>
      <c r="H25" s="53">
        <f t="shared" si="4"/>
        <v>4017962</v>
      </c>
      <c r="I25" s="53">
        <f t="shared" si="4"/>
        <v>7093127</v>
      </c>
      <c r="J25" s="53">
        <f t="shared" si="4"/>
        <v>11190429</v>
      </c>
      <c r="K25" s="53">
        <f t="shared" si="4"/>
        <v>5525728</v>
      </c>
      <c r="L25" s="53">
        <f t="shared" si="4"/>
        <v>8821258</v>
      </c>
      <c r="M25" s="53">
        <f t="shared" si="4"/>
        <v>18024718</v>
      </c>
      <c r="N25" s="53">
        <f t="shared" si="4"/>
        <v>32371704</v>
      </c>
      <c r="O25" s="53">
        <f t="shared" si="4"/>
        <v>5757974</v>
      </c>
      <c r="P25" s="53">
        <f t="shared" si="4"/>
        <v>9347818</v>
      </c>
      <c r="Q25" s="53">
        <f t="shared" si="4"/>
        <v>22096064</v>
      </c>
      <c r="R25" s="53">
        <f t="shared" si="4"/>
        <v>37201856</v>
      </c>
      <c r="S25" s="53">
        <f t="shared" si="4"/>
        <v>13805479</v>
      </c>
      <c r="T25" s="53">
        <f t="shared" si="4"/>
        <v>29706064</v>
      </c>
      <c r="U25" s="53">
        <f t="shared" si="4"/>
        <v>47252211</v>
      </c>
      <c r="V25" s="53">
        <f t="shared" si="4"/>
        <v>90763754</v>
      </c>
      <c r="W25" s="53">
        <f t="shared" si="4"/>
        <v>171527743</v>
      </c>
      <c r="X25" s="53">
        <f t="shared" si="4"/>
        <v>294188484</v>
      </c>
      <c r="Y25" s="53">
        <f t="shared" si="4"/>
        <v>-122660741</v>
      </c>
      <c r="Z25" s="54">
        <f>+IF(X25&lt;&gt;0,+(Y25/X25)*100,0)</f>
        <v>-41.69460997664341</v>
      </c>
      <c r="AA25" s="55">
        <f>+AA5+AA9+AA15+AA19+AA24</f>
        <v>251030778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36834123</v>
      </c>
      <c r="D28" s="19"/>
      <c r="E28" s="20">
        <v>54682987</v>
      </c>
      <c r="F28" s="21">
        <v>51682987</v>
      </c>
      <c r="G28" s="21"/>
      <c r="H28" s="21"/>
      <c r="I28" s="21">
        <v>3554905</v>
      </c>
      <c r="J28" s="21">
        <v>3554905</v>
      </c>
      <c r="K28" s="21">
        <v>345251</v>
      </c>
      <c r="L28" s="21">
        <v>3624535</v>
      </c>
      <c r="M28" s="21">
        <v>816656</v>
      </c>
      <c r="N28" s="21">
        <v>4786442</v>
      </c>
      <c r="O28" s="21">
        <v>5520974</v>
      </c>
      <c r="P28" s="21">
        <v>1393450</v>
      </c>
      <c r="Q28" s="21">
        <v>5664023</v>
      </c>
      <c r="R28" s="21">
        <v>12578447</v>
      </c>
      <c r="S28" s="21">
        <v>5673859</v>
      </c>
      <c r="T28" s="21">
        <v>8376834</v>
      </c>
      <c r="U28" s="21">
        <v>10388196</v>
      </c>
      <c r="V28" s="21">
        <v>24438889</v>
      </c>
      <c r="W28" s="21">
        <v>45358683</v>
      </c>
      <c r="X28" s="21"/>
      <c r="Y28" s="21">
        <v>45358683</v>
      </c>
      <c r="Z28" s="6"/>
      <c r="AA28" s="19">
        <v>51682987</v>
      </c>
    </row>
    <row r="29" spans="1:27" ht="13.5">
      <c r="A29" s="57" t="s">
        <v>55</v>
      </c>
      <c r="B29" s="3"/>
      <c r="C29" s="19">
        <v>13480796</v>
      </c>
      <c r="D29" s="19"/>
      <c r="E29" s="20">
        <v>19311000</v>
      </c>
      <c r="F29" s="21">
        <v>16359894</v>
      </c>
      <c r="G29" s="21"/>
      <c r="H29" s="21"/>
      <c r="I29" s="21"/>
      <c r="J29" s="21"/>
      <c r="K29" s="21">
        <v>724698</v>
      </c>
      <c r="L29" s="21">
        <v>585144</v>
      </c>
      <c r="M29" s="21">
        <v>2564241</v>
      </c>
      <c r="N29" s="21">
        <v>3874083</v>
      </c>
      <c r="O29" s="21"/>
      <c r="P29" s="21">
        <v>724760</v>
      </c>
      <c r="Q29" s="21">
        <v>607373</v>
      </c>
      <c r="R29" s="21">
        <v>1332133</v>
      </c>
      <c r="S29" s="21">
        <v>528878</v>
      </c>
      <c r="T29" s="21">
        <v>802337</v>
      </c>
      <c r="U29" s="21">
        <v>1846118</v>
      </c>
      <c r="V29" s="21">
        <v>3177333</v>
      </c>
      <c r="W29" s="21">
        <v>8383549</v>
      </c>
      <c r="X29" s="21"/>
      <c r="Y29" s="21">
        <v>8383549</v>
      </c>
      <c r="Z29" s="6"/>
      <c r="AA29" s="28">
        <v>16359894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32503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50347422</v>
      </c>
      <c r="D32" s="25">
        <f>SUM(D28:D31)</f>
        <v>0</v>
      </c>
      <c r="E32" s="26">
        <f t="shared" si="5"/>
        <v>73993987</v>
      </c>
      <c r="F32" s="27">
        <f t="shared" si="5"/>
        <v>68042881</v>
      </c>
      <c r="G32" s="27">
        <f t="shared" si="5"/>
        <v>0</v>
      </c>
      <c r="H32" s="27">
        <f t="shared" si="5"/>
        <v>0</v>
      </c>
      <c r="I32" s="27">
        <f t="shared" si="5"/>
        <v>3554905</v>
      </c>
      <c r="J32" s="27">
        <f t="shared" si="5"/>
        <v>3554905</v>
      </c>
      <c r="K32" s="27">
        <f t="shared" si="5"/>
        <v>1069949</v>
      </c>
      <c r="L32" s="27">
        <f t="shared" si="5"/>
        <v>4209679</v>
      </c>
      <c r="M32" s="27">
        <f t="shared" si="5"/>
        <v>3380897</v>
      </c>
      <c r="N32" s="27">
        <f t="shared" si="5"/>
        <v>8660525</v>
      </c>
      <c r="O32" s="27">
        <f t="shared" si="5"/>
        <v>5520974</v>
      </c>
      <c r="P32" s="27">
        <f t="shared" si="5"/>
        <v>2118210</v>
      </c>
      <c r="Q32" s="27">
        <f t="shared" si="5"/>
        <v>6271396</v>
      </c>
      <c r="R32" s="27">
        <f t="shared" si="5"/>
        <v>13910580</v>
      </c>
      <c r="S32" s="27">
        <f t="shared" si="5"/>
        <v>6202737</v>
      </c>
      <c r="T32" s="27">
        <f t="shared" si="5"/>
        <v>9179171</v>
      </c>
      <c r="U32" s="27">
        <f t="shared" si="5"/>
        <v>12234314</v>
      </c>
      <c r="V32" s="27">
        <f t="shared" si="5"/>
        <v>27616222</v>
      </c>
      <c r="W32" s="27">
        <f t="shared" si="5"/>
        <v>53742232</v>
      </c>
      <c r="X32" s="27">
        <f t="shared" si="5"/>
        <v>0</v>
      </c>
      <c r="Y32" s="27">
        <f t="shared" si="5"/>
        <v>53742232</v>
      </c>
      <c r="Z32" s="13">
        <f>+IF(X32&lt;&gt;0,+(Y32/X32)*100,0)</f>
        <v>0</v>
      </c>
      <c r="AA32" s="31">
        <f>SUM(AA28:AA31)</f>
        <v>68042881</v>
      </c>
    </row>
    <row r="33" spans="1:27" ht="13.5">
      <c r="A33" s="60" t="s">
        <v>59</v>
      </c>
      <c r="B33" s="3" t="s">
        <v>60</v>
      </c>
      <c r="C33" s="19">
        <v>10610758</v>
      </c>
      <c r="D33" s="19"/>
      <c r="E33" s="20"/>
      <c r="F33" s="21">
        <v>97000</v>
      </c>
      <c r="G33" s="21"/>
      <c r="H33" s="21"/>
      <c r="I33" s="21">
        <v>79950</v>
      </c>
      <c r="J33" s="21">
        <v>79950</v>
      </c>
      <c r="K33" s="21"/>
      <c r="L33" s="21">
        <v>1977</v>
      </c>
      <c r="M33" s="21"/>
      <c r="N33" s="21">
        <v>1977</v>
      </c>
      <c r="O33" s="21">
        <v>2000</v>
      </c>
      <c r="P33" s="21"/>
      <c r="Q33" s="21"/>
      <c r="R33" s="21">
        <v>2000</v>
      </c>
      <c r="S33" s="21"/>
      <c r="T33" s="21"/>
      <c r="U33" s="21"/>
      <c r="V33" s="21"/>
      <c r="W33" s="21">
        <v>83927</v>
      </c>
      <c r="X33" s="21"/>
      <c r="Y33" s="21">
        <v>83927</v>
      </c>
      <c r="Z33" s="6"/>
      <c r="AA33" s="28">
        <v>97000</v>
      </c>
    </row>
    <row r="34" spans="1:27" ht="13.5">
      <c r="A34" s="60" t="s">
        <v>61</v>
      </c>
      <c r="B34" s="3" t="s">
        <v>62</v>
      </c>
      <c r="C34" s="19"/>
      <c r="D34" s="19"/>
      <c r="E34" s="20">
        <v>100000000</v>
      </c>
      <c r="F34" s="21">
        <v>62000000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>
        <v>2686679</v>
      </c>
      <c r="R34" s="21">
        <v>2686679</v>
      </c>
      <c r="S34" s="21">
        <v>1972092</v>
      </c>
      <c r="T34" s="21">
        <v>3430362</v>
      </c>
      <c r="U34" s="21">
        <v>3657432</v>
      </c>
      <c r="V34" s="21">
        <v>9059886</v>
      </c>
      <c r="W34" s="21">
        <v>11746565</v>
      </c>
      <c r="X34" s="21"/>
      <c r="Y34" s="21">
        <v>11746565</v>
      </c>
      <c r="Z34" s="6"/>
      <c r="AA34" s="28">
        <v>62000000</v>
      </c>
    </row>
    <row r="35" spans="1:27" ht="13.5">
      <c r="A35" s="60" t="s">
        <v>63</v>
      </c>
      <c r="B35" s="3"/>
      <c r="C35" s="19">
        <v>113360558</v>
      </c>
      <c r="D35" s="19"/>
      <c r="E35" s="20">
        <v>120194497</v>
      </c>
      <c r="F35" s="21">
        <v>120890897</v>
      </c>
      <c r="G35" s="21">
        <v>79340</v>
      </c>
      <c r="H35" s="21">
        <v>4017962</v>
      </c>
      <c r="I35" s="21">
        <v>3458272</v>
      </c>
      <c r="J35" s="21">
        <v>7555574</v>
      </c>
      <c r="K35" s="21">
        <v>4455779</v>
      </c>
      <c r="L35" s="21">
        <v>4609602</v>
      </c>
      <c r="M35" s="21">
        <v>14643821</v>
      </c>
      <c r="N35" s="21">
        <v>23709202</v>
      </c>
      <c r="O35" s="21">
        <v>235000</v>
      </c>
      <c r="P35" s="21">
        <v>7229608</v>
      </c>
      <c r="Q35" s="21">
        <v>13137989</v>
      </c>
      <c r="R35" s="21">
        <v>20602597</v>
      </c>
      <c r="S35" s="21">
        <v>5630649</v>
      </c>
      <c r="T35" s="21">
        <v>17096531</v>
      </c>
      <c r="U35" s="21">
        <v>31360464</v>
      </c>
      <c r="V35" s="21">
        <v>54087644</v>
      </c>
      <c r="W35" s="21">
        <v>105955017</v>
      </c>
      <c r="X35" s="21"/>
      <c r="Y35" s="21">
        <v>105955017</v>
      </c>
      <c r="Z35" s="6"/>
      <c r="AA35" s="28">
        <v>120890897</v>
      </c>
    </row>
    <row r="36" spans="1:27" ht="13.5">
      <c r="A36" s="61" t="s">
        <v>64</v>
      </c>
      <c r="B36" s="10"/>
      <c r="C36" s="62">
        <f aca="true" t="shared" si="6" ref="C36:Y36">SUM(C32:C35)</f>
        <v>174318738</v>
      </c>
      <c r="D36" s="62">
        <f>SUM(D32:D35)</f>
        <v>0</v>
      </c>
      <c r="E36" s="63">
        <f t="shared" si="6"/>
        <v>294188484</v>
      </c>
      <c r="F36" s="64">
        <f t="shared" si="6"/>
        <v>251030778</v>
      </c>
      <c r="G36" s="64">
        <f t="shared" si="6"/>
        <v>79340</v>
      </c>
      <c r="H36" s="64">
        <f t="shared" si="6"/>
        <v>4017962</v>
      </c>
      <c r="I36" s="64">
        <f t="shared" si="6"/>
        <v>7093127</v>
      </c>
      <c r="J36" s="64">
        <f t="shared" si="6"/>
        <v>11190429</v>
      </c>
      <c r="K36" s="64">
        <f t="shared" si="6"/>
        <v>5525728</v>
      </c>
      <c r="L36" s="64">
        <f t="shared" si="6"/>
        <v>8821258</v>
      </c>
      <c r="M36" s="64">
        <f t="shared" si="6"/>
        <v>18024718</v>
      </c>
      <c r="N36" s="64">
        <f t="shared" si="6"/>
        <v>32371704</v>
      </c>
      <c r="O36" s="64">
        <f t="shared" si="6"/>
        <v>5757974</v>
      </c>
      <c r="P36" s="64">
        <f t="shared" si="6"/>
        <v>9347818</v>
      </c>
      <c r="Q36" s="64">
        <f t="shared" si="6"/>
        <v>22096064</v>
      </c>
      <c r="R36" s="64">
        <f t="shared" si="6"/>
        <v>37201856</v>
      </c>
      <c r="S36" s="64">
        <f t="shared" si="6"/>
        <v>13805478</v>
      </c>
      <c r="T36" s="64">
        <f t="shared" si="6"/>
        <v>29706064</v>
      </c>
      <c r="U36" s="64">
        <f t="shared" si="6"/>
        <v>47252210</v>
      </c>
      <c r="V36" s="64">
        <f t="shared" si="6"/>
        <v>90763752</v>
      </c>
      <c r="W36" s="64">
        <f t="shared" si="6"/>
        <v>171527741</v>
      </c>
      <c r="X36" s="64">
        <f t="shared" si="6"/>
        <v>0</v>
      </c>
      <c r="Y36" s="64">
        <f t="shared" si="6"/>
        <v>171527741</v>
      </c>
      <c r="Z36" s="65">
        <f>+IF(X36&lt;&gt;0,+(Y36/X36)*100,0)</f>
        <v>0</v>
      </c>
      <c r="AA36" s="66">
        <f>SUM(AA32:AA35)</f>
        <v>251030778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9346816</v>
      </c>
      <c r="D5" s="16">
        <f>SUM(D6:D8)</f>
        <v>0</v>
      </c>
      <c r="E5" s="17">
        <f t="shared" si="0"/>
        <v>3818400</v>
      </c>
      <c r="F5" s="18">
        <f t="shared" si="0"/>
        <v>6395873</v>
      </c>
      <c r="G5" s="18">
        <f t="shared" si="0"/>
        <v>80</v>
      </c>
      <c r="H5" s="18">
        <f t="shared" si="0"/>
        <v>109296</v>
      </c>
      <c r="I5" s="18">
        <f t="shared" si="0"/>
        <v>198422</v>
      </c>
      <c r="J5" s="18">
        <f t="shared" si="0"/>
        <v>307798</v>
      </c>
      <c r="K5" s="18">
        <f t="shared" si="0"/>
        <v>226877</v>
      </c>
      <c r="L5" s="18">
        <f t="shared" si="0"/>
        <v>617252</v>
      </c>
      <c r="M5" s="18">
        <f t="shared" si="0"/>
        <v>86582</v>
      </c>
      <c r="N5" s="18">
        <f t="shared" si="0"/>
        <v>930711</v>
      </c>
      <c r="O5" s="18">
        <f t="shared" si="0"/>
        <v>302773</v>
      </c>
      <c r="P5" s="18">
        <f t="shared" si="0"/>
        <v>271613</v>
      </c>
      <c r="Q5" s="18">
        <f t="shared" si="0"/>
        <v>294318</v>
      </c>
      <c r="R5" s="18">
        <f t="shared" si="0"/>
        <v>868704</v>
      </c>
      <c r="S5" s="18">
        <f t="shared" si="0"/>
        <v>783627</v>
      </c>
      <c r="T5" s="18">
        <f t="shared" si="0"/>
        <v>140335</v>
      </c>
      <c r="U5" s="18">
        <f t="shared" si="0"/>
        <v>587314</v>
      </c>
      <c r="V5" s="18">
        <f t="shared" si="0"/>
        <v>1511276</v>
      </c>
      <c r="W5" s="18">
        <f t="shared" si="0"/>
        <v>3618489</v>
      </c>
      <c r="X5" s="18">
        <f t="shared" si="0"/>
        <v>3818400</v>
      </c>
      <c r="Y5" s="18">
        <f t="shared" si="0"/>
        <v>-199911</v>
      </c>
      <c r="Z5" s="4">
        <f>+IF(X5&lt;&gt;0,+(Y5/X5)*100,0)</f>
        <v>-5.2354651162790695</v>
      </c>
      <c r="AA5" s="16">
        <f>SUM(AA6:AA8)</f>
        <v>6395873</v>
      </c>
    </row>
    <row r="6" spans="1:27" ht="13.5">
      <c r="A6" s="5" t="s">
        <v>32</v>
      </c>
      <c r="B6" s="3"/>
      <c r="C6" s="19">
        <v>93098</v>
      </c>
      <c r="D6" s="19"/>
      <c r="E6" s="20">
        <v>186400</v>
      </c>
      <c r="F6" s="21">
        <v>396400</v>
      </c>
      <c r="G6" s="21"/>
      <c r="H6" s="21">
        <v>1340</v>
      </c>
      <c r="I6" s="21"/>
      <c r="J6" s="21">
        <v>1340</v>
      </c>
      <c r="K6" s="21">
        <v>77002</v>
      </c>
      <c r="L6" s="21">
        <v>32351</v>
      </c>
      <c r="M6" s="21">
        <v>6801</v>
      </c>
      <c r="N6" s="21">
        <v>116154</v>
      </c>
      <c r="O6" s="21">
        <v>22231</v>
      </c>
      <c r="P6" s="21">
        <v>-1422</v>
      </c>
      <c r="Q6" s="21">
        <v>111860</v>
      </c>
      <c r="R6" s="21">
        <v>132669</v>
      </c>
      <c r="S6" s="21">
        <v>15198</v>
      </c>
      <c r="T6" s="21">
        <v>24000</v>
      </c>
      <c r="U6" s="21">
        <v>53312</v>
      </c>
      <c r="V6" s="21">
        <v>92510</v>
      </c>
      <c r="W6" s="21">
        <v>342673</v>
      </c>
      <c r="X6" s="21">
        <v>186400</v>
      </c>
      <c r="Y6" s="21">
        <v>156273</v>
      </c>
      <c r="Z6" s="6">
        <v>83.84</v>
      </c>
      <c r="AA6" s="28">
        <v>396400</v>
      </c>
    </row>
    <row r="7" spans="1:27" ht="13.5">
      <c r="A7" s="5" t="s">
        <v>33</v>
      </c>
      <c r="B7" s="3"/>
      <c r="C7" s="22">
        <v>901029</v>
      </c>
      <c r="D7" s="22"/>
      <c r="E7" s="23">
        <v>719000</v>
      </c>
      <c r="F7" s="24">
        <v>771000</v>
      </c>
      <c r="G7" s="24">
        <v>80</v>
      </c>
      <c r="H7" s="24">
        <v>74369</v>
      </c>
      <c r="I7" s="24">
        <v>14732</v>
      </c>
      <c r="J7" s="24">
        <v>89181</v>
      </c>
      <c r="K7" s="24">
        <v>22400</v>
      </c>
      <c r="L7" s="24">
        <v>26674</v>
      </c>
      <c r="M7" s="24">
        <v>4596</v>
      </c>
      <c r="N7" s="24">
        <v>53670</v>
      </c>
      <c r="O7" s="24">
        <v>26122</v>
      </c>
      <c r="P7" s="24">
        <v>54229</v>
      </c>
      <c r="Q7" s="24">
        <v>12824</v>
      </c>
      <c r="R7" s="24">
        <v>93175</v>
      </c>
      <c r="S7" s="24">
        <v>25996</v>
      </c>
      <c r="T7" s="24">
        <v>82005</v>
      </c>
      <c r="U7" s="24">
        <v>38350</v>
      </c>
      <c r="V7" s="24">
        <v>146351</v>
      </c>
      <c r="W7" s="24">
        <v>382377</v>
      </c>
      <c r="X7" s="24">
        <v>719000</v>
      </c>
      <c r="Y7" s="24">
        <v>-336623</v>
      </c>
      <c r="Z7" s="7">
        <v>-46.82</v>
      </c>
      <c r="AA7" s="29">
        <v>771000</v>
      </c>
    </row>
    <row r="8" spans="1:27" ht="13.5">
      <c r="A8" s="5" t="s">
        <v>34</v>
      </c>
      <c r="B8" s="3"/>
      <c r="C8" s="19">
        <v>8352689</v>
      </c>
      <c r="D8" s="19"/>
      <c r="E8" s="20">
        <v>2913000</v>
      </c>
      <c r="F8" s="21">
        <v>5228473</v>
      </c>
      <c r="G8" s="21"/>
      <c r="H8" s="21">
        <v>33587</v>
      </c>
      <c r="I8" s="21">
        <v>183690</v>
      </c>
      <c r="J8" s="21">
        <v>217277</v>
      </c>
      <c r="K8" s="21">
        <v>127475</v>
      </c>
      <c r="L8" s="21">
        <v>558227</v>
      </c>
      <c r="M8" s="21">
        <v>75185</v>
      </c>
      <c r="N8" s="21">
        <v>760887</v>
      </c>
      <c r="O8" s="21">
        <v>254420</v>
      </c>
      <c r="P8" s="21">
        <v>218806</v>
      </c>
      <c r="Q8" s="21">
        <v>169634</v>
      </c>
      <c r="R8" s="21">
        <v>642860</v>
      </c>
      <c r="S8" s="21">
        <v>742433</v>
      </c>
      <c r="T8" s="21">
        <v>34330</v>
      </c>
      <c r="U8" s="21">
        <v>495652</v>
      </c>
      <c r="V8" s="21">
        <v>1272415</v>
      </c>
      <c r="W8" s="21">
        <v>2893439</v>
      </c>
      <c r="X8" s="21">
        <v>2913000</v>
      </c>
      <c r="Y8" s="21">
        <v>-19561</v>
      </c>
      <c r="Z8" s="6">
        <v>-0.67</v>
      </c>
      <c r="AA8" s="28">
        <v>5228473</v>
      </c>
    </row>
    <row r="9" spans="1:27" ht="13.5">
      <c r="A9" s="2" t="s">
        <v>35</v>
      </c>
      <c r="B9" s="3"/>
      <c r="C9" s="16">
        <f aca="true" t="shared" si="1" ref="C9:Y9">SUM(C10:C14)</f>
        <v>20890005</v>
      </c>
      <c r="D9" s="16">
        <f>SUM(D10:D14)</f>
        <v>0</v>
      </c>
      <c r="E9" s="17">
        <f t="shared" si="1"/>
        <v>7964000</v>
      </c>
      <c r="F9" s="18">
        <f t="shared" si="1"/>
        <v>8292493</v>
      </c>
      <c r="G9" s="18">
        <f t="shared" si="1"/>
        <v>1190</v>
      </c>
      <c r="H9" s="18">
        <f t="shared" si="1"/>
        <v>6848</v>
      </c>
      <c r="I9" s="18">
        <f t="shared" si="1"/>
        <v>12863</v>
      </c>
      <c r="J9" s="18">
        <f t="shared" si="1"/>
        <v>20901</v>
      </c>
      <c r="K9" s="18">
        <f t="shared" si="1"/>
        <v>72126</v>
      </c>
      <c r="L9" s="18">
        <f t="shared" si="1"/>
        <v>21644</v>
      </c>
      <c r="M9" s="18">
        <f t="shared" si="1"/>
        <v>343299</v>
      </c>
      <c r="N9" s="18">
        <f t="shared" si="1"/>
        <v>437069</v>
      </c>
      <c r="O9" s="18">
        <f t="shared" si="1"/>
        <v>46669</v>
      </c>
      <c r="P9" s="18">
        <f t="shared" si="1"/>
        <v>464282</v>
      </c>
      <c r="Q9" s="18">
        <f t="shared" si="1"/>
        <v>273665</v>
      </c>
      <c r="R9" s="18">
        <f t="shared" si="1"/>
        <v>784616</v>
      </c>
      <c r="S9" s="18">
        <f t="shared" si="1"/>
        <v>520996</v>
      </c>
      <c r="T9" s="18">
        <f t="shared" si="1"/>
        <v>4159347</v>
      </c>
      <c r="U9" s="18">
        <f t="shared" si="1"/>
        <v>2418122</v>
      </c>
      <c r="V9" s="18">
        <f t="shared" si="1"/>
        <v>7098465</v>
      </c>
      <c r="W9" s="18">
        <f t="shared" si="1"/>
        <v>8341051</v>
      </c>
      <c r="X9" s="18">
        <f t="shared" si="1"/>
        <v>7964000</v>
      </c>
      <c r="Y9" s="18">
        <f t="shared" si="1"/>
        <v>377051</v>
      </c>
      <c r="Z9" s="4">
        <f>+IF(X9&lt;&gt;0,+(Y9/X9)*100,0)</f>
        <v>4.734442491210447</v>
      </c>
      <c r="AA9" s="30">
        <f>SUM(AA10:AA14)</f>
        <v>8292493</v>
      </c>
    </row>
    <row r="10" spans="1:27" ht="13.5">
      <c r="A10" s="5" t="s">
        <v>36</v>
      </c>
      <c r="B10" s="3"/>
      <c r="C10" s="19">
        <v>10136389</v>
      </c>
      <c r="D10" s="19"/>
      <c r="E10" s="20">
        <v>4812000</v>
      </c>
      <c r="F10" s="21">
        <v>4989892</v>
      </c>
      <c r="G10" s="21">
        <v>1190</v>
      </c>
      <c r="H10" s="21">
        <v>5708</v>
      </c>
      <c r="I10" s="21">
        <v>12863</v>
      </c>
      <c r="J10" s="21">
        <v>19761</v>
      </c>
      <c r="K10" s="21">
        <v>10823</v>
      </c>
      <c r="L10" s="21">
        <v>20360</v>
      </c>
      <c r="M10" s="21">
        <v>230267</v>
      </c>
      <c r="N10" s="21">
        <v>261450</v>
      </c>
      <c r="O10" s="21">
        <v>8455</v>
      </c>
      <c r="P10" s="21">
        <v>47431</v>
      </c>
      <c r="Q10" s="21">
        <v>147832</v>
      </c>
      <c r="R10" s="21">
        <v>203718</v>
      </c>
      <c r="S10" s="21">
        <v>433993</v>
      </c>
      <c r="T10" s="21">
        <v>393016</v>
      </c>
      <c r="U10" s="21">
        <v>1970980</v>
      </c>
      <c r="V10" s="21">
        <v>2797989</v>
      </c>
      <c r="W10" s="21">
        <v>3282918</v>
      </c>
      <c r="X10" s="21">
        <v>4812000</v>
      </c>
      <c r="Y10" s="21">
        <v>-1529082</v>
      </c>
      <c r="Z10" s="6">
        <v>-31.78</v>
      </c>
      <c r="AA10" s="28">
        <v>4989892</v>
      </c>
    </row>
    <row r="11" spans="1:27" ht="13.5">
      <c r="A11" s="5" t="s">
        <v>37</v>
      </c>
      <c r="B11" s="3"/>
      <c r="C11" s="19">
        <v>1550244</v>
      </c>
      <c r="D11" s="19"/>
      <c r="E11" s="20">
        <v>2822000</v>
      </c>
      <c r="F11" s="21">
        <v>2922601</v>
      </c>
      <c r="G11" s="21"/>
      <c r="H11" s="21">
        <v>1140</v>
      </c>
      <c r="I11" s="21"/>
      <c r="J11" s="21">
        <v>1140</v>
      </c>
      <c r="K11" s="21">
        <v>53968</v>
      </c>
      <c r="L11" s="21">
        <v>1284</v>
      </c>
      <c r="M11" s="21">
        <v>113032</v>
      </c>
      <c r="N11" s="21">
        <v>168284</v>
      </c>
      <c r="O11" s="21">
        <v>38214</v>
      </c>
      <c r="P11" s="21">
        <v>416851</v>
      </c>
      <c r="Q11" s="21">
        <v>90108</v>
      </c>
      <c r="R11" s="21">
        <v>545173</v>
      </c>
      <c r="S11" s="21">
        <v>85740</v>
      </c>
      <c r="T11" s="21">
        <v>726431</v>
      </c>
      <c r="U11" s="21">
        <v>222586</v>
      </c>
      <c r="V11" s="21">
        <v>1034757</v>
      </c>
      <c r="W11" s="21">
        <v>1749354</v>
      </c>
      <c r="X11" s="21">
        <v>2822000</v>
      </c>
      <c r="Y11" s="21">
        <v>-1072646</v>
      </c>
      <c r="Z11" s="6">
        <v>-38.01</v>
      </c>
      <c r="AA11" s="28">
        <v>2922601</v>
      </c>
    </row>
    <row r="12" spans="1:27" ht="13.5">
      <c r="A12" s="5" t="s">
        <v>38</v>
      </c>
      <c r="B12" s="3"/>
      <c r="C12" s="19">
        <v>9203372</v>
      </c>
      <c r="D12" s="19"/>
      <c r="E12" s="20">
        <v>330000</v>
      </c>
      <c r="F12" s="21">
        <v>380000</v>
      </c>
      <c r="G12" s="21"/>
      <c r="H12" s="21"/>
      <c r="I12" s="21"/>
      <c r="J12" s="21"/>
      <c r="K12" s="21">
        <v>7335</v>
      </c>
      <c r="L12" s="21"/>
      <c r="M12" s="21"/>
      <c r="N12" s="21">
        <v>7335</v>
      </c>
      <c r="O12" s="21"/>
      <c r="P12" s="21"/>
      <c r="Q12" s="21">
        <v>35725</v>
      </c>
      <c r="R12" s="21">
        <v>35725</v>
      </c>
      <c r="S12" s="21">
        <v>1263</v>
      </c>
      <c r="T12" s="21">
        <v>39900</v>
      </c>
      <c r="U12" s="21">
        <v>224556</v>
      </c>
      <c r="V12" s="21">
        <v>265719</v>
      </c>
      <c r="W12" s="21">
        <v>308779</v>
      </c>
      <c r="X12" s="21">
        <v>330000</v>
      </c>
      <c r="Y12" s="21">
        <v>-21221</v>
      </c>
      <c r="Z12" s="6">
        <v>-6.43</v>
      </c>
      <c r="AA12" s="28">
        <v>380000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3000000</v>
      </c>
      <c r="U13" s="21"/>
      <c r="V13" s="21">
        <v>3000000</v>
      </c>
      <c r="W13" s="21">
        <v>3000000</v>
      </c>
      <c r="X13" s="21"/>
      <c r="Y13" s="21">
        <v>3000000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17340901</v>
      </c>
      <c r="D15" s="16">
        <f>SUM(D16:D18)</f>
        <v>0</v>
      </c>
      <c r="E15" s="17">
        <f t="shared" si="2"/>
        <v>25162563</v>
      </c>
      <c r="F15" s="18">
        <f t="shared" si="2"/>
        <v>25157913</v>
      </c>
      <c r="G15" s="18">
        <f t="shared" si="2"/>
        <v>5443169</v>
      </c>
      <c r="H15" s="18">
        <f t="shared" si="2"/>
        <v>2757620</v>
      </c>
      <c r="I15" s="18">
        <f t="shared" si="2"/>
        <v>5248754</v>
      </c>
      <c r="J15" s="18">
        <f t="shared" si="2"/>
        <v>13449543</v>
      </c>
      <c r="K15" s="18">
        <f t="shared" si="2"/>
        <v>4688906</v>
      </c>
      <c r="L15" s="18">
        <f t="shared" si="2"/>
        <v>6133910</v>
      </c>
      <c r="M15" s="18">
        <f t="shared" si="2"/>
        <v>99485</v>
      </c>
      <c r="N15" s="18">
        <f t="shared" si="2"/>
        <v>10922301</v>
      </c>
      <c r="O15" s="18">
        <f t="shared" si="2"/>
        <v>21036</v>
      </c>
      <c r="P15" s="18">
        <f t="shared" si="2"/>
        <v>-44656</v>
      </c>
      <c r="Q15" s="18">
        <f t="shared" si="2"/>
        <v>0</v>
      </c>
      <c r="R15" s="18">
        <f t="shared" si="2"/>
        <v>-23620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24348224</v>
      </c>
      <c r="X15" s="18">
        <f t="shared" si="2"/>
        <v>25162563</v>
      </c>
      <c r="Y15" s="18">
        <f t="shared" si="2"/>
        <v>-814339</v>
      </c>
      <c r="Z15" s="4">
        <f>+IF(X15&lt;&gt;0,+(Y15/X15)*100,0)</f>
        <v>-3.236311817679304</v>
      </c>
      <c r="AA15" s="30">
        <f>SUM(AA16:AA18)</f>
        <v>25157913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17198351</v>
      </c>
      <c r="D17" s="19"/>
      <c r="E17" s="20">
        <v>25162563</v>
      </c>
      <c r="F17" s="21">
        <v>25157913</v>
      </c>
      <c r="G17" s="21">
        <v>5443169</v>
      </c>
      <c r="H17" s="21">
        <v>2757620</v>
      </c>
      <c r="I17" s="21">
        <v>5248754</v>
      </c>
      <c r="J17" s="21">
        <v>13449543</v>
      </c>
      <c r="K17" s="21">
        <v>4688906</v>
      </c>
      <c r="L17" s="21">
        <v>6133910</v>
      </c>
      <c r="M17" s="21">
        <v>99485</v>
      </c>
      <c r="N17" s="21">
        <v>10922301</v>
      </c>
      <c r="O17" s="21">
        <v>21036</v>
      </c>
      <c r="P17" s="21">
        <v>-44656</v>
      </c>
      <c r="Q17" s="21"/>
      <c r="R17" s="21">
        <v>-23620</v>
      </c>
      <c r="S17" s="21"/>
      <c r="T17" s="21"/>
      <c r="U17" s="21"/>
      <c r="V17" s="21"/>
      <c r="W17" s="21">
        <v>24348224</v>
      </c>
      <c r="X17" s="21">
        <v>25162563</v>
      </c>
      <c r="Y17" s="21">
        <v>-814339</v>
      </c>
      <c r="Z17" s="6">
        <v>-3.24</v>
      </c>
      <c r="AA17" s="28">
        <v>25157913</v>
      </c>
    </row>
    <row r="18" spans="1:27" ht="13.5">
      <c r="A18" s="5" t="s">
        <v>44</v>
      </c>
      <c r="B18" s="3"/>
      <c r="C18" s="19">
        <v>142550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80238305</v>
      </c>
      <c r="D19" s="16">
        <f>SUM(D20:D23)</f>
        <v>0</v>
      </c>
      <c r="E19" s="17">
        <f t="shared" si="3"/>
        <v>45061127</v>
      </c>
      <c r="F19" s="18">
        <f t="shared" si="3"/>
        <v>57799866</v>
      </c>
      <c r="G19" s="18">
        <f t="shared" si="3"/>
        <v>4195262</v>
      </c>
      <c r="H19" s="18">
        <f t="shared" si="3"/>
        <v>1184399</v>
      </c>
      <c r="I19" s="18">
        <f t="shared" si="3"/>
        <v>642867</v>
      </c>
      <c r="J19" s="18">
        <f t="shared" si="3"/>
        <v>6022528</v>
      </c>
      <c r="K19" s="18">
        <f t="shared" si="3"/>
        <v>3069210</v>
      </c>
      <c r="L19" s="18">
        <f t="shared" si="3"/>
        <v>2677850</v>
      </c>
      <c r="M19" s="18">
        <f t="shared" si="3"/>
        <v>849129</v>
      </c>
      <c r="N19" s="18">
        <f t="shared" si="3"/>
        <v>6596189</v>
      </c>
      <c r="O19" s="18">
        <f t="shared" si="3"/>
        <v>492711</v>
      </c>
      <c r="P19" s="18">
        <f t="shared" si="3"/>
        <v>2571334</v>
      </c>
      <c r="Q19" s="18">
        <f t="shared" si="3"/>
        <v>2227377</v>
      </c>
      <c r="R19" s="18">
        <f t="shared" si="3"/>
        <v>5291422</v>
      </c>
      <c r="S19" s="18">
        <f t="shared" si="3"/>
        <v>1493366</v>
      </c>
      <c r="T19" s="18">
        <f t="shared" si="3"/>
        <v>4755228</v>
      </c>
      <c r="U19" s="18">
        <f t="shared" si="3"/>
        <v>13089067</v>
      </c>
      <c r="V19" s="18">
        <f t="shared" si="3"/>
        <v>19337661</v>
      </c>
      <c r="W19" s="18">
        <f t="shared" si="3"/>
        <v>37247800</v>
      </c>
      <c r="X19" s="18">
        <f t="shared" si="3"/>
        <v>45061127</v>
      </c>
      <c r="Y19" s="18">
        <f t="shared" si="3"/>
        <v>-7813327</v>
      </c>
      <c r="Z19" s="4">
        <f>+IF(X19&lt;&gt;0,+(Y19/X19)*100,0)</f>
        <v>-17.339395439443848</v>
      </c>
      <c r="AA19" s="30">
        <f>SUM(AA20:AA23)</f>
        <v>57799866</v>
      </c>
    </row>
    <row r="20" spans="1:27" ht="13.5">
      <c r="A20" s="5" t="s">
        <v>46</v>
      </c>
      <c r="B20" s="3"/>
      <c r="C20" s="19">
        <v>8640524</v>
      </c>
      <c r="D20" s="19"/>
      <c r="E20" s="20">
        <v>4786000</v>
      </c>
      <c r="F20" s="21">
        <v>11305264</v>
      </c>
      <c r="G20" s="21">
        <v>690</v>
      </c>
      <c r="H20" s="21">
        <v>134277</v>
      </c>
      <c r="I20" s="21">
        <v>20711</v>
      </c>
      <c r="J20" s="21">
        <v>155678</v>
      </c>
      <c r="K20" s="21">
        <v>31549</v>
      </c>
      <c r="L20" s="21">
        <v>72511</v>
      </c>
      <c r="M20" s="21">
        <v>191035</v>
      </c>
      <c r="N20" s="21">
        <v>295095</v>
      </c>
      <c r="O20" s="21">
        <v>18345</v>
      </c>
      <c r="P20" s="21">
        <v>9391</v>
      </c>
      <c r="Q20" s="21">
        <v>371858</v>
      </c>
      <c r="R20" s="21">
        <v>399594</v>
      </c>
      <c r="S20" s="21">
        <v>481460</v>
      </c>
      <c r="T20" s="21">
        <v>2745474</v>
      </c>
      <c r="U20" s="21">
        <v>6619215</v>
      </c>
      <c r="V20" s="21">
        <v>9846149</v>
      </c>
      <c r="W20" s="21">
        <v>10696516</v>
      </c>
      <c r="X20" s="21">
        <v>4786000</v>
      </c>
      <c r="Y20" s="21">
        <v>5910516</v>
      </c>
      <c r="Z20" s="6">
        <v>123.5</v>
      </c>
      <c r="AA20" s="28">
        <v>11305264</v>
      </c>
    </row>
    <row r="21" spans="1:27" ht="13.5">
      <c r="A21" s="5" t="s">
        <v>47</v>
      </c>
      <c r="B21" s="3"/>
      <c r="C21" s="19">
        <v>57655122</v>
      </c>
      <c r="D21" s="19"/>
      <c r="E21" s="20">
        <v>29473078</v>
      </c>
      <c r="F21" s="21">
        <v>33290592</v>
      </c>
      <c r="G21" s="21">
        <v>471328</v>
      </c>
      <c r="H21" s="21">
        <v>1044957</v>
      </c>
      <c r="I21" s="21">
        <v>120426</v>
      </c>
      <c r="J21" s="21">
        <v>1636711</v>
      </c>
      <c r="K21" s="21">
        <v>1233690</v>
      </c>
      <c r="L21" s="21">
        <v>2250063</v>
      </c>
      <c r="M21" s="21">
        <v>419807</v>
      </c>
      <c r="N21" s="21">
        <v>3903560</v>
      </c>
      <c r="O21" s="21">
        <v>416435</v>
      </c>
      <c r="P21" s="21">
        <v>1425538</v>
      </c>
      <c r="Q21" s="21">
        <v>1784331</v>
      </c>
      <c r="R21" s="21">
        <v>3626304</v>
      </c>
      <c r="S21" s="21">
        <v>979159</v>
      </c>
      <c r="T21" s="21">
        <v>1689461</v>
      </c>
      <c r="U21" s="21">
        <v>5014418</v>
      </c>
      <c r="V21" s="21">
        <v>7683038</v>
      </c>
      <c r="W21" s="21">
        <v>16849613</v>
      </c>
      <c r="X21" s="21">
        <v>29473078</v>
      </c>
      <c r="Y21" s="21">
        <v>-12623465</v>
      </c>
      <c r="Z21" s="6">
        <v>-42.83</v>
      </c>
      <c r="AA21" s="28">
        <v>33290592</v>
      </c>
    </row>
    <row r="22" spans="1:27" ht="13.5">
      <c r="A22" s="5" t="s">
        <v>48</v>
      </c>
      <c r="B22" s="3"/>
      <c r="C22" s="22">
        <v>13429958</v>
      </c>
      <c r="D22" s="22"/>
      <c r="E22" s="23">
        <v>9152049</v>
      </c>
      <c r="F22" s="24">
        <v>11186471</v>
      </c>
      <c r="G22" s="24">
        <v>3723244</v>
      </c>
      <c r="H22" s="24">
        <v>5165</v>
      </c>
      <c r="I22" s="24">
        <v>460930</v>
      </c>
      <c r="J22" s="24">
        <v>4189339</v>
      </c>
      <c r="K22" s="24">
        <v>304253</v>
      </c>
      <c r="L22" s="24">
        <v>334688</v>
      </c>
      <c r="M22" s="24">
        <v>238287</v>
      </c>
      <c r="N22" s="24">
        <v>877228</v>
      </c>
      <c r="O22" s="24">
        <v>28239</v>
      </c>
      <c r="P22" s="24">
        <v>1122237</v>
      </c>
      <c r="Q22" s="24">
        <v>25534</v>
      </c>
      <c r="R22" s="24">
        <v>1176010</v>
      </c>
      <c r="S22" s="24">
        <v>32747</v>
      </c>
      <c r="T22" s="24">
        <v>62481</v>
      </c>
      <c r="U22" s="24">
        <v>1309514</v>
      </c>
      <c r="V22" s="24">
        <v>1404742</v>
      </c>
      <c r="W22" s="24">
        <v>7647319</v>
      </c>
      <c r="X22" s="24">
        <v>9152049</v>
      </c>
      <c r="Y22" s="24">
        <v>-1504730</v>
      </c>
      <c r="Z22" s="7">
        <v>-16.44</v>
      </c>
      <c r="AA22" s="29">
        <v>11186471</v>
      </c>
    </row>
    <row r="23" spans="1:27" ht="13.5">
      <c r="A23" s="5" t="s">
        <v>49</v>
      </c>
      <c r="B23" s="3"/>
      <c r="C23" s="19">
        <v>512701</v>
      </c>
      <c r="D23" s="19"/>
      <c r="E23" s="20">
        <v>1650000</v>
      </c>
      <c r="F23" s="21">
        <v>2017539</v>
      </c>
      <c r="G23" s="21"/>
      <c r="H23" s="21"/>
      <c r="I23" s="21">
        <v>40800</v>
      </c>
      <c r="J23" s="21">
        <v>40800</v>
      </c>
      <c r="K23" s="21">
        <v>1499718</v>
      </c>
      <c r="L23" s="21">
        <v>20588</v>
      </c>
      <c r="M23" s="21"/>
      <c r="N23" s="21">
        <v>1520306</v>
      </c>
      <c r="O23" s="21">
        <v>29692</v>
      </c>
      <c r="P23" s="21">
        <v>14168</v>
      </c>
      <c r="Q23" s="21">
        <v>45654</v>
      </c>
      <c r="R23" s="21">
        <v>89514</v>
      </c>
      <c r="S23" s="21"/>
      <c r="T23" s="21">
        <v>257812</v>
      </c>
      <c r="U23" s="21">
        <v>145920</v>
      </c>
      <c r="V23" s="21">
        <v>403732</v>
      </c>
      <c r="W23" s="21">
        <v>2054352</v>
      </c>
      <c r="X23" s="21">
        <v>1650000</v>
      </c>
      <c r="Y23" s="21">
        <v>404352</v>
      </c>
      <c r="Z23" s="6">
        <v>24.51</v>
      </c>
      <c r="AA23" s="28">
        <v>2017539</v>
      </c>
    </row>
    <row r="24" spans="1:27" ht="13.5">
      <c r="A24" s="2" t="s">
        <v>50</v>
      </c>
      <c r="B24" s="8"/>
      <c r="C24" s="16">
        <v>8938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127824965</v>
      </c>
      <c r="D25" s="51">
        <f>+D5+D9+D15+D19+D24</f>
        <v>0</v>
      </c>
      <c r="E25" s="52">
        <f t="shared" si="4"/>
        <v>82006090</v>
      </c>
      <c r="F25" s="53">
        <f t="shared" si="4"/>
        <v>97646145</v>
      </c>
      <c r="G25" s="53">
        <f t="shared" si="4"/>
        <v>9639701</v>
      </c>
      <c r="H25" s="53">
        <f t="shared" si="4"/>
        <v>4058163</v>
      </c>
      <c r="I25" s="53">
        <f t="shared" si="4"/>
        <v>6102906</v>
      </c>
      <c r="J25" s="53">
        <f t="shared" si="4"/>
        <v>19800770</v>
      </c>
      <c r="K25" s="53">
        <f t="shared" si="4"/>
        <v>8057119</v>
      </c>
      <c r="L25" s="53">
        <f t="shared" si="4"/>
        <v>9450656</v>
      </c>
      <c r="M25" s="53">
        <f t="shared" si="4"/>
        <v>1378495</v>
      </c>
      <c r="N25" s="53">
        <f t="shared" si="4"/>
        <v>18886270</v>
      </c>
      <c r="O25" s="53">
        <f t="shared" si="4"/>
        <v>863189</v>
      </c>
      <c r="P25" s="53">
        <f t="shared" si="4"/>
        <v>3262573</v>
      </c>
      <c r="Q25" s="53">
        <f t="shared" si="4"/>
        <v>2795360</v>
      </c>
      <c r="R25" s="53">
        <f t="shared" si="4"/>
        <v>6921122</v>
      </c>
      <c r="S25" s="53">
        <f t="shared" si="4"/>
        <v>2797989</v>
      </c>
      <c r="T25" s="53">
        <f t="shared" si="4"/>
        <v>9054910</v>
      </c>
      <c r="U25" s="53">
        <f t="shared" si="4"/>
        <v>16094503</v>
      </c>
      <c r="V25" s="53">
        <f t="shared" si="4"/>
        <v>27947402</v>
      </c>
      <c r="W25" s="53">
        <f t="shared" si="4"/>
        <v>73555564</v>
      </c>
      <c r="X25" s="53">
        <f t="shared" si="4"/>
        <v>82006090</v>
      </c>
      <c r="Y25" s="53">
        <f t="shared" si="4"/>
        <v>-8450526</v>
      </c>
      <c r="Z25" s="54">
        <f>+IF(X25&lt;&gt;0,+(Y25/X25)*100,0)</f>
        <v>-10.30475419569449</v>
      </c>
      <c r="AA25" s="55">
        <f>+AA5+AA9+AA15+AA19+AA24</f>
        <v>97646145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67096008</v>
      </c>
      <c r="D28" s="19"/>
      <c r="E28" s="20">
        <v>43431000</v>
      </c>
      <c r="F28" s="21">
        <v>52560314</v>
      </c>
      <c r="G28" s="21">
        <v>9634354</v>
      </c>
      <c r="H28" s="21">
        <v>3783047</v>
      </c>
      <c r="I28" s="21">
        <v>5765096</v>
      </c>
      <c r="J28" s="21">
        <v>19182497</v>
      </c>
      <c r="K28" s="21">
        <v>5784147</v>
      </c>
      <c r="L28" s="21">
        <v>8378548</v>
      </c>
      <c r="M28" s="21">
        <v>467524</v>
      </c>
      <c r="N28" s="21">
        <v>14630219</v>
      </c>
      <c r="O28" s="21">
        <v>404678</v>
      </c>
      <c r="P28" s="21">
        <v>2392990</v>
      </c>
      <c r="Q28" s="21">
        <v>1686339</v>
      </c>
      <c r="R28" s="21">
        <v>4484007</v>
      </c>
      <c r="S28" s="21">
        <v>1017676</v>
      </c>
      <c r="T28" s="21">
        <v>2147790</v>
      </c>
      <c r="U28" s="21">
        <v>10940171</v>
      </c>
      <c r="V28" s="21">
        <v>14105637</v>
      </c>
      <c r="W28" s="21">
        <v>52402360</v>
      </c>
      <c r="X28" s="21"/>
      <c r="Y28" s="21">
        <v>52402360</v>
      </c>
      <c r="Z28" s="6"/>
      <c r="AA28" s="19">
        <v>52560314</v>
      </c>
    </row>
    <row r="29" spans="1:27" ht="13.5">
      <c r="A29" s="57" t="s">
        <v>55</v>
      </c>
      <c r="B29" s="3"/>
      <c r="C29" s="19">
        <v>9030797</v>
      </c>
      <c r="D29" s="19"/>
      <c r="E29" s="20">
        <v>6945744</v>
      </c>
      <c r="F29" s="21">
        <v>7703136</v>
      </c>
      <c r="G29" s="21"/>
      <c r="H29" s="21"/>
      <c r="I29" s="21"/>
      <c r="J29" s="21"/>
      <c r="K29" s="21"/>
      <c r="L29" s="21"/>
      <c r="M29" s="21">
        <v>191866</v>
      </c>
      <c r="N29" s="21">
        <v>191866</v>
      </c>
      <c r="O29" s="21"/>
      <c r="P29" s="21"/>
      <c r="Q29" s="21">
        <v>100000</v>
      </c>
      <c r="R29" s="21">
        <v>100000</v>
      </c>
      <c r="S29" s="21"/>
      <c r="T29" s="21">
        <v>3643224</v>
      </c>
      <c r="U29" s="21">
        <v>1691404</v>
      </c>
      <c r="V29" s="21">
        <v>5334628</v>
      </c>
      <c r="W29" s="21">
        <v>5626494</v>
      </c>
      <c r="X29" s="21"/>
      <c r="Y29" s="21">
        <v>5626494</v>
      </c>
      <c r="Z29" s="6"/>
      <c r="AA29" s="28">
        <v>7703136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76126805</v>
      </c>
      <c r="D32" s="25">
        <f>SUM(D28:D31)</f>
        <v>0</v>
      </c>
      <c r="E32" s="26">
        <f t="shared" si="5"/>
        <v>50376744</v>
      </c>
      <c r="F32" s="27">
        <f t="shared" si="5"/>
        <v>60263450</v>
      </c>
      <c r="G32" s="27">
        <f t="shared" si="5"/>
        <v>9634354</v>
      </c>
      <c r="H32" s="27">
        <f t="shared" si="5"/>
        <v>3783047</v>
      </c>
      <c r="I32" s="27">
        <f t="shared" si="5"/>
        <v>5765096</v>
      </c>
      <c r="J32" s="27">
        <f t="shared" si="5"/>
        <v>19182497</v>
      </c>
      <c r="K32" s="27">
        <f t="shared" si="5"/>
        <v>5784147</v>
      </c>
      <c r="L32" s="27">
        <f t="shared" si="5"/>
        <v>8378548</v>
      </c>
      <c r="M32" s="27">
        <f t="shared" si="5"/>
        <v>659390</v>
      </c>
      <c r="N32" s="27">
        <f t="shared" si="5"/>
        <v>14822085</v>
      </c>
      <c r="O32" s="27">
        <f t="shared" si="5"/>
        <v>404678</v>
      </c>
      <c r="P32" s="27">
        <f t="shared" si="5"/>
        <v>2392990</v>
      </c>
      <c r="Q32" s="27">
        <f t="shared" si="5"/>
        <v>1786339</v>
      </c>
      <c r="R32" s="27">
        <f t="shared" si="5"/>
        <v>4584007</v>
      </c>
      <c r="S32" s="27">
        <f t="shared" si="5"/>
        <v>1017676</v>
      </c>
      <c r="T32" s="27">
        <f t="shared" si="5"/>
        <v>5791014</v>
      </c>
      <c r="U32" s="27">
        <f t="shared" si="5"/>
        <v>12631575</v>
      </c>
      <c r="V32" s="27">
        <f t="shared" si="5"/>
        <v>19440265</v>
      </c>
      <c r="W32" s="27">
        <f t="shared" si="5"/>
        <v>58028854</v>
      </c>
      <c r="X32" s="27">
        <f t="shared" si="5"/>
        <v>0</v>
      </c>
      <c r="Y32" s="27">
        <f t="shared" si="5"/>
        <v>58028854</v>
      </c>
      <c r="Z32" s="13">
        <f>+IF(X32&lt;&gt;0,+(Y32/X32)*100,0)</f>
        <v>0</v>
      </c>
      <c r="AA32" s="31">
        <f>SUM(AA28:AA31)</f>
        <v>60263450</v>
      </c>
    </row>
    <row r="33" spans="1:27" ht="13.5">
      <c r="A33" s="60" t="s">
        <v>59</v>
      </c>
      <c r="B33" s="3" t="s">
        <v>60</v>
      </c>
      <c r="C33" s="19">
        <v>13858713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50000</v>
      </c>
      <c r="R33" s="21">
        <v>50000</v>
      </c>
      <c r="S33" s="21"/>
      <c r="T33" s="21"/>
      <c r="U33" s="21"/>
      <c r="V33" s="21"/>
      <c r="W33" s="21">
        <v>50000</v>
      </c>
      <c r="X33" s="21"/>
      <c r="Y33" s="21">
        <v>50000</v>
      </c>
      <c r="Z33" s="6"/>
      <c r="AA33" s="28"/>
    </row>
    <row r="34" spans="1:27" ht="13.5">
      <c r="A34" s="60" t="s">
        <v>61</v>
      </c>
      <c r="B34" s="3" t="s">
        <v>62</v>
      </c>
      <c r="C34" s="19">
        <v>24422035</v>
      </c>
      <c r="D34" s="19"/>
      <c r="E34" s="20">
        <v>15428946</v>
      </c>
      <c r="F34" s="21">
        <v>18998813</v>
      </c>
      <c r="G34" s="21"/>
      <c r="H34" s="21">
        <v>117651</v>
      </c>
      <c r="I34" s="21"/>
      <c r="J34" s="21">
        <v>117651</v>
      </c>
      <c r="K34" s="21">
        <v>176710</v>
      </c>
      <c r="L34" s="21">
        <v>307079</v>
      </c>
      <c r="M34" s="21">
        <v>150067</v>
      </c>
      <c r="N34" s="21">
        <v>633856</v>
      </c>
      <c r="O34" s="21">
        <v>8803</v>
      </c>
      <c r="P34" s="21">
        <v>127612</v>
      </c>
      <c r="Q34" s="21">
        <v>19746</v>
      </c>
      <c r="R34" s="21">
        <v>156161</v>
      </c>
      <c r="S34" s="21">
        <v>99065</v>
      </c>
      <c r="T34" s="21">
        <v>64057</v>
      </c>
      <c r="U34" s="21">
        <v>567961</v>
      </c>
      <c r="V34" s="21">
        <v>731083</v>
      </c>
      <c r="W34" s="21">
        <v>1638751</v>
      </c>
      <c r="X34" s="21"/>
      <c r="Y34" s="21">
        <v>1638751</v>
      </c>
      <c r="Z34" s="6"/>
      <c r="AA34" s="28">
        <v>18998813</v>
      </c>
    </row>
    <row r="35" spans="1:27" ht="13.5">
      <c r="A35" s="60" t="s">
        <v>63</v>
      </c>
      <c r="B35" s="3"/>
      <c r="C35" s="19">
        <v>13417413</v>
      </c>
      <c r="D35" s="19"/>
      <c r="E35" s="20">
        <v>16200400</v>
      </c>
      <c r="F35" s="21">
        <v>18383882</v>
      </c>
      <c r="G35" s="21">
        <v>5347</v>
      </c>
      <c r="H35" s="21">
        <v>157465</v>
      </c>
      <c r="I35" s="21">
        <v>337810</v>
      </c>
      <c r="J35" s="21">
        <v>500622</v>
      </c>
      <c r="K35" s="21">
        <v>2096262</v>
      </c>
      <c r="L35" s="21">
        <v>765029</v>
      </c>
      <c r="M35" s="21">
        <v>569038</v>
      </c>
      <c r="N35" s="21">
        <v>3430329</v>
      </c>
      <c r="O35" s="21">
        <v>449708</v>
      </c>
      <c r="P35" s="21">
        <v>741971</v>
      </c>
      <c r="Q35" s="21">
        <v>939275</v>
      </c>
      <c r="R35" s="21">
        <v>2130954</v>
      </c>
      <c r="S35" s="21">
        <v>1681248</v>
      </c>
      <c r="T35" s="21">
        <v>3199839</v>
      </c>
      <c r="U35" s="21">
        <v>2894967</v>
      </c>
      <c r="V35" s="21">
        <v>7776054</v>
      </c>
      <c r="W35" s="21">
        <v>13837959</v>
      </c>
      <c r="X35" s="21"/>
      <c r="Y35" s="21">
        <v>13837959</v>
      </c>
      <c r="Z35" s="6"/>
      <c r="AA35" s="28">
        <v>18383882</v>
      </c>
    </row>
    <row r="36" spans="1:27" ht="13.5">
      <c r="A36" s="61" t="s">
        <v>64</v>
      </c>
      <c r="B36" s="10"/>
      <c r="C36" s="62">
        <f aca="true" t="shared" si="6" ref="C36:Y36">SUM(C32:C35)</f>
        <v>127824966</v>
      </c>
      <c r="D36" s="62">
        <f>SUM(D32:D35)</f>
        <v>0</v>
      </c>
      <c r="E36" s="63">
        <f t="shared" si="6"/>
        <v>82006090</v>
      </c>
      <c r="F36" s="64">
        <f t="shared" si="6"/>
        <v>97646145</v>
      </c>
      <c r="G36" s="64">
        <f t="shared" si="6"/>
        <v>9639701</v>
      </c>
      <c r="H36" s="64">
        <f t="shared" si="6"/>
        <v>4058163</v>
      </c>
      <c r="I36" s="64">
        <f t="shared" si="6"/>
        <v>6102906</v>
      </c>
      <c r="J36" s="64">
        <f t="shared" si="6"/>
        <v>19800770</v>
      </c>
      <c r="K36" s="64">
        <f t="shared" si="6"/>
        <v>8057119</v>
      </c>
      <c r="L36" s="64">
        <f t="shared" si="6"/>
        <v>9450656</v>
      </c>
      <c r="M36" s="64">
        <f t="shared" si="6"/>
        <v>1378495</v>
      </c>
      <c r="N36" s="64">
        <f t="shared" si="6"/>
        <v>18886270</v>
      </c>
      <c r="O36" s="64">
        <f t="shared" si="6"/>
        <v>863189</v>
      </c>
      <c r="P36" s="64">
        <f t="shared" si="6"/>
        <v>3262573</v>
      </c>
      <c r="Q36" s="64">
        <f t="shared" si="6"/>
        <v>2795360</v>
      </c>
      <c r="R36" s="64">
        <f t="shared" si="6"/>
        <v>6921122</v>
      </c>
      <c r="S36" s="64">
        <f t="shared" si="6"/>
        <v>2797989</v>
      </c>
      <c r="T36" s="64">
        <f t="shared" si="6"/>
        <v>9054910</v>
      </c>
      <c r="U36" s="64">
        <f t="shared" si="6"/>
        <v>16094503</v>
      </c>
      <c r="V36" s="64">
        <f t="shared" si="6"/>
        <v>27947402</v>
      </c>
      <c r="W36" s="64">
        <f t="shared" si="6"/>
        <v>73555564</v>
      </c>
      <c r="X36" s="64">
        <f t="shared" si="6"/>
        <v>0</v>
      </c>
      <c r="Y36" s="64">
        <f t="shared" si="6"/>
        <v>73555564</v>
      </c>
      <c r="Z36" s="65">
        <f>+IF(X36&lt;&gt;0,+(Y36/X36)*100,0)</f>
        <v>0</v>
      </c>
      <c r="AA36" s="66">
        <f>SUM(AA32:AA35)</f>
        <v>97646145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5876882</v>
      </c>
      <c r="D5" s="16">
        <f>SUM(D6:D8)</f>
        <v>0</v>
      </c>
      <c r="E5" s="17">
        <f t="shared" si="0"/>
        <v>4500000</v>
      </c>
      <c r="F5" s="18">
        <f t="shared" si="0"/>
        <v>4554000</v>
      </c>
      <c r="G5" s="18">
        <f t="shared" si="0"/>
        <v>0</v>
      </c>
      <c r="H5" s="18">
        <f t="shared" si="0"/>
        <v>127824</v>
      </c>
      <c r="I5" s="18">
        <f t="shared" si="0"/>
        <v>55821</v>
      </c>
      <c r="J5" s="18">
        <f t="shared" si="0"/>
        <v>183645</v>
      </c>
      <c r="K5" s="18">
        <f t="shared" si="0"/>
        <v>191871</v>
      </c>
      <c r="L5" s="18">
        <f t="shared" si="0"/>
        <v>42250</v>
      </c>
      <c r="M5" s="18">
        <f t="shared" si="0"/>
        <v>236499</v>
      </c>
      <c r="N5" s="18">
        <f t="shared" si="0"/>
        <v>470620</v>
      </c>
      <c r="O5" s="18">
        <f t="shared" si="0"/>
        <v>30644</v>
      </c>
      <c r="P5" s="18">
        <f t="shared" si="0"/>
        <v>690554</v>
      </c>
      <c r="Q5" s="18">
        <f t="shared" si="0"/>
        <v>1003053</v>
      </c>
      <c r="R5" s="18">
        <f t="shared" si="0"/>
        <v>1724251</v>
      </c>
      <c r="S5" s="18">
        <f t="shared" si="0"/>
        <v>1291787</v>
      </c>
      <c r="T5" s="18">
        <f t="shared" si="0"/>
        <v>430276</v>
      </c>
      <c r="U5" s="18">
        <f t="shared" si="0"/>
        <v>433669</v>
      </c>
      <c r="V5" s="18">
        <f t="shared" si="0"/>
        <v>2155732</v>
      </c>
      <c r="W5" s="18">
        <f t="shared" si="0"/>
        <v>4534248</v>
      </c>
      <c r="X5" s="18">
        <f t="shared" si="0"/>
        <v>4500000</v>
      </c>
      <c r="Y5" s="18">
        <f t="shared" si="0"/>
        <v>34248</v>
      </c>
      <c r="Z5" s="4">
        <f>+IF(X5&lt;&gt;0,+(Y5/X5)*100,0)</f>
        <v>0.7610666666666667</v>
      </c>
      <c r="AA5" s="16">
        <f>SUM(AA6:AA8)</f>
        <v>4554000</v>
      </c>
    </row>
    <row r="6" spans="1:27" ht="13.5">
      <c r="A6" s="5" t="s">
        <v>32</v>
      </c>
      <c r="B6" s="3"/>
      <c r="C6" s="19">
        <v>17989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300000</v>
      </c>
      <c r="F7" s="24">
        <v>300000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v>274702</v>
      </c>
      <c r="V7" s="24">
        <v>274702</v>
      </c>
      <c r="W7" s="24">
        <v>274702</v>
      </c>
      <c r="X7" s="24">
        <v>300000</v>
      </c>
      <c r="Y7" s="24">
        <v>-25298</v>
      </c>
      <c r="Z7" s="7">
        <v>-8.43</v>
      </c>
      <c r="AA7" s="29">
        <v>300000</v>
      </c>
    </row>
    <row r="8" spans="1:27" ht="13.5">
      <c r="A8" s="5" t="s">
        <v>34</v>
      </c>
      <c r="B8" s="3"/>
      <c r="C8" s="19">
        <v>5858893</v>
      </c>
      <c r="D8" s="19"/>
      <c r="E8" s="20">
        <v>4200000</v>
      </c>
      <c r="F8" s="21">
        <v>4254000</v>
      </c>
      <c r="G8" s="21"/>
      <c r="H8" s="21">
        <v>127824</v>
      </c>
      <c r="I8" s="21">
        <v>55821</v>
      </c>
      <c r="J8" s="21">
        <v>183645</v>
      </c>
      <c r="K8" s="21">
        <v>191871</v>
      </c>
      <c r="L8" s="21">
        <v>42250</v>
      </c>
      <c r="M8" s="21">
        <v>236499</v>
      </c>
      <c r="N8" s="21">
        <v>470620</v>
      </c>
      <c r="O8" s="21">
        <v>30644</v>
      </c>
      <c r="P8" s="21">
        <v>690554</v>
      </c>
      <c r="Q8" s="21">
        <v>1003053</v>
      </c>
      <c r="R8" s="21">
        <v>1724251</v>
      </c>
      <c r="S8" s="21">
        <v>1291787</v>
      </c>
      <c r="T8" s="21">
        <v>430276</v>
      </c>
      <c r="U8" s="21">
        <v>158967</v>
      </c>
      <c r="V8" s="21">
        <v>1881030</v>
      </c>
      <c r="W8" s="21">
        <v>4259546</v>
      </c>
      <c r="X8" s="21">
        <v>4200000</v>
      </c>
      <c r="Y8" s="21">
        <v>59546</v>
      </c>
      <c r="Z8" s="6">
        <v>1.42</v>
      </c>
      <c r="AA8" s="28">
        <v>4254000</v>
      </c>
    </row>
    <row r="9" spans="1:27" ht="13.5">
      <c r="A9" s="2" t="s">
        <v>35</v>
      </c>
      <c r="B9" s="3"/>
      <c r="C9" s="16">
        <f aca="true" t="shared" si="1" ref="C9:Y9">SUM(C10:C14)</f>
        <v>11090177</v>
      </c>
      <c r="D9" s="16">
        <f>SUM(D10:D14)</f>
        <v>0</v>
      </c>
      <c r="E9" s="17">
        <f t="shared" si="1"/>
        <v>6530000</v>
      </c>
      <c r="F9" s="18">
        <f t="shared" si="1"/>
        <v>7734474</v>
      </c>
      <c r="G9" s="18">
        <f t="shared" si="1"/>
        <v>649</v>
      </c>
      <c r="H9" s="18">
        <f t="shared" si="1"/>
        <v>98417</v>
      </c>
      <c r="I9" s="18">
        <f t="shared" si="1"/>
        <v>416614</v>
      </c>
      <c r="J9" s="18">
        <f t="shared" si="1"/>
        <v>515680</v>
      </c>
      <c r="K9" s="18">
        <f t="shared" si="1"/>
        <v>474476</v>
      </c>
      <c r="L9" s="18">
        <f t="shared" si="1"/>
        <v>577276</v>
      </c>
      <c r="M9" s="18">
        <f t="shared" si="1"/>
        <v>284754</v>
      </c>
      <c r="N9" s="18">
        <f t="shared" si="1"/>
        <v>1336506</v>
      </c>
      <c r="O9" s="18">
        <f t="shared" si="1"/>
        <v>136219</v>
      </c>
      <c r="P9" s="18">
        <f t="shared" si="1"/>
        <v>-17699</v>
      </c>
      <c r="Q9" s="18">
        <f t="shared" si="1"/>
        <v>262611</v>
      </c>
      <c r="R9" s="18">
        <f t="shared" si="1"/>
        <v>381131</v>
      </c>
      <c r="S9" s="18">
        <f t="shared" si="1"/>
        <v>200336</v>
      </c>
      <c r="T9" s="18">
        <f t="shared" si="1"/>
        <v>1137556</v>
      </c>
      <c r="U9" s="18">
        <f t="shared" si="1"/>
        <v>3708557</v>
      </c>
      <c r="V9" s="18">
        <f t="shared" si="1"/>
        <v>5046449</v>
      </c>
      <c r="W9" s="18">
        <f t="shared" si="1"/>
        <v>7279766</v>
      </c>
      <c r="X9" s="18">
        <f t="shared" si="1"/>
        <v>6530000</v>
      </c>
      <c r="Y9" s="18">
        <f t="shared" si="1"/>
        <v>749766</v>
      </c>
      <c r="Z9" s="4">
        <f>+IF(X9&lt;&gt;0,+(Y9/X9)*100,0)</f>
        <v>11.481868300153138</v>
      </c>
      <c r="AA9" s="30">
        <f>SUM(AA10:AA14)</f>
        <v>7734474</v>
      </c>
    </row>
    <row r="10" spans="1:27" ht="13.5">
      <c r="A10" s="5" t="s">
        <v>36</v>
      </c>
      <c r="B10" s="3"/>
      <c r="C10" s="19">
        <v>2302964</v>
      </c>
      <c r="D10" s="19"/>
      <c r="E10" s="20">
        <v>1550000</v>
      </c>
      <c r="F10" s="21">
        <v>3804521</v>
      </c>
      <c r="G10" s="21">
        <v>649</v>
      </c>
      <c r="H10" s="21">
        <v>6458</v>
      </c>
      <c r="I10" s="21">
        <v>31350</v>
      </c>
      <c r="J10" s="21">
        <v>38457</v>
      </c>
      <c r="K10" s="21">
        <v>427036</v>
      </c>
      <c r="L10" s="21">
        <v>109467</v>
      </c>
      <c r="M10" s="21">
        <v>57615</v>
      </c>
      <c r="N10" s="21">
        <v>594118</v>
      </c>
      <c r="O10" s="21">
        <v>53817</v>
      </c>
      <c r="P10" s="21">
        <v>345551</v>
      </c>
      <c r="Q10" s="21">
        <v>174329</v>
      </c>
      <c r="R10" s="21">
        <v>573697</v>
      </c>
      <c r="S10" s="21">
        <v>158251</v>
      </c>
      <c r="T10" s="21">
        <v>903748</v>
      </c>
      <c r="U10" s="21">
        <v>1379711</v>
      </c>
      <c r="V10" s="21">
        <v>2441710</v>
      </c>
      <c r="W10" s="21">
        <v>3647982</v>
      </c>
      <c r="X10" s="21">
        <v>1550000</v>
      </c>
      <c r="Y10" s="21">
        <v>2097982</v>
      </c>
      <c r="Z10" s="6">
        <v>135.35</v>
      </c>
      <c r="AA10" s="28">
        <v>3804521</v>
      </c>
    </row>
    <row r="11" spans="1:27" ht="13.5">
      <c r="A11" s="5" t="s">
        <v>37</v>
      </c>
      <c r="B11" s="3"/>
      <c r="C11" s="19">
        <v>594333</v>
      </c>
      <c r="D11" s="19"/>
      <c r="E11" s="20">
        <v>580000</v>
      </c>
      <c r="F11" s="21">
        <v>999953</v>
      </c>
      <c r="G11" s="21"/>
      <c r="H11" s="21"/>
      <c r="I11" s="21">
        <v>12028</v>
      </c>
      <c r="J11" s="21">
        <v>12028</v>
      </c>
      <c r="K11" s="21">
        <v>36315</v>
      </c>
      <c r="L11" s="21">
        <v>980</v>
      </c>
      <c r="M11" s="21">
        <v>9497</v>
      </c>
      <c r="N11" s="21">
        <v>46792</v>
      </c>
      <c r="O11" s="21">
        <v>42853</v>
      </c>
      <c r="P11" s="21"/>
      <c r="Q11" s="21">
        <v>82382</v>
      </c>
      <c r="R11" s="21">
        <v>125235</v>
      </c>
      <c r="S11" s="21">
        <v>42085</v>
      </c>
      <c r="T11" s="21">
        <v>233808</v>
      </c>
      <c r="U11" s="21">
        <v>394326</v>
      </c>
      <c r="V11" s="21">
        <v>670219</v>
      </c>
      <c r="W11" s="21">
        <v>854274</v>
      </c>
      <c r="X11" s="21">
        <v>580000</v>
      </c>
      <c r="Y11" s="21">
        <v>274274</v>
      </c>
      <c r="Z11" s="6">
        <v>47.29</v>
      </c>
      <c r="AA11" s="28">
        <v>999953</v>
      </c>
    </row>
    <row r="12" spans="1:27" ht="13.5">
      <c r="A12" s="5" t="s">
        <v>38</v>
      </c>
      <c r="B12" s="3"/>
      <c r="C12" s="19">
        <v>112261</v>
      </c>
      <c r="D12" s="19"/>
      <c r="E12" s="20"/>
      <c r="F12" s="21">
        <v>30000</v>
      </c>
      <c r="G12" s="21"/>
      <c r="H12" s="21"/>
      <c r="I12" s="21"/>
      <c r="J12" s="21"/>
      <c r="K12" s="21"/>
      <c r="L12" s="21"/>
      <c r="M12" s="21"/>
      <c r="N12" s="21"/>
      <c r="O12" s="21">
        <v>26188</v>
      </c>
      <c r="P12" s="21"/>
      <c r="Q12" s="21"/>
      <c r="R12" s="21">
        <v>26188</v>
      </c>
      <c r="S12" s="21"/>
      <c r="T12" s="21"/>
      <c r="U12" s="21"/>
      <c r="V12" s="21"/>
      <c r="W12" s="21">
        <v>26188</v>
      </c>
      <c r="X12" s="21"/>
      <c r="Y12" s="21">
        <v>26188</v>
      </c>
      <c r="Z12" s="6"/>
      <c r="AA12" s="28">
        <v>30000</v>
      </c>
    </row>
    <row r="13" spans="1:27" ht="13.5">
      <c r="A13" s="5" t="s">
        <v>39</v>
      </c>
      <c r="B13" s="3"/>
      <c r="C13" s="19">
        <v>8080619</v>
      </c>
      <c r="D13" s="19"/>
      <c r="E13" s="20">
        <v>4400000</v>
      </c>
      <c r="F13" s="21">
        <v>2900000</v>
      </c>
      <c r="G13" s="21"/>
      <c r="H13" s="21">
        <v>91959</v>
      </c>
      <c r="I13" s="21">
        <v>373236</v>
      </c>
      <c r="J13" s="21">
        <v>465195</v>
      </c>
      <c r="K13" s="21">
        <v>11125</v>
      </c>
      <c r="L13" s="21">
        <v>466829</v>
      </c>
      <c r="M13" s="21">
        <v>217642</v>
      </c>
      <c r="N13" s="21">
        <v>695596</v>
      </c>
      <c r="O13" s="21">
        <v>13361</v>
      </c>
      <c r="P13" s="21">
        <v>-363250</v>
      </c>
      <c r="Q13" s="21">
        <v>5900</v>
      </c>
      <c r="R13" s="21">
        <v>-343989</v>
      </c>
      <c r="S13" s="21"/>
      <c r="T13" s="21"/>
      <c r="U13" s="21">
        <v>1934520</v>
      </c>
      <c r="V13" s="21">
        <v>1934520</v>
      </c>
      <c r="W13" s="21">
        <v>2751322</v>
      </c>
      <c r="X13" s="21">
        <v>4400000</v>
      </c>
      <c r="Y13" s="21">
        <v>-1648678</v>
      </c>
      <c r="Z13" s="6">
        <v>-37.47</v>
      </c>
      <c r="AA13" s="28">
        <v>2900000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6044807</v>
      </c>
      <c r="D15" s="16">
        <f>SUM(D16:D18)</f>
        <v>0</v>
      </c>
      <c r="E15" s="17">
        <f t="shared" si="2"/>
        <v>3790000</v>
      </c>
      <c r="F15" s="18">
        <f t="shared" si="2"/>
        <v>4092500</v>
      </c>
      <c r="G15" s="18">
        <f t="shared" si="2"/>
        <v>0</v>
      </c>
      <c r="H15" s="18">
        <f t="shared" si="2"/>
        <v>0</v>
      </c>
      <c r="I15" s="18">
        <f t="shared" si="2"/>
        <v>3246</v>
      </c>
      <c r="J15" s="18">
        <f t="shared" si="2"/>
        <v>3246</v>
      </c>
      <c r="K15" s="18">
        <f t="shared" si="2"/>
        <v>2102</v>
      </c>
      <c r="L15" s="18">
        <f t="shared" si="2"/>
        <v>89959</v>
      </c>
      <c r="M15" s="18">
        <f t="shared" si="2"/>
        <v>75403</v>
      </c>
      <c r="N15" s="18">
        <f t="shared" si="2"/>
        <v>167464</v>
      </c>
      <c r="O15" s="18">
        <f t="shared" si="2"/>
        <v>22088</v>
      </c>
      <c r="P15" s="18">
        <f t="shared" si="2"/>
        <v>104689</v>
      </c>
      <c r="Q15" s="18">
        <f t="shared" si="2"/>
        <v>54921</v>
      </c>
      <c r="R15" s="18">
        <f t="shared" si="2"/>
        <v>181698</v>
      </c>
      <c r="S15" s="18">
        <f t="shared" si="2"/>
        <v>66891</v>
      </c>
      <c r="T15" s="18">
        <f t="shared" si="2"/>
        <v>114452</v>
      </c>
      <c r="U15" s="18">
        <f t="shared" si="2"/>
        <v>2490462</v>
      </c>
      <c r="V15" s="18">
        <f t="shared" si="2"/>
        <v>2671805</v>
      </c>
      <c r="W15" s="18">
        <f t="shared" si="2"/>
        <v>3024213</v>
      </c>
      <c r="X15" s="18">
        <f t="shared" si="2"/>
        <v>3790000</v>
      </c>
      <c r="Y15" s="18">
        <f t="shared" si="2"/>
        <v>-765787</v>
      </c>
      <c r="Z15" s="4">
        <f>+IF(X15&lt;&gt;0,+(Y15/X15)*100,0)</f>
        <v>-20.205461741424802</v>
      </c>
      <c r="AA15" s="30">
        <f>SUM(AA16:AA18)</f>
        <v>4092500</v>
      </c>
    </row>
    <row r="16" spans="1:27" ht="13.5">
      <c r="A16" s="5" t="s">
        <v>42</v>
      </c>
      <c r="B16" s="3"/>
      <c r="C16" s="19">
        <v>809867</v>
      </c>
      <c r="D16" s="19"/>
      <c r="E16" s="20">
        <v>1200000</v>
      </c>
      <c r="F16" s="21">
        <v>1200000</v>
      </c>
      <c r="G16" s="21"/>
      <c r="H16" s="21"/>
      <c r="I16" s="21">
        <v>3246</v>
      </c>
      <c r="J16" s="21">
        <v>3246</v>
      </c>
      <c r="K16" s="21">
        <v>2102</v>
      </c>
      <c r="L16" s="21"/>
      <c r="M16" s="21"/>
      <c r="N16" s="21">
        <v>2102</v>
      </c>
      <c r="O16" s="21"/>
      <c r="P16" s="21"/>
      <c r="Q16" s="21"/>
      <c r="R16" s="21"/>
      <c r="S16" s="21"/>
      <c r="T16" s="21">
        <v>57624</v>
      </c>
      <c r="U16" s="21">
        <v>357223</v>
      </c>
      <c r="V16" s="21">
        <v>414847</v>
      </c>
      <c r="W16" s="21">
        <v>420195</v>
      </c>
      <c r="X16" s="21">
        <v>1200000</v>
      </c>
      <c r="Y16" s="21">
        <v>-779805</v>
      </c>
      <c r="Z16" s="6">
        <v>-64.98</v>
      </c>
      <c r="AA16" s="28">
        <v>1200000</v>
      </c>
    </row>
    <row r="17" spans="1:27" ht="13.5">
      <c r="A17" s="5" t="s">
        <v>43</v>
      </c>
      <c r="B17" s="3"/>
      <c r="C17" s="19">
        <v>4828433</v>
      </c>
      <c r="D17" s="19"/>
      <c r="E17" s="20">
        <v>2590000</v>
      </c>
      <c r="F17" s="21">
        <v>2892500</v>
      </c>
      <c r="G17" s="21"/>
      <c r="H17" s="21"/>
      <c r="I17" s="21"/>
      <c r="J17" s="21"/>
      <c r="K17" s="21"/>
      <c r="L17" s="21">
        <v>89959</v>
      </c>
      <c r="M17" s="21">
        <v>75403</v>
      </c>
      <c r="N17" s="21">
        <v>165362</v>
      </c>
      <c r="O17" s="21">
        <v>22088</v>
      </c>
      <c r="P17" s="21">
        <v>104689</v>
      </c>
      <c r="Q17" s="21">
        <v>54921</v>
      </c>
      <c r="R17" s="21">
        <v>181698</v>
      </c>
      <c r="S17" s="21">
        <v>66891</v>
      </c>
      <c r="T17" s="21">
        <v>56828</v>
      </c>
      <c r="U17" s="21">
        <v>2133239</v>
      </c>
      <c r="V17" s="21">
        <v>2256958</v>
      </c>
      <c r="W17" s="21">
        <v>2604018</v>
      </c>
      <c r="X17" s="21">
        <v>2590000</v>
      </c>
      <c r="Y17" s="21">
        <v>14018</v>
      </c>
      <c r="Z17" s="6">
        <v>0.54</v>
      </c>
      <c r="AA17" s="28">
        <v>2892500</v>
      </c>
    </row>
    <row r="18" spans="1:27" ht="13.5">
      <c r="A18" s="5" t="s">
        <v>44</v>
      </c>
      <c r="B18" s="3"/>
      <c r="C18" s="19">
        <v>406507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29526344</v>
      </c>
      <c r="D19" s="16">
        <f>SUM(D20:D23)</f>
        <v>0</v>
      </c>
      <c r="E19" s="17">
        <f t="shared" si="3"/>
        <v>39620170</v>
      </c>
      <c r="F19" s="18">
        <f t="shared" si="3"/>
        <v>42437460</v>
      </c>
      <c r="G19" s="18">
        <f t="shared" si="3"/>
        <v>1032947</v>
      </c>
      <c r="H19" s="18">
        <f t="shared" si="3"/>
        <v>1594133</v>
      </c>
      <c r="I19" s="18">
        <f t="shared" si="3"/>
        <v>3039104</v>
      </c>
      <c r="J19" s="18">
        <f t="shared" si="3"/>
        <v>5666184</v>
      </c>
      <c r="K19" s="18">
        <f t="shared" si="3"/>
        <v>4834759</v>
      </c>
      <c r="L19" s="18">
        <f t="shared" si="3"/>
        <v>3727716</v>
      </c>
      <c r="M19" s="18">
        <f t="shared" si="3"/>
        <v>3233970</v>
      </c>
      <c r="N19" s="18">
        <f t="shared" si="3"/>
        <v>11796445</v>
      </c>
      <c r="O19" s="18">
        <f t="shared" si="3"/>
        <v>785473</v>
      </c>
      <c r="P19" s="18">
        <f t="shared" si="3"/>
        <v>2685559</v>
      </c>
      <c r="Q19" s="18">
        <f t="shared" si="3"/>
        <v>3907722</v>
      </c>
      <c r="R19" s="18">
        <f t="shared" si="3"/>
        <v>7378754</v>
      </c>
      <c r="S19" s="18">
        <f t="shared" si="3"/>
        <v>2817897</v>
      </c>
      <c r="T19" s="18">
        <f t="shared" si="3"/>
        <v>3138577</v>
      </c>
      <c r="U19" s="18">
        <f t="shared" si="3"/>
        <v>6697138</v>
      </c>
      <c r="V19" s="18">
        <f t="shared" si="3"/>
        <v>12653612</v>
      </c>
      <c r="W19" s="18">
        <f t="shared" si="3"/>
        <v>37494995</v>
      </c>
      <c r="X19" s="18">
        <f t="shared" si="3"/>
        <v>39620170</v>
      </c>
      <c r="Y19" s="18">
        <f t="shared" si="3"/>
        <v>-2125175</v>
      </c>
      <c r="Z19" s="4">
        <f>+IF(X19&lt;&gt;0,+(Y19/X19)*100,0)</f>
        <v>-5.363871482631195</v>
      </c>
      <c r="AA19" s="30">
        <f>SUM(AA20:AA23)</f>
        <v>42437460</v>
      </c>
    </row>
    <row r="20" spans="1:27" ht="13.5">
      <c r="A20" s="5" t="s">
        <v>46</v>
      </c>
      <c r="B20" s="3"/>
      <c r="C20" s="19">
        <v>7898748</v>
      </c>
      <c r="D20" s="19"/>
      <c r="E20" s="20">
        <v>12534540</v>
      </c>
      <c r="F20" s="21">
        <v>13979330</v>
      </c>
      <c r="G20" s="21">
        <v>269438</v>
      </c>
      <c r="H20" s="21">
        <v>251681</v>
      </c>
      <c r="I20" s="21">
        <v>220624</v>
      </c>
      <c r="J20" s="21">
        <v>741743</v>
      </c>
      <c r="K20" s="21">
        <v>3189072</v>
      </c>
      <c r="L20" s="21">
        <v>1618720</v>
      </c>
      <c r="M20" s="21">
        <v>1678305</v>
      </c>
      <c r="N20" s="21">
        <v>6486097</v>
      </c>
      <c r="O20" s="21">
        <v>123615</v>
      </c>
      <c r="P20" s="21">
        <v>852892</v>
      </c>
      <c r="Q20" s="21">
        <v>1276370</v>
      </c>
      <c r="R20" s="21">
        <v>2252877</v>
      </c>
      <c r="S20" s="21">
        <v>808788</v>
      </c>
      <c r="T20" s="21">
        <v>315421</v>
      </c>
      <c r="U20" s="21">
        <v>1591891</v>
      </c>
      <c r="V20" s="21">
        <v>2716100</v>
      </c>
      <c r="W20" s="21">
        <v>12196817</v>
      </c>
      <c r="X20" s="21">
        <v>12534540</v>
      </c>
      <c r="Y20" s="21">
        <v>-337723</v>
      </c>
      <c r="Z20" s="6">
        <v>-2.69</v>
      </c>
      <c r="AA20" s="28">
        <v>13979330</v>
      </c>
    </row>
    <row r="21" spans="1:27" ht="13.5">
      <c r="A21" s="5" t="s">
        <v>47</v>
      </c>
      <c r="B21" s="3"/>
      <c r="C21" s="19">
        <v>16365827</v>
      </c>
      <c r="D21" s="19"/>
      <c r="E21" s="20">
        <v>18750410</v>
      </c>
      <c r="F21" s="21">
        <v>20870480</v>
      </c>
      <c r="G21" s="21">
        <v>763509</v>
      </c>
      <c r="H21" s="21">
        <v>1342452</v>
      </c>
      <c r="I21" s="21">
        <v>2818480</v>
      </c>
      <c r="J21" s="21">
        <v>4924441</v>
      </c>
      <c r="K21" s="21">
        <v>1619356</v>
      </c>
      <c r="L21" s="21">
        <v>2108996</v>
      </c>
      <c r="M21" s="21">
        <v>1555665</v>
      </c>
      <c r="N21" s="21">
        <v>5284017</v>
      </c>
      <c r="O21" s="21">
        <v>661858</v>
      </c>
      <c r="P21" s="21">
        <v>1482803</v>
      </c>
      <c r="Q21" s="21">
        <v>2631352</v>
      </c>
      <c r="R21" s="21">
        <v>4776013</v>
      </c>
      <c r="S21" s="21">
        <v>1279109</v>
      </c>
      <c r="T21" s="21">
        <v>523073</v>
      </c>
      <c r="U21" s="21">
        <v>4097914</v>
      </c>
      <c r="V21" s="21">
        <v>5900096</v>
      </c>
      <c r="W21" s="21">
        <v>20884567</v>
      </c>
      <c r="X21" s="21">
        <v>18750410</v>
      </c>
      <c r="Y21" s="21">
        <v>2134157</v>
      </c>
      <c r="Z21" s="6">
        <v>11.38</v>
      </c>
      <c r="AA21" s="28">
        <v>20870480</v>
      </c>
    </row>
    <row r="22" spans="1:27" ht="13.5">
      <c r="A22" s="5" t="s">
        <v>48</v>
      </c>
      <c r="B22" s="3"/>
      <c r="C22" s="22">
        <v>3327293</v>
      </c>
      <c r="D22" s="22"/>
      <c r="E22" s="23">
        <v>4895220</v>
      </c>
      <c r="F22" s="24">
        <v>4147650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v>1007333</v>
      </c>
      <c r="V22" s="24">
        <v>1007333</v>
      </c>
      <c r="W22" s="24">
        <v>1007333</v>
      </c>
      <c r="X22" s="24">
        <v>4895220</v>
      </c>
      <c r="Y22" s="24">
        <v>-3887887</v>
      </c>
      <c r="Z22" s="7">
        <v>-79.42</v>
      </c>
      <c r="AA22" s="29">
        <v>4147650</v>
      </c>
    </row>
    <row r="23" spans="1:27" ht="13.5">
      <c r="A23" s="5" t="s">
        <v>49</v>
      </c>
      <c r="B23" s="3"/>
      <c r="C23" s="19">
        <v>1934476</v>
      </c>
      <c r="D23" s="19"/>
      <c r="E23" s="20">
        <v>3440000</v>
      </c>
      <c r="F23" s="21">
        <v>3440000</v>
      </c>
      <c r="G23" s="21"/>
      <c r="H23" s="21"/>
      <c r="I23" s="21"/>
      <c r="J23" s="21"/>
      <c r="K23" s="21">
        <v>26331</v>
      </c>
      <c r="L23" s="21"/>
      <c r="M23" s="21"/>
      <c r="N23" s="21">
        <v>26331</v>
      </c>
      <c r="O23" s="21"/>
      <c r="P23" s="21">
        <v>349864</v>
      </c>
      <c r="Q23" s="21"/>
      <c r="R23" s="21">
        <v>349864</v>
      </c>
      <c r="S23" s="21">
        <v>730000</v>
      </c>
      <c r="T23" s="21">
        <v>2300083</v>
      </c>
      <c r="U23" s="21"/>
      <c r="V23" s="21">
        <v>3030083</v>
      </c>
      <c r="W23" s="21">
        <v>3406278</v>
      </c>
      <c r="X23" s="21">
        <v>3440000</v>
      </c>
      <c r="Y23" s="21">
        <v>-33722</v>
      </c>
      <c r="Z23" s="6">
        <v>-0.98</v>
      </c>
      <c r="AA23" s="28">
        <v>3440000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52538210</v>
      </c>
      <c r="D25" s="51">
        <f>+D5+D9+D15+D19+D24</f>
        <v>0</v>
      </c>
      <c r="E25" s="52">
        <f t="shared" si="4"/>
        <v>54440170</v>
      </c>
      <c r="F25" s="53">
        <f t="shared" si="4"/>
        <v>58818434</v>
      </c>
      <c r="G25" s="53">
        <f t="shared" si="4"/>
        <v>1033596</v>
      </c>
      <c r="H25" s="53">
        <f t="shared" si="4"/>
        <v>1820374</v>
      </c>
      <c r="I25" s="53">
        <f t="shared" si="4"/>
        <v>3514785</v>
      </c>
      <c r="J25" s="53">
        <f t="shared" si="4"/>
        <v>6368755</v>
      </c>
      <c r="K25" s="53">
        <f t="shared" si="4"/>
        <v>5503208</v>
      </c>
      <c r="L25" s="53">
        <f t="shared" si="4"/>
        <v>4437201</v>
      </c>
      <c r="M25" s="53">
        <f t="shared" si="4"/>
        <v>3830626</v>
      </c>
      <c r="N25" s="53">
        <f t="shared" si="4"/>
        <v>13771035</v>
      </c>
      <c r="O25" s="53">
        <f t="shared" si="4"/>
        <v>974424</v>
      </c>
      <c r="P25" s="53">
        <f t="shared" si="4"/>
        <v>3463103</v>
      </c>
      <c r="Q25" s="53">
        <f t="shared" si="4"/>
        <v>5228307</v>
      </c>
      <c r="R25" s="53">
        <f t="shared" si="4"/>
        <v>9665834</v>
      </c>
      <c r="S25" s="53">
        <f t="shared" si="4"/>
        <v>4376911</v>
      </c>
      <c r="T25" s="53">
        <f t="shared" si="4"/>
        <v>4820861</v>
      </c>
      <c r="U25" s="53">
        <f t="shared" si="4"/>
        <v>13329826</v>
      </c>
      <c r="V25" s="53">
        <f t="shared" si="4"/>
        <v>22527598</v>
      </c>
      <c r="W25" s="53">
        <f t="shared" si="4"/>
        <v>52333222</v>
      </c>
      <c r="X25" s="53">
        <f t="shared" si="4"/>
        <v>54440170</v>
      </c>
      <c r="Y25" s="53">
        <f t="shared" si="4"/>
        <v>-2106948</v>
      </c>
      <c r="Z25" s="54">
        <f>+IF(X25&lt;&gt;0,+(Y25/X25)*100,0)</f>
        <v>-3.8702083406425807</v>
      </c>
      <c r="AA25" s="55">
        <f>+AA5+AA9+AA15+AA19+AA24</f>
        <v>58818434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18158440</v>
      </c>
      <c r="D28" s="19"/>
      <c r="E28" s="20">
        <v>19878970</v>
      </c>
      <c r="F28" s="21">
        <v>21384760</v>
      </c>
      <c r="G28" s="21">
        <v>763509</v>
      </c>
      <c r="H28" s="21">
        <v>1342452</v>
      </c>
      <c r="I28" s="21">
        <v>2818480</v>
      </c>
      <c r="J28" s="21">
        <v>4924441</v>
      </c>
      <c r="K28" s="21">
        <v>1595783</v>
      </c>
      <c r="L28" s="21">
        <v>2108996</v>
      </c>
      <c r="M28" s="21">
        <v>1504243</v>
      </c>
      <c r="N28" s="21">
        <v>5209022</v>
      </c>
      <c r="O28" s="21">
        <v>661858</v>
      </c>
      <c r="P28" s="21">
        <v>1561705</v>
      </c>
      <c r="Q28" s="21">
        <v>3199445</v>
      </c>
      <c r="R28" s="21">
        <v>5423008</v>
      </c>
      <c r="S28" s="21">
        <v>1176490</v>
      </c>
      <c r="T28" s="21">
        <v>523073</v>
      </c>
      <c r="U28" s="21">
        <v>2704859</v>
      </c>
      <c r="V28" s="21">
        <v>4404422</v>
      </c>
      <c r="W28" s="21">
        <v>19960893</v>
      </c>
      <c r="X28" s="21"/>
      <c r="Y28" s="21">
        <v>19960893</v>
      </c>
      <c r="Z28" s="6"/>
      <c r="AA28" s="19">
        <v>21384760</v>
      </c>
    </row>
    <row r="29" spans="1:27" ht="13.5">
      <c r="A29" s="57" t="s">
        <v>55</v>
      </c>
      <c r="B29" s="3"/>
      <c r="C29" s="19">
        <v>7122850</v>
      </c>
      <c r="D29" s="19"/>
      <c r="E29" s="20">
        <v>800000</v>
      </c>
      <c r="F29" s="21">
        <v>2418474</v>
      </c>
      <c r="G29" s="21"/>
      <c r="H29" s="21"/>
      <c r="I29" s="21"/>
      <c r="J29" s="21"/>
      <c r="K29" s="21">
        <v>246168</v>
      </c>
      <c r="L29" s="21"/>
      <c r="M29" s="21"/>
      <c r="N29" s="21">
        <v>246168</v>
      </c>
      <c r="O29" s="21"/>
      <c r="P29" s="21"/>
      <c r="Q29" s="21">
        <v>6450</v>
      </c>
      <c r="R29" s="21">
        <v>6450</v>
      </c>
      <c r="S29" s="21">
        <v>130421</v>
      </c>
      <c r="T29" s="21">
        <v>777262</v>
      </c>
      <c r="U29" s="21">
        <v>1092067</v>
      </c>
      <c r="V29" s="21">
        <v>1999750</v>
      </c>
      <c r="W29" s="21">
        <v>2252368</v>
      </c>
      <c r="X29" s="21"/>
      <c r="Y29" s="21">
        <v>2252368</v>
      </c>
      <c r="Z29" s="6"/>
      <c r="AA29" s="28">
        <v>2418474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400000</v>
      </c>
      <c r="F31" s="21">
        <v>400000</v>
      </c>
      <c r="G31" s="21"/>
      <c r="H31" s="21"/>
      <c r="I31" s="21"/>
      <c r="J31" s="21"/>
      <c r="K31" s="21">
        <v>1834</v>
      </c>
      <c r="L31" s="21"/>
      <c r="M31" s="21">
        <v>51422</v>
      </c>
      <c r="N31" s="21">
        <v>53256</v>
      </c>
      <c r="O31" s="21"/>
      <c r="P31" s="21">
        <v>344791</v>
      </c>
      <c r="Q31" s="21"/>
      <c r="R31" s="21">
        <v>344791</v>
      </c>
      <c r="S31" s="21"/>
      <c r="T31" s="21"/>
      <c r="U31" s="21"/>
      <c r="V31" s="21"/>
      <c r="W31" s="21">
        <v>398047</v>
      </c>
      <c r="X31" s="21"/>
      <c r="Y31" s="21">
        <v>398047</v>
      </c>
      <c r="Z31" s="6"/>
      <c r="AA31" s="28">
        <v>400000</v>
      </c>
    </row>
    <row r="32" spans="1:27" ht="13.5">
      <c r="A32" s="59" t="s">
        <v>58</v>
      </c>
      <c r="B32" s="3"/>
      <c r="C32" s="25">
        <f aca="true" t="shared" si="5" ref="C32:Y32">SUM(C28:C31)</f>
        <v>25281290</v>
      </c>
      <c r="D32" s="25">
        <f>SUM(D28:D31)</f>
        <v>0</v>
      </c>
      <c r="E32" s="26">
        <f t="shared" si="5"/>
        <v>21078970</v>
      </c>
      <c r="F32" s="27">
        <f t="shared" si="5"/>
        <v>24203234</v>
      </c>
      <c r="G32" s="27">
        <f t="shared" si="5"/>
        <v>763509</v>
      </c>
      <c r="H32" s="27">
        <f t="shared" si="5"/>
        <v>1342452</v>
      </c>
      <c r="I32" s="27">
        <f t="shared" si="5"/>
        <v>2818480</v>
      </c>
      <c r="J32" s="27">
        <f t="shared" si="5"/>
        <v>4924441</v>
      </c>
      <c r="K32" s="27">
        <f t="shared" si="5"/>
        <v>1843785</v>
      </c>
      <c r="L32" s="27">
        <f t="shared" si="5"/>
        <v>2108996</v>
      </c>
      <c r="M32" s="27">
        <f t="shared" si="5"/>
        <v>1555665</v>
      </c>
      <c r="N32" s="27">
        <f t="shared" si="5"/>
        <v>5508446</v>
      </c>
      <c r="O32" s="27">
        <f t="shared" si="5"/>
        <v>661858</v>
      </c>
      <c r="P32" s="27">
        <f t="shared" si="5"/>
        <v>1906496</v>
      </c>
      <c r="Q32" s="27">
        <f t="shared" si="5"/>
        <v>3205895</v>
      </c>
      <c r="R32" s="27">
        <f t="shared" si="5"/>
        <v>5774249</v>
      </c>
      <c r="S32" s="27">
        <f t="shared" si="5"/>
        <v>1306911</v>
      </c>
      <c r="T32" s="27">
        <f t="shared" si="5"/>
        <v>1300335</v>
      </c>
      <c r="U32" s="27">
        <f t="shared" si="5"/>
        <v>3796926</v>
      </c>
      <c r="V32" s="27">
        <f t="shared" si="5"/>
        <v>6404172</v>
      </c>
      <c r="W32" s="27">
        <f t="shared" si="5"/>
        <v>22611308</v>
      </c>
      <c r="X32" s="27">
        <f t="shared" si="5"/>
        <v>0</v>
      </c>
      <c r="Y32" s="27">
        <f t="shared" si="5"/>
        <v>22611308</v>
      </c>
      <c r="Z32" s="13">
        <f>+IF(X32&lt;&gt;0,+(Y32/X32)*100,0)</f>
        <v>0</v>
      </c>
      <c r="AA32" s="31">
        <f>SUM(AA28:AA31)</f>
        <v>24203234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27256920</v>
      </c>
      <c r="D35" s="19"/>
      <c r="E35" s="20">
        <v>33361200</v>
      </c>
      <c r="F35" s="21">
        <v>34615200</v>
      </c>
      <c r="G35" s="21">
        <v>270086</v>
      </c>
      <c r="H35" s="21">
        <v>477922</v>
      </c>
      <c r="I35" s="21">
        <v>696305</v>
      </c>
      <c r="J35" s="21">
        <v>1444313</v>
      </c>
      <c r="K35" s="21">
        <v>3659422</v>
      </c>
      <c r="L35" s="21">
        <v>2328205</v>
      </c>
      <c r="M35" s="21">
        <v>2274961</v>
      </c>
      <c r="N35" s="21">
        <v>8262588</v>
      </c>
      <c r="O35" s="21">
        <v>312565</v>
      </c>
      <c r="P35" s="21">
        <v>1556608</v>
      </c>
      <c r="Q35" s="21">
        <v>2022411</v>
      </c>
      <c r="R35" s="21">
        <v>3891584</v>
      </c>
      <c r="S35" s="21">
        <v>3069999</v>
      </c>
      <c r="T35" s="21">
        <v>3520526</v>
      </c>
      <c r="U35" s="21">
        <v>9532900</v>
      </c>
      <c r="V35" s="21">
        <v>16123425</v>
      </c>
      <c r="W35" s="21">
        <v>29721910</v>
      </c>
      <c r="X35" s="21"/>
      <c r="Y35" s="21">
        <v>29721910</v>
      </c>
      <c r="Z35" s="6"/>
      <c r="AA35" s="28">
        <v>34615200</v>
      </c>
    </row>
    <row r="36" spans="1:27" ht="13.5">
      <c r="A36" s="61" t="s">
        <v>64</v>
      </c>
      <c r="B36" s="10"/>
      <c r="C36" s="62">
        <f aca="true" t="shared" si="6" ref="C36:Y36">SUM(C32:C35)</f>
        <v>52538210</v>
      </c>
      <c r="D36" s="62">
        <f>SUM(D32:D35)</f>
        <v>0</v>
      </c>
      <c r="E36" s="63">
        <f t="shared" si="6"/>
        <v>54440170</v>
      </c>
      <c r="F36" s="64">
        <f t="shared" si="6"/>
        <v>58818434</v>
      </c>
      <c r="G36" s="64">
        <f t="shared" si="6"/>
        <v>1033595</v>
      </c>
      <c r="H36" s="64">
        <f t="shared" si="6"/>
        <v>1820374</v>
      </c>
      <c r="I36" s="64">
        <f t="shared" si="6"/>
        <v>3514785</v>
      </c>
      <c r="J36" s="64">
        <f t="shared" si="6"/>
        <v>6368754</v>
      </c>
      <c r="K36" s="64">
        <f t="shared" si="6"/>
        <v>5503207</v>
      </c>
      <c r="L36" s="64">
        <f t="shared" si="6"/>
        <v>4437201</v>
      </c>
      <c r="M36" s="64">
        <f t="shared" si="6"/>
        <v>3830626</v>
      </c>
      <c r="N36" s="64">
        <f t="shared" si="6"/>
        <v>13771034</v>
      </c>
      <c r="O36" s="64">
        <f t="shared" si="6"/>
        <v>974423</v>
      </c>
      <c r="P36" s="64">
        <f t="shared" si="6"/>
        <v>3463104</v>
      </c>
      <c r="Q36" s="64">
        <f t="shared" si="6"/>
        <v>5228306</v>
      </c>
      <c r="R36" s="64">
        <f t="shared" si="6"/>
        <v>9665833</v>
      </c>
      <c r="S36" s="64">
        <f t="shared" si="6"/>
        <v>4376910</v>
      </c>
      <c r="T36" s="64">
        <f t="shared" si="6"/>
        <v>4820861</v>
      </c>
      <c r="U36" s="64">
        <f t="shared" si="6"/>
        <v>13329826</v>
      </c>
      <c r="V36" s="64">
        <f t="shared" si="6"/>
        <v>22527597</v>
      </c>
      <c r="W36" s="64">
        <f t="shared" si="6"/>
        <v>52333218</v>
      </c>
      <c r="X36" s="64">
        <f t="shared" si="6"/>
        <v>0</v>
      </c>
      <c r="Y36" s="64">
        <f t="shared" si="6"/>
        <v>52333218</v>
      </c>
      <c r="Z36" s="65">
        <f>+IF(X36&lt;&gt;0,+(Y36/X36)*100,0)</f>
        <v>0</v>
      </c>
      <c r="AA36" s="66">
        <f>SUM(AA32:AA35)</f>
        <v>58818434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3377627</v>
      </c>
      <c r="D5" s="16">
        <f>SUM(D6:D8)</f>
        <v>0</v>
      </c>
      <c r="E5" s="17">
        <f t="shared" si="0"/>
        <v>6570850</v>
      </c>
      <c r="F5" s="18">
        <f t="shared" si="0"/>
        <v>3816702</v>
      </c>
      <c r="G5" s="18">
        <f t="shared" si="0"/>
        <v>16719</v>
      </c>
      <c r="H5" s="18">
        <f t="shared" si="0"/>
        <v>3399</v>
      </c>
      <c r="I5" s="18">
        <f t="shared" si="0"/>
        <v>33265</v>
      </c>
      <c r="J5" s="18">
        <f t="shared" si="0"/>
        <v>53383</v>
      </c>
      <c r="K5" s="18">
        <f t="shared" si="0"/>
        <v>6684</v>
      </c>
      <c r="L5" s="18">
        <f t="shared" si="0"/>
        <v>64922</v>
      </c>
      <c r="M5" s="18">
        <f t="shared" si="0"/>
        <v>185635</v>
      </c>
      <c r="N5" s="18">
        <f t="shared" si="0"/>
        <v>257241</v>
      </c>
      <c r="O5" s="18">
        <f t="shared" si="0"/>
        <v>453123</v>
      </c>
      <c r="P5" s="18">
        <f t="shared" si="0"/>
        <v>23926</v>
      </c>
      <c r="Q5" s="18">
        <f t="shared" si="0"/>
        <v>115870</v>
      </c>
      <c r="R5" s="18">
        <f t="shared" si="0"/>
        <v>592919</v>
      </c>
      <c r="S5" s="18">
        <f t="shared" si="0"/>
        <v>736752</v>
      </c>
      <c r="T5" s="18">
        <f t="shared" si="0"/>
        <v>9504</v>
      </c>
      <c r="U5" s="18">
        <f t="shared" si="0"/>
        <v>1247356</v>
      </c>
      <c r="V5" s="18">
        <f t="shared" si="0"/>
        <v>1993612</v>
      </c>
      <c r="W5" s="18">
        <f t="shared" si="0"/>
        <v>2897155</v>
      </c>
      <c r="X5" s="18">
        <f t="shared" si="0"/>
        <v>6570850</v>
      </c>
      <c r="Y5" s="18">
        <f t="shared" si="0"/>
        <v>-3673695</v>
      </c>
      <c r="Z5" s="4">
        <f>+IF(X5&lt;&gt;0,+(Y5/X5)*100,0)</f>
        <v>-55.9089767686068</v>
      </c>
      <c r="AA5" s="16">
        <f>SUM(AA6:AA8)</f>
        <v>3816702</v>
      </c>
    </row>
    <row r="6" spans="1:27" ht="13.5">
      <c r="A6" s="5" t="s">
        <v>32</v>
      </c>
      <c r="B6" s="3"/>
      <c r="C6" s="19">
        <v>13105</v>
      </c>
      <c r="D6" s="19"/>
      <c r="E6" s="20">
        <v>58800</v>
      </c>
      <c r="F6" s="21">
        <v>56529</v>
      </c>
      <c r="G6" s="21"/>
      <c r="H6" s="21"/>
      <c r="I6" s="21">
        <v>5526</v>
      </c>
      <c r="J6" s="21">
        <v>5526</v>
      </c>
      <c r="K6" s="21"/>
      <c r="L6" s="21"/>
      <c r="M6" s="21"/>
      <c r="N6" s="21"/>
      <c r="O6" s="21"/>
      <c r="P6" s="21"/>
      <c r="Q6" s="21"/>
      <c r="R6" s="21"/>
      <c r="S6" s="21">
        <v>36937</v>
      </c>
      <c r="T6" s="21"/>
      <c r="U6" s="21"/>
      <c r="V6" s="21">
        <v>36937</v>
      </c>
      <c r="W6" s="21">
        <v>42463</v>
      </c>
      <c r="X6" s="21">
        <v>58800</v>
      </c>
      <c r="Y6" s="21">
        <v>-16337</v>
      </c>
      <c r="Z6" s="6">
        <v>-27.78</v>
      </c>
      <c r="AA6" s="28">
        <v>56529</v>
      </c>
    </row>
    <row r="7" spans="1:27" ht="13.5">
      <c r="A7" s="5" t="s">
        <v>33</v>
      </c>
      <c r="B7" s="3"/>
      <c r="C7" s="22">
        <v>24704</v>
      </c>
      <c r="D7" s="22"/>
      <c r="E7" s="23">
        <v>32000</v>
      </c>
      <c r="F7" s="24">
        <v>23000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v>9800</v>
      </c>
      <c r="R7" s="24">
        <v>9800</v>
      </c>
      <c r="S7" s="24">
        <v>8964</v>
      </c>
      <c r="T7" s="24"/>
      <c r="U7" s="24"/>
      <c r="V7" s="24">
        <v>8964</v>
      </c>
      <c r="W7" s="24">
        <v>18764</v>
      </c>
      <c r="X7" s="24">
        <v>32000</v>
      </c>
      <c r="Y7" s="24">
        <v>-13236</v>
      </c>
      <c r="Z7" s="7">
        <v>-41.36</v>
      </c>
      <c r="AA7" s="29">
        <v>23000</v>
      </c>
    </row>
    <row r="8" spans="1:27" ht="13.5">
      <c r="A8" s="5" t="s">
        <v>34</v>
      </c>
      <c r="B8" s="3"/>
      <c r="C8" s="19">
        <v>3339818</v>
      </c>
      <c r="D8" s="19"/>
      <c r="E8" s="20">
        <v>6480050</v>
      </c>
      <c r="F8" s="21">
        <v>3737173</v>
      </c>
      <c r="G8" s="21">
        <v>16719</v>
      </c>
      <c r="H8" s="21">
        <v>3399</v>
      </c>
      <c r="I8" s="21">
        <v>27739</v>
      </c>
      <c r="J8" s="21">
        <v>47857</v>
      </c>
      <c r="K8" s="21">
        <v>6684</v>
      </c>
      <c r="L8" s="21">
        <v>64922</v>
      </c>
      <c r="M8" s="21">
        <v>185635</v>
      </c>
      <c r="N8" s="21">
        <v>257241</v>
      </c>
      <c r="O8" s="21">
        <v>453123</v>
      </c>
      <c r="P8" s="21">
        <v>23926</v>
      </c>
      <c r="Q8" s="21">
        <v>106070</v>
      </c>
      <c r="R8" s="21">
        <v>583119</v>
      </c>
      <c r="S8" s="21">
        <v>690851</v>
      </c>
      <c r="T8" s="21">
        <v>9504</v>
      </c>
      <c r="U8" s="21">
        <v>1247356</v>
      </c>
      <c r="V8" s="21">
        <v>1947711</v>
      </c>
      <c r="W8" s="21">
        <v>2835928</v>
      </c>
      <c r="X8" s="21">
        <v>6480050</v>
      </c>
      <c r="Y8" s="21">
        <v>-3644122</v>
      </c>
      <c r="Z8" s="6">
        <v>-56.24</v>
      </c>
      <c r="AA8" s="28">
        <v>3737173</v>
      </c>
    </row>
    <row r="9" spans="1:27" ht="13.5">
      <c r="A9" s="2" t="s">
        <v>35</v>
      </c>
      <c r="B9" s="3"/>
      <c r="C9" s="16">
        <f aca="true" t="shared" si="1" ref="C9:Y9">SUM(C10:C14)</f>
        <v>1452632</v>
      </c>
      <c r="D9" s="16">
        <f>SUM(D10:D14)</f>
        <v>0</v>
      </c>
      <c r="E9" s="17">
        <f t="shared" si="1"/>
        <v>5072150</v>
      </c>
      <c r="F9" s="18">
        <f t="shared" si="1"/>
        <v>2098519</v>
      </c>
      <c r="G9" s="18">
        <f t="shared" si="1"/>
        <v>0</v>
      </c>
      <c r="H9" s="18">
        <f t="shared" si="1"/>
        <v>20109</v>
      </c>
      <c r="I9" s="18">
        <f t="shared" si="1"/>
        <v>0</v>
      </c>
      <c r="J9" s="18">
        <f t="shared" si="1"/>
        <v>20109</v>
      </c>
      <c r="K9" s="18">
        <f t="shared" si="1"/>
        <v>58321</v>
      </c>
      <c r="L9" s="18">
        <f t="shared" si="1"/>
        <v>12238</v>
      </c>
      <c r="M9" s="18">
        <f t="shared" si="1"/>
        <v>15939</v>
      </c>
      <c r="N9" s="18">
        <f t="shared" si="1"/>
        <v>86498</v>
      </c>
      <c r="O9" s="18">
        <f t="shared" si="1"/>
        <v>0</v>
      </c>
      <c r="P9" s="18">
        <f t="shared" si="1"/>
        <v>876072</v>
      </c>
      <c r="Q9" s="18">
        <f t="shared" si="1"/>
        <v>0</v>
      </c>
      <c r="R9" s="18">
        <f t="shared" si="1"/>
        <v>876072</v>
      </c>
      <c r="S9" s="18">
        <f t="shared" si="1"/>
        <v>178870</v>
      </c>
      <c r="T9" s="18">
        <f t="shared" si="1"/>
        <v>0</v>
      </c>
      <c r="U9" s="18">
        <f t="shared" si="1"/>
        <v>403660</v>
      </c>
      <c r="V9" s="18">
        <f t="shared" si="1"/>
        <v>582530</v>
      </c>
      <c r="W9" s="18">
        <f t="shared" si="1"/>
        <v>1565209</v>
      </c>
      <c r="X9" s="18">
        <f t="shared" si="1"/>
        <v>5072150</v>
      </c>
      <c r="Y9" s="18">
        <f t="shared" si="1"/>
        <v>-3506941</v>
      </c>
      <c r="Z9" s="4">
        <f>+IF(X9&lt;&gt;0,+(Y9/X9)*100,0)</f>
        <v>-69.1411137288921</v>
      </c>
      <c r="AA9" s="30">
        <f>SUM(AA10:AA14)</f>
        <v>2098519</v>
      </c>
    </row>
    <row r="10" spans="1:27" ht="13.5">
      <c r="A10" s="5" t="s">
        <v>36</v>
      </c>
      <c r="B10" s="3"/>
      <c r="C10" s="19">
        <v>5563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1412950</v>
      </c>
      <c r="D12" s="19"/>
      <c r="E12" s="20">
        <v>5057500</v>
      </c>
      <c r="F12" s="21">
        <v>2087187</v>
      </c>
      <c r="G12" s="21"/>
      <c r="H12" s="21">
        <v>8779</v>
      </c>
      <c r="I12" s="21"/>
      <c r="J12" s="21">
        <v>8779</v>
      </c>
      <c r="K12" s="21">
        <v>58321</v>
      </c>
      <c r="L12" s="21">
        <v>12238</v>
      </c>
      <c r="M12" s="21">
        <v>15939</v>
      </c>
      <c r="N12" s="21">
        <v>86498</v>
      </c>
      <c r="O12" s="21"/>
      <c r="P12" s="21">
        <v>876072</v>
      </c>
      <c r="Q12" s="21"/>
      <c r="R12" s="21">
        <v>876072</v>
      </c>
      <c r="S12" s="21">
        <v>178870</v>
      </c>
      <c r="T12" s="21"/>
      <c r="U12" s="21">
        <v>403660</v>
      </c>
      <c r="V12" s="21">
        <v>582530</v>
      </c>
      <c r="W12" s="21">
        <v>1553879</v>
      </c>
      <c r="X12" s="21">
        <v>5057500</v>
      </c>
      <c r="Y12" s="21">
        <v>-3503621</v>
      </c>
      <c r="Z12" s="6">
        <v>-69.28</v>
      </c>
      <c r="AA12" s="28">
        <v>2087187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34119</v>
      </c>
      <c r="D14" s="22"/>
      <c r="E14" s="23">
        <v>14650</v>
      </c>
      <c r="F14" s="24">
        <v>11332</v>
      </c>
      <c r="G14" s="24"/>
      <c r="H14" s="24">
        <v>11330</v>
      </c>
      <c r="I14" s="24"/>
      <c r="J14" s="24">
        <v>11330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11330</v>
      </c>
      <c r="X14" s="24">
        <v>14650</v>
      </c>
      <c r="Y14" s="24">
        <v>-3320</v>
      </c>
      <c r="Z14" s="7">
        <v>-22.66</v>
      </c>
      <c r="AA14" s="29">
        <v>11332</v>
      </c>
    </row>
    <row r="15" spans="1:27" ht="13.5">
      <c r="A15" s="2" t="s">
        <v>41</v>
      </c>
      <c r="B15" s="8"/>
      <c r="C15" s="16">
        <f aca="true" t="shared" si="2" ref="C15:Y15">SUM(C16:C18)</f>
        <v>684778</v>
      </c>
      <c r="D15" s="16">
        <f>SUM(D16:D18)</f>
        <v>0</v>
      </c>
      <c r="E15" s="17">
        <f t="shared" si="2"/>
        <v>823900</v>
      </c>
      <c r="F15" s="18">
        <f t="shared" si="2"/>
        <v>580287</v>
      </c>
      <c r="G15" s="18">
        <f t="shared" si="2"/>
        <v>0</v>
      </c>
      <c r="H15" s="18">
        <f t="shared" si="2"/>
        <v>90875</v>
      </c>
      <c r="I15" s="18">
        <f t="shared" si="2"/>
        <v>2109</v>
      </c>
      <c r="J15" s="18">
        <f t="shared" si="2"/>
        <v>92984</v>
      </c>
      <c r="K15" s="18">
        <f t="shared" si="2"/>
        <v>20725</v>
      </c>
      <c r="L15" s="18">
        <f t="shared" si="2"/>
        <v>9788</v>
      </c>
      <c r="M15" s="18">
        <f t="shared" si="2"/>
        <v>25993</v>
      </c>
      <c r="N15" s="18">
        <f t="shared" si="2"/>
        <v>56506</v>
      </c>
      <c r="O15" s="18">
        <f t="shared" si="2"/>
        <v>89795</v>
      </c>
      <c r="P15" s="18">
        <f t="shared" si="2"/>
        <v>209134</v>
      </c>
      <c r="Q15" s="18">
        <f t="shared" si="2"/>
        <v>44320</v>
      </c>
      <c r="R15" s="18">
        <f t="shared" si="2"/>
        <v>343249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492739</v>
      </c>
      <c r="X15" s="18">
        <f t="shared" si="2"/>
        <v>823900</v>
      </c>
      <c r="Y15" s="18">
        <f t="shared" si="2"/>
        <v>-331161</v>
      </c>
      <c r="Z15" s="4">
        <f>+IF(X15&lt;&gt;0,+(Y15/X15)*100,0)</f>
        <v>-40.1943196989926</v>
      </c>
      <c r="AA15" s="30">
        <f>SUM(AA16:AA18)</f>
        <v>580287</v>
      </c>
    </row>
    <row r="16" spans="1:27" ht="13.5">
      <c r="A16" s="5" t="s">
        <v>42</v>
      </c>
      <c r="B16" s="3"/>
      <c r="C16" s="19">
        <v>1026</v>
      </c>
      <c r="D16" s="19"/>
      <c r="E16" s="20"/>
      <c r="F16" s="21">
        <v>4386</v>
      </c>
      <c r="G16" s="21"/>
      <c r="H16" s="21">
        <v>4385</v>
      </c>
      <c r="I16" s="21"/>
      <c r="J16" s="21">
        <v>4385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4385</v>
      </c>
      <c r="X16" s="21"/>
      <c r="Y16" s="21">
        <v>4385</v>
      </c>
      <c r="Z16" s="6"/>
      <c r="AA16" s="28">
        <v>4386</v>
      </c>
    </row>
    <row r="17" spans="1:27" ht="13.5">
      <c r="A17" s="5" t="s">
        <v>43</v>
      </c>
      <c r="B17" s="3"/>
      <c r="C17" s="19">
        <v>683752</v>
      </c>
      <c r="D17" s="19"/>
      <c r="E17" s="20">
        <v>823900</v>
      </c>
      <c r="F17" s="21">
        <v>575901</v>
      </c>
      <c r="G17" s="21"/>
      <c r="H17" s="21">
        <v>86490</v>
      </c>
      <c r="I17" s="21">
        <v>2109</v>
      </c>
      <c r="J17" s="21">
        <v>88599</v>
      </c>
      <c r="K17" s="21">
        <v>20725</v>
      </c>
      <c r="L17" s="21">
        <v>9788</v>
      </c>
      <c r="M17" s="21">
        <v>25993</v>
      </c>
      <c r="N17" s="21">
        <v>56506</v>
      </c>
      <c r="O17" s="21">
        <v>89795</v>
      </c>
      <c r="P17" s="21">
        <v>209134</v>
      </c>
      <c r="Q17" s="21">
        <v>44320</v>
      </c>
      <c r="R17" s="21">
        <v>343249</v>
      </c>
      <c r="S17" s="21"/>
      <c r="T17" s="21"/>
      <c r="U17" s="21"/>
      <c r="V17" s="21"/>
      <c r="W17" s="21">
        <v>488354</v>
      </c>
      <c r="X17" s="21">
        <v>823900</v>
      </c>
      <c r="Y17" s="21">
        <v>-335546</v>
      </c>
      <c r="Z17" s="6">
        <v>-40.73</v>
      </c>
      <c r="AA17" s="28">
        <v>575901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5515037</v>
      </c>
      <c r="D25" s="51">
        <f>+D5+D9+D15+D19+D24</f>
        <v>0</v>
      </c>
      <c r="E25" s="52">
        <f t="shared" si="4"/>
        <v>12466900</v>
      </c>
      <c r="F25" s="53">
        <f t="shared" si="4"/>
        <v>6495508</v>
      </c>
      <c r="G25" s="53">
        <f t="shared" si="4"/>
        <v>16719</v>
      </c>
      <c r="H25" s="53">
        <f t="shared" si="4"/>
        <v>114383</v>
      </c>
      <c r="I25" s="53">
        <f t="shared" si="4"/>
        <v>35374</v>
      </c>
      <c r="J25" s="53">
        <f t="shared" si="4"/>
        <v>166476</v>
      </c>
      <c r="K25" s="53">
        <f t="shared" si="4"/>
        <v>85730</v>
      </c>
      <c r="L25" s="53">
        <f t="shared" si="4"/>
        <v>86948</v>
      </c>
      <c r="M25" s="53">
        <f t="shared" si="4"/>
        <v>227567</v>
      </c>
      <c r="N25" s="53">
        <f t="shared" si="4"/>
        <v>400245</v>
      </c>
      <c r="O25" s="53">
        <f t="shared" si="4"/>
        <v>542918</v>
      </c>
      <c r="P25" s="53">
        <f t="shared" si="4"/>
        <v>1109132</v>
      </c>
      <c r="Q25" s="53">
        <f t="shared" si="4"/>
        <v>160190</v>
      </c>
      <c r="R25" s="53">
        <f t="shared" si="4"/>
        <v>1812240</v>
      </c>
      <c r="S25" s="53">
        <f t="shared" si="4"/>
        <v>915622</v>
      </c>
      <c r="T25" s="53">
        <f t="shared" si="4"/>
        <v>9504</v>
      </c>
      <c r="U25" s="53">
        <f t="shared" si="4"/>
        <v>1651016</v>
      </c>
      <c r="V25" s="53">
        <f t="shared" si="4"/>
        <v>2576142</v>
      </c>
      <c r="W25" s="53">
        <f t="shared" si="4"/>
        <v>4955103</v>
      </c>
      <c r="X25" s="53">
        <f t="shared" si="4"/>
        <v>12466900</v>
      </c>
      <c r="Y25" s="53">
        <f t="shared" si="4"/>
        <v>-7511797</v>
      </c>
      <c r="Z25" s="54">
        <f>+IF(X25&lt;&gt;0,+(Y25/X25)*100,0)</f>
        <v>-60.253928402409585</v>
      </c>
      <c r="AA25" s="55">
        <f>+AA5+AA9+AA15+AA19+AA24</f>
        <v>6495508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1341274</v>
      </c>
      <c r="D28" s="19"/>
      <c r="E28" s="20">
        <v>815900</v>
      </c>
      <c r="F28" s="21">
        <v>575901</v>
      </c>
      <c r="G28" s="21"/>
      <c r="H28" s="21">
        <v>86490</v>
      </c>
      <c r="I28" s="21">
        <v>2109</v>
      </c>
      <c r="J28" s="21">
        <v>88599</v>
      </c>
      <c r="K28" s="21">
        <v>20725</v>
      </c>
      <c r="L28" s="21">
        <v>9788</v>
      </c>
      <c r="M28" s="21">
        <v>25993</v>
      </c>
      <c r="N28" s="21">
        <v>56506</v>
      </c>
      <c r="O28" s="21">
        <v>89795</v>
      </c>
      <c r="P28" s="21">
        <v>209134</v>
      </c>
      <c r="Q28" s="21">
        <v>44320</v>
      </c>
      <c r="R28" s="21">
        <v>343249</v>
      </c>
      <c r="S28" s="21"/>
      <c r="T28" s="21"/>
      <c r="U28" s="21"/>
      <c r="V28" s="21"/>
      <c r="W28" s="21">
        <v>488354</v>
      </c>
      <c r="X28" s="21"/>
      <c r="Y28" s="21">
        <v>488354</v>
      </c>
      <c r="Z28" s="6"/>
      <c r="AA28" s="19">
        <v>575901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1341274</v>
      </c>
      <c r="D32" s="25">
        <f>SUM(D28:D31)</f>
        <v>0</v>
      </c>
      <c r="E32" s="26">
        <f t="shared" si="5"/>
        <v>815900</v>
      </c>
      <c r="F32" s="27">
        <f t="shared" si="5"/>
        <v>575901</v>
      </c>
      <c r="G32" s="27">
        <f t="shared" si="5"/>
        <v>0</v>
      </c>
      <c r="H32" s="27">
        <f t="shared" si="5"/>
        <v>86490</v>
      </c>
      <c r="I32" s="27">
        <f t="shared" si="5"/>
        <v>2109</v>
      </c>
      <c r="J32" s="27">
        <f t="shared" si="5"/>
        <v>88599</v>
      </c>
      <c r="K32" s="27">
        <f t="shared" si="5"/>
        <v>20725</v>
      </c>
      <c r="L32" s="27">
        <f t="shared" si="5"/>
        <v>9788</v>
      </c>
      <c r="M32" s="27">
        <f t="shared" si="5"/>
        <v>25993</v>
      </c>
      <c r="N32" s="27">
        <f t="shared" si="5"/>
        <v>56506</v>
      </c>
      <c r="O32" s="27">
        <f t="shared" si="5"/>
        <v>89795</v>
      </c>
      <c r="P32" s="27">
        <f t="shared" si="5"/>
        <v>209134</v>
      </c>
      <c r="Q32" s="27">
        <f t="shared" si="5"/>
        <v>44320</v>
      </c>
      <c r="R32" s="27">
        <f t="shared" si="5"/>
        <v>343249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488354</v>
      </c>
      <c r="X32" s="27">
        <f t="shared" si="5"/>
        <v>0</v>
      </c>
      <c r="Y32" s="27">
        <f t="shared" si="5"/>
        <v>488354</v>
      </c>
      <c r="Z32" s="13">
        <f>+IF(X32&lt;&gt;0,+(Y32/X32)*100,0)</f>
        <v>0</v>
      </c>
      <c r="AA32" s="31">
        <f>SUM(AA28:AA31)</f>
        <v>575901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166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166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4173762</v>
      </c>
      <c r="D35" s="19"/>
      <c r="E35" s="20">
        <v>11651000</v>
      </c>
      <c r="F35" s="21">
        <v>5919441</v>
      </c>
      <c r="G35" s="21">
        <v>16719</v>
      </c>
      <c r="H35" s="21">
        <v>27893</v>
      </c>
      <c r="I35" s="21">
        <v>33265</v>
      </c>
      <c r="J35" s="21">
        <v>77877</v>
      </c>
      <c r="K35" s="21">
        <v>65005</v>
      </c>
      <c r="L35" s="21">
        <v>77160</v>
      </c>
      <c r="M35" s="21">
        <v>201574</v>
      </c>
      <c r="N35" s="21">
        <v>343739</v>
      </c>
      <c r="O35" s="21">
        <v>453123</v>
      </c>
      <c r="P35" s="21">
        <v>899998</v>
      </c>
      <c r="Q35" s="21">
        <v>115870</v>
      </c>
      <c r="R35" s="21">
        <v>1468991</v>
      </c>
      <c r="S35" s="21">
        <v>915622</v>
      </c>
      <c r="T35" s="21">
        <v>9504</v>
      </c>
      <c r="U35" s="21">
        <v>1651016</v>
      </c>
      <c r="V35" s="21">
        <v>2576142</v>
      </c>
      <c r="W35" s="21">
        <v>4466749</v>
      </c>
      <c r="X35" s="21"/>
      <c r="Y35" s="21">
        <v>4466749</v>
      </c>
      <c r="Z35" s="6"/>
      <c r="AA35" s="28">
        <v>5919441</v>
      </c>
    </row>
    <row r="36" spans="1:27" ht="13.5">
      <c r="A36" s="61" t="s">
        <v>64</v>
      </c>
      <c r="B36" s="10"/>
      <c r="C36" s="62">
        <f aca="true" t="shared" si="6" ref="C36:Y36">SUM(C32:C35)</f>
        <v>5515036</v>
      </c>
      <c r="D36" s="62">
        <f>SUM(D32:D35)</f>
        <v>0</v>
      </c>
      <c r="E36" s="63">
        <f t="shared" si="6"/>
        <v>12466900</v>
      </c>
      <c r="F36" s="64">
        <f t="shared" si="6"/>
        <v>6495508</v>
      </c>
      <c r="G36" s="64">
        <f t="shared" si="6"/>
        <v>16719</v>
      </c>
      <c r="H36" s="64">
        <f t="shared" si="6"/>
        <v>114383</v>
      </c>
      <c r="I36" s="64">
        <f t="shared" si="6"/>
        <v>35374</v>
      </c>
      <c r="J36" s="64">
        <f t="shared" si="6"/>
        <v>166476</v>
      </c>
      <c r="K36" s="64">
        <f t="shared" si="6"/>
        <v>85730</v>
      </c>
      <c r="L36" s="64">
        <f t="shared" si="6"/>
        <v>86948</v>
      </c>
      <c r="M36" s="64">
        <f t="shared" si="6"/>
        <v>227567</v>
      </c>
      <c r="N36" s="64">
        <f t="shared" si="6"/>
        <v>400245</v>
      </c>
      <c r="O36" s="64">
        <f t="shared" si="6"/>
        <v>542918</v>
      </c>
      <c r="P36" s="64">
        <f t="shared" si="6"/>
        <v>1109132</v>
      </c>
      <c r="Q36" s="64">
        <f t="shared" si="6"/>
        <v>160190</v>
      </c>
      <c r="R36" s="64">
        <f t="shared" si="6"/>
        <v>1812240</v>
      </c>
      <c r="S36" s="64">
        <f t="shared" si="6"/>
        <v>915622</v>
      </c>
      <c r="T36" s="64">
        <f t="shared" si="6"/>
        <v>9504</v>
      </c>
      <c r="U36" s="64">
        <f t="shared" si="6"/>
        <v>1651016</v>
      </c>
      <c r="V36" s="64">
        <f t="shared" si="6"/>
        <v>2576142</v>
      </c>
      <c r="W36" s="64">
        <f t="shared" si="6"/>
        <v>4955103</v>
      </c>
      <c r="X36" s="64">
        <f t="shared" si="6"/>
        <v>0</v>
      </c>
      <c r="Y36" s="64">
        <f t="shared" si="6"/>
        <v>4955103</v>
      </c>
      <c r="Z36" s="65">
        <f>+IF(X36&lt;&gt;0,+(Y36/X36)*100,0)</f>
        <v>0</v>
      </c>
      <c r="AA36" s="66">
        <f>SUM(AA32:AA35)</f>
        <v>6495508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4946561</v>
      </c>
      <c r="D5" s="16">
        <f>SUM(D6:D8)</f>
        <v>0</v>
      </c>
      <c r="E5" s="17">
        <f t="shared" si="0"/>
        <v>3090929</v>
      </c>
      <c r="F5" s="18">
        <f t="shared" si="0"/>
        <v>4458905</v>
      </c>
      <c r="G5" s="18">
        <f t="shared" si="0"/>
        <v>9121</v>
      </c>
      <c r="H5" s="18">
        <f t="shared" si="0"/>
        <v>93215</v>
      </c>
      <c r="I5" s="18">
        <f t="shared" si="0"/>
        <v>385460</v>
      </c>
      <c r="J5" s="18">
        <f t="shared" si="0"/>
        <v>487796</v>
      </c>
      <c r="K5" s="18">
        <f t="shared" si="0"/>
        <v>101352</v>
      </c>
      <c r="L5" s="18">
        <f t="shared" si="0"/>
        <v>485455</v>
      </c>
      <c r="M5" s="18">
        <f t="shared" si="0"/>
        <v>277553</v>
      </c>
      <c r="N5" s="18">
        <f t="shared" si="0"/>
        <v>864360</v>
      </c>
      <c r="O5" s="18">
        <f t="shared" si="0"/>
        <v>130689</v>
      </c>
      <c r="P5" s="18">
        <f t="shared" si="0"/>
        <v>76713</v>
      </c>
      <c r="Q5" s="18">
        <f t="shared" si="0"/>
        <v>95522</v>
      </c>
      <c r="R5" s="18">
        <f t="shared" si="0"/>
        <v>302924</v>
      </c>
      <c r="S5" s="18">
        <f t="shared" si="0"/>
        <v>356315</v>
      </c>
      <c r="T5" s="18">
        <f t="shared" si="0"/>
        <v>62207</v>
      </c>
      <c r="U5" s="18">
        <f t="shared" si="0"/>
        <v>952394</v>
      </c>
      <c r="V5" s="18">
        <f t="shared" si="0"/>
        <v>1370916</v>
      </c>
      <c r="W5" s="18">
        <f t="shared" si="0"/>
        <v>3025996</v>
      </c>
      <c r="X5" s="18">
        <f t="shared" si="0"/>
        <v>3090929</v>
      </c>
      <c r="Y5" s="18">
        <f t="shared" si="0"/>
        <v>-64933</v>
      </c>
      <c r="Z5" s="4">
        <f>+IF(X5&lt;&gt;0,+(Y5/X5)*100,0)</f>
        <v>-2.100759998045895</v>
      </c>
      <c r="AA5" s="16">
        <f>SUM(AA6:AA8)</f>
        <v>4458905</v>
      </c>
    </row>
    <row r="6" spans="1:27" ht="13.5">
      <c r="A6" s="5" t="s">
        <v>32</v>
      </c>
      <c r="B6" s="3"/>
      <c r="C6" s="19">
        <v>1644517</v>
      </c>
      <c r="D6" s="19"/>
      <c r="E6" s="20">
        <v>1901701</v>
      </c>
      <c r="F6" s="21">
        <v>1897701</v>
      </c>
      <c r="G6" s="21">
        <v>9121</v>
      </c>
      <c r="H6" s="21">
        <v>87129</v>
      </c>
      <c r="I6" s="21">
        <v>383984</v>
      </c>
      <c r="J6" s="21">
        <v>480234</v>
      </c>
      <c r="K6" s="21">
        <v>68752</v>
      </c>
      <c r="L6" s="21">
        <v>321858</v>
      </c>
      <c r="M6" s="21">
        <v>85996</v>
      </c>
      <c r="N6" s="21">
        <v>476606</v>
      </c>
      <c r="O6" s="21">
        <v>53986</v>
      </c>
      <c r="P6" s="21">
        <v>28091</v>
      </c>
      <c r="Q6" s="21">
        <v>79158</v>
      </c>
      <c r="R6" s="21">
        <v>161235</v>
      </c>
      <c r="S6" s="21">
        <v>62955</v>
      </c>
      <c r="T6" s="21">
        <v>19653</v>
      </c>
      <c r="U6" s="21">
        <v>336964</v>
      </c>
      <c r="V6" s="21">
        <v>419572</v>
      </c>
      <c r="W6" s="21">
        <v>1537647</v>
      </c>
      <c r="X6" s="21">
        <v>1901701</v>
      </c>
      <c r="Y6" s="21">
        <v>-364054</v>
      </c>
      <c r="Z6" s="6">
        <v>-19.14</v>
      </c>
      <c r="AA6" s="28">
        <v>1897701</v>
      </c>
    </row>
    <row r="7" spans="1:27" ht="13.5">
      <c r="A7" s="5" t="s">
        <v>33</v>
      </c>
      <c r="B7" s="3"/>
      <c r="C7" s="22">
        <v>3890</v>
      </c>
      <c r="D7" s="22"/>
      <c r="E7" s="23">
        <v>38378</v>
      </c>
      <c r="F7" s="24">
        <v>39854</v>
      </c>
      <c r="G7" s="24"/>
      <c r="H7" s="24"/>
      <c r="I7" s="24">
        <v>1476</v>
      </c>
      <c r="J7" s="24">
        <v>1476</v>
      </c>
      <c r="K7" s="24"/>
      <c r="L7" s="24"/>
      <c r="M7" s="24"/>
      <c r="N7" s="24"/>
      <c r="O7" s="24"/>
      <c r="P7" s="24"/>
      <c r="Q7" s="24">
        <v>833</v>
      </c>
      <c r="R7" s="24">
        <v>833</v>
      </c>
      <c r="S7" s="24"/>
      <c r="T7" s="24">
        <v>787</v>
      </c>
      <c r="U7" s="24">
        <v>25927</v>
      </c>
      <c r="V7" s="24">
        <v>26714</v>
      </c>
      <c r="W7" s="24">
        <v>29023</v>
      </c>
      <c r="X7" s="24">
        <v>38378</v>
      </c>
      <c r="Y7" s="24">
        <v>-9355</v>
      </c>
      <c r="Z7" s="7">
        <v>-24.38</v>
      </c>
      <c r="AA7" s="29">
        <v>39854</v>
      </c>
    </row>
    <row r="8" spans="1:27" ht="13.5">
      <c r="A8" s="5" t="s">
        <v>34</v>
      </c>
      <c r="B8" s="3"/>
      <c r="C8" s="19">
        <v>3298154</v>
      </c>
      <c r="D8" s="19"/>
      <c r="E8" s="20">
        <v>1150850</v>
      </c>
      <c r="F8" s="21">
        <v>2521350</v>
      </c>
      <c r="G8" s="21"/>
      <c r="H8" s="21">
        <v>6086</v>
      </c>
      <c r="I8" s="21"/>
      <c r="J8" s="21">
        <v>6086</v>
      </c>
      <c r="K8" s="21">
        <v>32600</v>
      </c>
      <c r="L8" s="21">
        <v>163597</v>
      </c>
      <c r="M8" s="21">
        <v>191557</v>
      </c>
      <c r="N8" s="21">
        <v>387754</v>
      </c>
      <c r="O8" s="21">
        <v>76703</v>
      </c>
      <c r="P8" s="21">
        <v>48622</v>
      </c>
      <c r="Q8" s="21">
        <v>15531</v>
      </c>
      <c r="R8" s="21">
        <v>140856</v>
      </c>
      <c r="S8" s="21">
        <v>293360</v>
      </c>
      <c r="T8" s="21">
        <v>41767</v>
      </c>
      <c r="U8" s="21">
        <v>589503</v>
      </c>
      <c r="V8" s="21">
        <v>924630</v>
      </c>
      <c r="W8" s="21">
        <v>1459326</v>
      </c>
      <c r="X8" s="21">
        <v>1150850</v>
      </c>
      <c r="Y8" s="21">
        <v>308476</v>
      </c>
      <c r="Z8" s="6">
        <v>26.8</v>
      </c>
      <c r="AA8" s="28">
        <v>2521350</v>
      </c>
    </row>
    <row r="9" spans="1:27" ht="13.5">
      <c r="A9" s="2" t="s">
        <v>35</v>
      </c>
      <c r="B9" s="3"/>
      <c r="C9" s="16">
        <f aca="true" t="shared" si="1" ref="C9:Y9">SUM(C10:C14)</f>
        <v>20324874</v>
      </c>
      <c r="D9" s="16">
        <f>SUM(D10:D14)</f>
        <v>0</v>
      </c>
      <c r="E9" s="17">
        <f t="shared" si="1"/>
        <v>26735589</v>
      </c>
      <c r="F9" s="18">
        <f t="shared" si="1"/>
        <v>44220921</v>
      </c>
      <c r="G9" s="18">
        <f t="shared" si="1"/>
        <v>0</v>
      </c>
      <c r="H9" s="18">
        <f t="shared" si="1"/>
        <v>2497032</v>
      </c>
      <c r="I9" s="18">
        <f t="shared" si="1"/>
        <v>1606699</v>
      </c>
      <c r="J9" s="18">
        <f t="shared" si="1"/>
        <v>4103731</v>
      </c>
      <c r="K9" s="18">
        <f t="shared" si="1"/>
        <v>949394</v>
      </c>
      <c r="L9" s="18">
        <f t="shared" si="1"/>
        <v>53134</v>
      </c>
      <c r="M9" s="18">
        <f t="shared" si="1"/>
        <v>9682406</v>
      </c>
      <c r="N9" s="18">
        <f t="shared" si="1"/>
        <v>10684934</v>
      </c>
      <c r="O9" s="18">
        <f t="shared" si="1"/>
        <v>18525</v>
      </c>
      <c r="P9" s="18">
        <f t="shared" si="1"/>
        <v>1065158</v>
      </c>
      <c r="Q9" s="18">
        <f t="shared" si="1"/>
        <v>3884450</v>
      </c>
      <c r="R9" s="18">
        <f t="shared" si="1"/>
        <v>4968133</v>
      </c>
      <c r="S9" s="18">
        <f t="shared" si="1"/>
        <v>1445706</v>
      </c>
      <c r="T9" s="18">
        <f t="shared" si="1"/>
        <v>9993869</v>
      </c>
      <c r="U9" s="18">
        <f t="shared" si="1"/>
        <v>4162669</v>
      </c>
      <c r="V9" s="18">
        <f t="shared" si="1"/>
        <v>15602244</v>
      </c>
      <c r="W9" s="18">
        <f t="shared" si="1"/>
        <v>35359042</v>
      </c>
      <c r="X9" s="18">
        <f t="shared" si="1"/>
        <v>26735589</v>
      </c>
      <c r="Y9" s="18">
        <f t="shared" si="1"/>
        <v>8623453</v>
      </c>
      <c r="Z9" s="4">
        <f>+IF(X9&lt;&gt;0,+(Y9/X9)*100,0)</f>
        <v>32.254583955490936</v>
      </c>
      <c r="AA9" s="30">
        <f>SUM(AA10:AA14)</f>
        <v>44220921</v>
      </c>
    </row>
    <row r="10" spans="1:27" ht="13.5">
      <c r="A10" s="5" t="s">
        <v>36</v>
      </c>
      <c r="B10" s="3"/>
      <c r="C10" s="19">
        <v>354018</v>
      </c>
      <c r="D10" s="19"/>
      <c r="E10" s="20">
        <v>60500</v>
      </c>
      <c r="F10" s="21">
        <v>1321659</v>
      </c>
      <c r="G10" s="21"/>
      <c r="H10" s="21">
        <v>3025</v>
      </c>
      <c r="I10" s="21"/>
      <c r="J10" s="21">
        <v>3025</v>
      </c>
      <c r="K10" s="21">
        <v>157500</v>
      </c>
      <c r="L10" s="21"/>
      <c r="M10" s="21"/>
      <c r="N10" s="21">
        <v>157500</v>
      </c>
      <c r="O10" s="21"/>
      <c r="P10" s="21"/>
      <c r="Q10" s="21"/>
      <c r="R10" s="21"/>
      <c r="S10" s="21"/>
      <c r="T10" s="21">
        <v>13981</v>
      </c>
      <c r="U10" s="21"/>
      <c r="V10" s="21">
        <v>13981</v>
      </c>
      <c r="W10" s="21">
        <v>174506</v>
      </c>
      <c r="X10" s="21">
        <v>60500</v>
      </c>
      <c r="Y10" s="21">
        <v>114006</v>
      </c>
      <c r="Z10" s="6">
        <v>188.44</v>
      </c>
      <c r="AA10" s="28">
        <v>1321659</v>
      </c>
    </row>
    <row r="11" spans="1:27" ht="13.5">
      <c r="A11" s="5" t="s">
        <v>37</v>
      </c>
      <c r="B11" s="3"/>
      <c r="C11" s="19">
        <v>3309420</v>
      </c>
      <c r="D11" s="19"/>
      <c r="E11" s="20">
        <v>3465789</v>
      </c>
      <c r="F11" s="21">
        <v>11425222</v>
      </c>
      <c r="G11" s="21"/>
      <c r="H11" s="21">
        <v>1149047</v>
      </c>
      <c r="I11" s="21"/>
      <c r="J11" s="21">
        <v>1149047</v>
      </c>
      <c r="K11" s="21">
        <v>21666</v>
      </c>
      <c r="L11" s="21">
        <v>18914</v>
      </c>
      <c r="M11" s="21">
        <v>2035842</v>
      </c>
      <c r="N11" s="21">
        <v>2076422</v>
      </c>
      <c r="O11" s="21"/>
      <c r="P11" s="21">
        <v>22418</v>
      </c>
      <c r="Q11" s="21">
        <v>10922</v>
      </c>
      <c r="R11" s="21">
        <v>33340</v>
      </c>
      <c r="S11" s="21">
        <v>171865</v>
      </c>
      <c r="T11" s="21">
        <v>1626143</v>
      </c>
      <c r="U11" s="21">
        <v>3538727</v>
      </c>
      <c r="V11" s="21">
        <v>5336735</v>
      </c>
      <c r="W11" s="21">
        <v>8595544</v>
      </c>
      <c r="X11" s="21">
        <v>3465789</v>
      </c>
      <c r="Y11" s="21">
        <v>5129755</v>
      </c>
      <c r="Z11" s="6">
        <v>148.01</v>
      </c>
      <c r="AA11" s="28">
        <v>11425222</v>
      </c>
    </row>
    <row r="12" spans="1:27" ht="13.5">
      <c r="A12" s="5" t="s">
        <v>38</v>
      </c>
      <c r="B12" s="3"/>
      <c r="C12" s="19"/>
      <c r="D12" s="19"/>
      <c r="E12" s="20">
        <v>245300</v>
      </c>
      <c r="F12" s="21">
        <v>245300</v>
      </c>
      <c r="G12" s="21"/>
      <c r="H12" s="21"/>
      <c r="I12" s="21"/>
      <c r="J12" s="21"/>
      <c r="K12" s="21"/>
      <c r="L12" s="21"/>
      <c r="M12" s="21"/>
      <c r="N12" s="21"/>
      <c r="O12" s="21">
        <v>15540</v>
      </c>
      <c r="P12" s="21">
        <v>877</v>
      </c>
      <c r="Q12" s="21">
        <v>7034</v>
      </c>
      <c r="R12" s="21">
        <v>23451</v>
      </c>
      <c r="S12" s="21"/>
      <c r="T12" s="21">
        <v>5200</v>
      </c>
      <c r="U12" s="21">
        <v>156882</v>
      </c>
      <c r="V12" s="21">
        <v>162082</v>
      </c>
      <c r="W12" s="21">
        <v>185533</v>
      </c>
      <c r="X12" s="21">
        <v>245300</v>
      </c>
      <c r="Y12" s="21">
        <v>-59767</v>
      </c>
      <c r="Z12" s="6">
        <v>-24.36</v>
      </c>
      <c r="AA12" s="28">
        <v>245300</v>
      </c>
    </row>
    <row r="13" spans="1:27" ht="13.5">
      <c r="A13" s="5" t="s">
        <v>39</v>
      </c>
      <c r="B13" s="3"/>
      <c r="C13" s="19">
        <v>16661436</v>
      </c>
      <c r="D13" s="19"/>
      <c r="E13" s="20">
        <v>22964000</v>
      </c>
      <c r="F13" s="21">
        <v>31228740</v>
      </c>
      <c r="G13" s="21"/>
      <c r="H13" s="21">
        <v>1344960</v>
      </c>
      <c r="I13" s="21">
        <v>1606699</v>
      </c>
      <c r="J13" s="21">
        <v>2951659</v>
      </c>
      <c r="K13" s="21">
        <v>770228</v>
      </c>
      <c r="L13" s="21">
        <v>34220</v>
      </c>
      <c r="M13" s="21">
        <v>7646564</v>
      </c>
      <c r="N13" s="21">
        <v>8451012</v>
      </c>
      <c r="O13" s="21">
        <v>2985</v>
      </c>
      <c r="P13" s="21">
        <v>1041863</v>
      </c>
      <c r="Q13" s="21">
        <v>3866494</v>
      </c>
      <c r="R13" s="21">
        <v>4911342</v>
      </c>
      <c r="S13" s="21">
        <v>1273841</v>
      </c>
      <c r="T13" s="21">
        <v>8348545</v>
      </c>
      <c r="U13" s="21">
        <v>467060</v>
      </c>
      <c r="V13" s="21">
        <v>10089446</v>
      </c>
      <c r="W13" s="21">
        <v>26403459</v>
      </c>
      <c r="X13" s="21">
        <v>22964000</v>
      </c>
      <c r="Y13" s="21">
        <v>3439459</v>
      </c>
      <c r="Z13" s="6">
        <v>14.98</v>
      </c>
      <c r="AA13" s="28">
        <v>31228740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7507275</v>
      </c>
      <c r="D15" s="16">
        <f>SUM(D16:D18)</f>
        <v>0</v>
      </c>
      <c r="E15" s="17">
        <f t="shared" si="2"/>
        <v>3263153</v>
      </c>
      <c r="F15" s="18">
        <f t="shared" si="2"/>
        <v>4867511</v>
      </c>
      <c r="G15" s="18">
        <f t="shared" si="2"/>
        <v>54486</v>
      </c>
      <c r="H15" s="18">
        <f t="shared" si="2"/>
        <v>22217</v>
      </c>
      <c r="I15" s="18">
        <f t="shared" si="2"/>
        <v>70031</v>
      </c>
      <c r="J15" s="18">
        <f t="shared" si="2"/>
        <v>146734</v>
      </c>
      <c r="K15" s="18">
        <f t="shared" si="2"/>
        <v>453560</v>
      </c>
      <c r="L15" s="18">
        <f t="shared" si="2"/>
        <v>203279</v>
      </c>
      <c r="M15" s="18">
        <f t="shared" si="2"/>
        <v>355429</v>
      </c>
      <c r="N15" s="18">
        <f t="shared" si="2"/>
        <v>1012268</v>
      </c>
      <c r="O15" s="18">
        <f t="shared" si="2"/>
        <v>39959</v>
      </c>
      <c r="P15" s="18">
        <f t="shared" si="2"/>
        <v>783984</v>
      </c>
      <c r="Q15" s="18">
        <f t="shared" si="2"/>
        <v>227110</v>
      </c>
      <c r="R15" s="18">
        <f t="shared" si="2"/>
        <v>1051053</v>
      </c>
      <c r="S15" s="18">
        <f t="shared" si="2"/>
        <v>0</v>
      </c>
      <c r="T15" s="18">
        <f t="shared" si="2"/>
        <v>140868</v>
      </c>
      <c r="U15" s="18">
        <f t="shared" si="2"/>
        <v>353939</v>
      </c>
      <c r="V15" s="18">
        <f t="shared" si="2"/>
        <v>494807</v>
      </c>
      <c r="W15" s="18">
        <f t="shared" si="2"/>
        <v>2704862</v>
      </c>
      <c r="X15" s="18">
        <f t="shared" si="2"/>
        <v>3263153</v>
      </c>
      <c r="Y15" s="18">
        <f t="shared" si="2"/>
        <v>-558291</v>
      </c>
      <c r="Z15" s="4">
        <f>+IF(X15&lt;&gt;0,+(Y15/X15)*100,0)</f>
        <v>-17.10894340535059</v>
      </c>
      <c r="AA15" s="30">
        <f>SUM(AA16:AA18)</f>
        <v>4867511</v>
      </c>
    </row>
    <row r="16" spans="1:27" ht="13.5">
      <c r="A16" s="5" t="s">
        <v>42</v>
      </c>
      <c r="B16" s="3"/>
      <c r="C16" s="19">
        <v>2315526</v>
      </c>
      <c r="D16" s="19"/>
      <c r="E16" s="20"/>
      <c r="F16" s="21">
        <v>280000</v>
      </c>
      <c r="G16" s="21"/>
      <c r="H16" s="21"/>
      <c r="I16" s="21"/>
      <c r="J16" s="21"/>
      <c r="K16" s="21"/>
      <c r="L16" s="21"/>
      <c r="M16" s="21"/>
      <c r="N16" s="21"/>
      <c r="O16" s="21"/>
      <c r="P16" s="21">
        <v>157684</v>
      </c>
      <c r="Q16" s="21"/>
      <c r="R16" s="21">
        <v>157684</v>
      </c>
      <c r="S16" s="21"/>
      <c r="T16" s="21"/>
      <c r="U16" s="21"/>
      <c r="V16" s="21"/>
      <c r="W16" s="21">
        <v>157684</v>
      </c>
      <c r="X16" s="21"/>
      <c r="Y16" s="21">
        <v>157684</v>
      </c>
      <c r="Z16" s="6"/>
      <c r="AA16" s="28">
        <v>280000</v>
      </c>
    </row>
    <row r="17" spans="1:27" ht="13.5">
      <c r="A17" s="5" t="s">
        <v>43</v>
      </c>
      <c r="B17" s="3"/>
      <c r="C17" s="19">
        <v>5191749</v>
      </c>
      <c r="D17" s="19"/>
      <c r="E17" s="20">
        <v>3263153</v>
      </c>
      <c r="F17" s="21">
        <v>4587511</v>
      </c>
      <c r="G17" s="21">
        <v>54486</v>
      </c>
      <c r="H17" s="21">
        <v>22217</v>
      </c>
      <c r="I17" s="21">
        <v>70031</v>
      </c>
      <c r="J17" s="21">
        <v>146734</v>
      </c>
      <c r="K17" s="21">
        <v>453560</v>
      </c>
      <c r="L17" s="21">
        <v>203279</v>
      </c>
      <c r="M17" s="21">
        <v>355429</v>
      </c>
      <c r="N17" s="21">
        <v>1012268</v>
      </c>
      <c r="O17" s="21">
        <v>39959</v>
      </c>
      <c r="P17" s="21">
        <v>626300</v>
      </c>
      <c r="Q17" s="21">
        <v>227110</v>
      </c>
      <c r="R17" s="21">
        <v>893369</v>
      </c>
      <c r="S17" s="21"/>
      <c r="T17" s="21">
        <v>140868</v>
      </c>
      <c r="U17" s="21">
        <v>353939</v>
      </c>
      <c r="V17" s="21">
        <v>494807</v>
      </c>
      <c r="W17" s="21">
        <v>2547178</v>
      </c>
      <c r="X17" s="21">
        <v>3263153</v>
      </c>
      <c r="Y17" s="21">
        <v>-715975</v>
      </c>
      <c r="Z17" s="6">
        <v>-21.94</v>
      </c>
      <c r="AA17" s="28">
        <v>4587511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30167971</v>
      </c>
      <c r="D19" s="16">
        <f>SUM(D20:D23)</f>
        <v>0</v>
      </c>
      <c r="E19" s="17">
        <f t="shared" si="3"/>
        <v>34457111</v>
      </c>
      <c r="F19" s="18">
        <f t="shared" si="3"/>
        <v>31629595</v>
      </c>
      <c r="G19" s="18">
        <f t="shared" si="3"/>
        <v>983369</v>
      </c>
      <c r="H19" s="18">
        <f t="shared" si="3"/>
        <v>496680</v>
      </c>
      <c r="I19" s="18">
        <f t="shared" si="3"/>
        <v>3105778</v>
      </c>
      <c r="J19" s="18">
        <f t="shared" si="3"/>
        <v>4585827</v>
      </c>
      <c r="K19" s="18">
        <f t="shared" si="3"/>
        <v>1799762</v>
      </c>
      <c r="L19" s="18">
        <f t="shared" si="3"/>
        <v>1497767</v>
      </c>
      <c r="M19" s="18">
        <f t="shared" si="3"/>
        <v>1153104</v>
      </c>
      <c r="N19" s="18">
        <f t="shared" si="3"/>
        <v>4450633</v>
      </c>
      <c r="O19" s="18">
        <f t="shared" si="3"/>
        <v>169886</v>
      </c>
      <c r="P19" s="18">
        <f t="shared" si="3"/>
        <v>-39391</v>
      </c>
      <c r="Q19" s="18">
        <f t="shared" si="3"/>
        <v>4525322</v>
      </c>
      <c r="R19" s="18">
        <f t="shared" si="3"/>
        <v>4655817</v>
      </c>
      <c r="S19" s="18">
        <f t="shared" si="3"/>
        <v>2639022</v>
      </c>
      <c r="T19" s="18">
        <f t="shared" si="3"/>
        <v>1310654</v>
      </c>
      <c r="U19" s="18">
        <f t="shared" si="3"/>
        <v>5139480</v>
      </c>
      <c r="V19" s="18">
        <f t="shared" si="3"/>
        <v>9089156</v>
      </c>
      <c r="W19" s="18">
        <f t="shared" si="3"/>
        <v>22781433</v>
      </c>
      <c r="X19" s="18">
        <f t="shared" si="3"/>
        <v>34457111</v>
      </c>
      <c r="Y19" s="18">
        <f t="shared" si="3"/>
        <v>-11675678</v>
      </c>
      <c r="Z19" s="4">
        <f>+IF(X19&lt;&gt;0,+(Y19/X19)*100,0)</f>
        <v>-33.88466897297339</v>
      </c>
      <c r="AA19" s="30">
        <f>SUM(AA20:AA23)</f>
        <v>31629595</v>
      </c>
    </row>
    <row r="20" spans="1:27" ht="13.5">
      <c r="A20" s="5" t="s">
        <v>46</v>
      </c>
      <c r="B20" s="3"/>
      <c r="C20" s="19">
        <v>3445308</v>
      </c>
      <c r="D20" s="19"/>
      <c r="E20" s="20">
        <v>6611000</v>
      </c>
      <c r="F20" s="21">
        <v>8331000</v>
      </c>
      <c r="G20" s="21"/>
      <c r="H20" s="21"/>
      <c r="I20" s="21">
        <v>857268</v>
      </c>
      <c r="J20" s="21">
        <v>857268</v>
      </c>
      <c r="K20" s="21">
        <v>588344</v>
      </c>
      <c r="L20" s="21"/>
      <c r="M20" s="21">
        <v>225793</v>
      </c>
      <c r="N20" s="21">
        <v>814137</v>
      </c>
      <c r="O20" s="21">
        <v>22095</v>
      </c>
      <c r="P20" s="21">
        <v>214097</v>
      </c>
      <c r="Q20" s="21">
        <v>455686</v>
      </c>
      <c r="R20" s="21">
        <v>691878</v>
      </c>
      <c r="S20" s="21">
        <v>1407354</v>
      </c>
      <c r="T20" s="21">
        <v>282710</v>
      </c>
      <c r="U20" s="21">
        <v>1201720</v>
      </c>
      <c r="V20" s="21">
        <v>2891784</v>
      </c>
      <c r="W20" s="21">
        <v>5255067</v>
      </c>
      <c r="X20" s="21">
        <v>6611000</v>
      </c>
      <c r="Y20" s="21">
        <v>-1355933</v>
      </c>
      <c r="Z20" s="6">
        <v>-20.51</v>
      </c>
      <c r="AA20" s="28">
        <v>8331000</v>
      </c>
    </row>
    <row r="21" spans="1:27" ht="13.5">
      <c r="A21" s="5" t="s">
        <v>47</v>
      </c>
      <c r="B21" s="3"/>
      <c r="C21" s="19">
        <v>8116009</v>
      </c>
      <c r="D21" s="19"/>
      <c r="E21" s="20">
        <v>9242139</v>
      </c>
      <c r="F21" s="21">
        <v>5378958</v>
      </c>
      <c r="G21" s="21">
        <v>65029</v>
      </c>
      <c r="H21" s="21">
        <v>496680</v>
      </c>
      <c r="I21" s="21">
        <v>392098</v>
      </c>
      <c r="J21" s="21">
        <v>953807</v>
      </c>
      <c r="K21" s="21">
        <v>124380</v>
      </c>
      <c r="L21" s="21">
        <v>1497767</v>
      </c>
      <c r="M21" s="21">
        <v>-642130</v>
      </c>
      <c r="N21" s="21">
        <v>980017</v>
      </c>
      <c r="O21" s="21">
        <v>147791</v>
      </c>
      <c r="P21" s="21">
        <v>-253488</v>
      </c>
      <c r="Q21" s="21">
        <v>194435</v>
      </c>
      <c r="R21" s="21">
        <v>88738</v>
      </c>
      <c r="S21" s="21">
        <v>137535</v>
      </c>
      <c r="T21" s="21">
        <v>245740</v>
      </c>
      <c r="U21" s="21">
        <v>48881</v>
      </c>
      <c r="V21" s="21">
        <v>432156</v>
      </c>
      <c r="W21" s="21">
        <v>2454718</v>
      </c>
      <c r="X21" s="21">
        <v>9242139</v>
      </c>
      <c r="Y21" s="21">
        <v>-6787421</v>
      </c>
      <c r="Z21" s="6">
        <v>-73.44</v>
      </c>
      <c r="AA21" s="28">
        <v>5378958</v>
      </c>
    </row>
    <row r="22" spans="1:27" ht="13.5">
      <c r="A22" s="5" t="s">
        <v>48</v>
      </c>
      <c r="B22" s="3"/>
      <c r="C22" s="22">
        <v>18606654</v>
      </c>
      <c r="D22" s="22"/>
      <c r="E22" s="23">
        <v>18603972</v>
      </c>
      <c r="F22" s="24">
        <v>17919637</v>
      </c>
      <c r="G22" s="24">
        <v>918340</v>
      </c>
      <c r="H22" s="24"/>
      <c r="I22" s="24">
        <v>1856412</v>
      </c>
      <c r="J22" s="24">
        <v>2774752</v>
      </c>
      <c r="K22" s="24">
        <v>1087038</v>
      </c>
      <c r="L22" s="24"/>
      <c r="M22" s="24">
        <v>1569441</v>
      </c>
      <c r="N22" s="24">
        <v>2656479</v>
      </c>
      <c r="O22" s="24"/>
      <c r="P22" s="24"/>
      <c r="Q22" s="24">
        <v>3875201</v>
      </c>
      <c r="R22" s="24">
        <v>3875201</v>
      </c>
      <c r="S22" s="24">
        <v>1094133</v>
      </c>
      <c r="T22" s="24">
        <v>782204</v>
      </c>
      <c r="U22" s="24">
        <v>3888879</v>
      </c>
      <c r="V22" s="24">
        <v>5765216</v>
      </c>
      <c r="W22" s="24">
        <v>15071648</v>
      </c>
      <c r="X22" s="24">
        <v>18603972</v>
      </c>
      <c r="Y22" s="24">
        <v>-3532324</v>
      </c>
      <c r="Z22" s="7">
        <v>-18.99</v>
      </c>
      <c r="AA22" s="29">
        <v>17919637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62946681</v>
      </c>
      <c r="D25" s="51">
        <f>+D5+D9+D15+D19+D24</f>
        <v>0</v>
      </c>
      <c r="E25" s="52">
        <f t="shared" si="4"/>
        <v>67546782</v>
      </c>
      <c r="F25" s="53">
        <f t="shared" si="4"/>
        <v>85176932</v>
      </c>
      <c r="G25" s="53">
        <f t="shared" si="4"/>
        <v>1046976</v>
      </c>
      <c r="H25" s="53">
        <f t="shared" si="4"/>
        <v>3109144</v>
      </c>
      <c r="I25" s="53">
        <f t="shared" si="4"/>
        <v>5167968</v>
      </c>
      <c r="J25" s="53">
        <f t="shared" si="4"/>
        <v>9324088</v>
      </c>
      <c r="K25" s="53">
        <f t="shared" si="4"/>
        <v>3304068</v>
      </c>
      <c r="L25" s="53">
        <f t="shared" si="4"/>
        <v>2239635</v>
      </c>
      <c r="M25" s="53">
        <f t="shared" si="4"/>
        <v>11468492</v>
      </c>
      <c r="N25" s="53">
        <f t="shared" si="4"/>
        <v>17012195</v>
      </c>
      <c r="O25" s="53">
        <f t="shared" si="4"/>
        <v>359059</v>
      </c>
      <c r="P25" s="53">
        <f t="shared" si="4"/>
        <v>1886464</v>
      </c>
      <c r="Q25" s="53">
        <f t="shared" si="4"/>
        <v>8732404</v>
      </c>
      <c r="R25" s="53">
        <f t="shared" si="4"/>
        <v>10977927</v>
      </c>
      <c r="S25" s="53">
        <f t="shared" si="4"/>
        <v>4441043</v>
      </c>
      <c r="T25" s="53">
        <f t="shared" si="4"/>
        <v>11507598</v>
      </c>
      <c r="U25" s="53">
        <f t="shared" si="4"/>
        <v>10608482</v>
      </c>
      <c r="V25" s="53">
        <f t="shared" si="4"/>
        <v>26557123</v>
      </c>
      <c r="W25" s="53">
        <f t="shared" si="4"/>
        <v>63871333</v>
      </c>
      <c r="X25" s="53">
        <f t="shared" si="4"/>
        <v>67546782</v>
      </c>
      <c r="Y25" s="53">
        <f t="shared" si="4"/>
        <v>-3675449</v>
      </c>
      <c r="Z25" s="54">
        <f>+IF(X25&lt;&gt;0,+(Y25/X25)*100,0)</f>
        <v>-5.441338419349126</v>
      </c>
      <c r="AA25" s="55">
        <f>+AA5+AA9+AA15+AA19+AA24</f>
        <v>85176932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28109603</v>
      </c>
      <c r="D28" s="19"/>
      <c r="E28" s="20">
        <v>31706187</v>
      </c>
      <c r="F28" s="21">
        <v>30756695</v>
      </c>
      <c r="G28" s="21">
        <v>1025752</v>
      </c>
      <c r="H28" s="21">
        <v>1672048</v>
      </c>
      <c r="I28" s="21">
        <v>2839610</v>
      </c>
      <c r="J28" s="21">
        <v>5537410</v>
      </c>
      <c r="K28" s="21">
        <v>1108675</v>
      </c>
      <c r="L28" s="21">
        <v>1225266</v>
      </c>
      <c r="M28" s="21">
        <v>4099980</v>
      </c>
      <c r="N28" s="21">
        <v>6433921</v>
      </c>
      <c r="O28" s="21">
        <v>39959</v>
      </c>
      <c r="P28" s="21">
        <v>644280</v>
      </c>
      <c r="Q28" s="21">
        <v>3502495</v>
      </c>
      <c r="R28" s="21">
        <v>4186734</v>
      </c>
      <c r="S28" s="21">
        <v>935493</v>
      </c>
      <c r="T28" s="21">
        <v>2557262</v>
      </c>
      <c r="U28" s="21">
        <v>7393065</v>
      </c>
      <c r="V28" s="21">
        <v>10885820</v>
      </c>
      <c r="W28" s="21">
        <v>27043885</v>
      </c>
      <c r="X28" s="21"/>
      <c r="Y28" s="21">
        <v>27043885</v>
      </c>
      <c r="Z28" s="6"/>
      <c r="AA28" s="19">
        <v>30756695</v>
      </c>
    </row>
    <row r="29" spans="1:27" ht="13.5">
      <c r="A29" s="57" t="s">
        <v>55</v>
      </c>
      <c r="B29" s="3"/>
      <c r="C29" s="19">
        <v>18881227</v>
      </c>
      <c r="D29" s="19"/>
      <c r="E29" s="20">
        <v>22964000</v>
      </c>
      <c r="F29" s="21">
        <v>32324310</v>
      </c>
      <c r="G29" s="21"/>
      <c r="H29" s="21">
        <v>1344960</v>
      </c>
      <c r="I29" s="21">
        <v>1606699</v>
      </c>
      <c r="J29" s="21">
        <v>2951659</v>
      </c>
      <c r="K29" s="21">
        <v>770228</v>
      </c>
      <c r="L29" s="21">
        <v>34220</v>
      </c>
      <c r="M29" s="21">
        <v>7646564</v>
      </c>
      <c r="N29" s="21">
        <v>8451012</v>
      </c>
      <c r="O29" s="21">
        <v>2985</v>
      </c>
      <c r="P29" s="21">
        <v>1041863</v>
      </c>
      <c r="Q29" s="21">
        <v>4018100</v>
      </c>
      <c r="R29" s="21">
        <v>5062948</v>
      </c>
      <c r="S29" s="21">
        <v>1368455</v>
      </c>
      <c r="T29" s="21">
        <v>8614805</v>
      </c>
      <c r="U29" s="21">
        <v>486715</v>
      </c>
      <c r="V29" s="21">
        <v>10469975</v>
      </c>
      <c r="W29" s="21">
        <v>26935594</v>
      </c>
      <c r="X29" s="21"/>
      <c r="Y29" s="21">
        <v>26935594</v>
      </c>
      <c r="Z29" s="6"/>
      <c r="AA29" s="28">
        <v>32324310</v>
      </c>
    </row>
    <row r="30" spans="1:27" ht="13.5">
      <c r="A30" s="57" t="s">
        <v>56</v>
      </c>
      <c r="B30" s="3"/>
      <c r="C30" s="22">
        <v>62102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47052932</v>
      </c>
      <c r="D32" s="25">
        <f>SUM(D28:D31)</f>
        <v>0</v>
      </c>
      <c r="E32" s="26">
        <f t="shared" si="5"/>
        <v>54670187</v>
      </c>
      <c r="F32" s="27">
        <f t="shared" si="5"/>
        <v>63081005</v>
      </c>
      <c r="G32" s="27">
        <f t="shared" si="5"/>
        <v>1025752</v>
      </c>
      <c r="H32" s="27">
        <f t="shared" si="5"/>
        <v>3017008</v>
      </c>
      <c r="I32" s="27">
        <f t="shared" si="5"/>
        <v>4446309</v>
      </c>
      <c r="J32" s="27">
        <f t="shared" si="5"/>
        <v>8489069</v>
      </c>
      <c r="K32" s="27">
        <f t="shared" si="5"/>
        <v>1878903</v>
      </c>
      <c r="L32" s="27">
        <f t="shared" si="5"/>
        <v>1259486</v>
      </c>
      <c r="M32" s="27">
        <f t="shared" si="5"/>
        <v>11746544</v>
      </c>
      <c r="N32" s="27">
        <f t="shared" si="5"/>
        <v>14884933</v>
      </c>
      <c r="O32" s="27">
        <f t="shared" si="5"/>
        <v>42944</v>
      </c>
      <c r="P32" s="27">
        <f t="shared" si="5"/>
        <v>1686143</v>
      </c>
      <c r="Q32" s="27">
        <f t="shared" si="5"/>
        <v>7520595</v>
      </c>
      <c r="R32" s="27">
        <f t="shared" si="5"/>
        <v>9249682</v>
      </c>
      <c r="S32" s="27">
        <f t="shared" si="5"/>
        <v>2303948</v>
      </c>
      <c r="T32" s="27">
        <f t="shared" si="5"/>
        <v>11172067</v>
      </c>
      <c r="U32" s="27">
        <f t="shared" si="5"/>
        <v>7879780</v>
      </c>
      <c r="V32" s="27">
        <f t="shared" si="5"/>
        <v>21355795</v>
      </c>
      <c r="W32" s="27">
        <f t="shared" si="5"/>
        <v>53979479</v>
      </c>
      <c r="X32" s="27">
        <f t="shared" si="5"/>
        <v>0</v>
      </c>
      <c r="Y32" s="27">
        <f t="shared" si="5"/>
        <v>53979479</v>
      </c>
      <c r="Z32" s="13">
        <f>+IF(X32&lt;&gt;0,+(Y32/X32)*100,0)</f>
        <v>0</v>
      </c>
      <c r="AA32" s="31">
        <f>SUM(AA28:AA31)</f>
        <v>63081005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7788820</v>
      </c>
      <c r="D34" s="19"/>
      <c r="E34" s="20">
        <v>5670000</v>
      </c>
      <c r="F34" s="21">
        <v>10978067</v>
      </c>
      <c r="G34" s="21">
        <v>12103</v>
      </c>
      <c r="H34" s="21">
        <v>1762</v>
      </c>
      <c r="I34" s="21">
        <v>1925</v>
      </c>
      <c r="J34" s="21">
        <v>15790</v>
      </c>
      <c r="K34" s="21">
        <v>477372</v>
      </c>
      <c r="L34" s="21">
        <v>345590</v>
      </c>
      <c r="M34" s="21">
        <v>324537</v>
      </c>
      <c r="N34" s="21">
        <v>1147499</v>
      </c>
      <c r="O34" s="21">
        <v>153667</v>
      </c>
      <c r="P34" s="21">
        <v>-56516</v>
      </c>
      <c r="Q34" s="21">
        <v>754175</v>
      </c>
      <c r="R34" s="21">
        <v>851326</v>
      </c>
      <c r="S34" s="21">
        <v>1112576</v>
      </c>
      <c r="T34" s="21">
        <v>44406</v>
      </c>
      <c r="U34" s="21">
        <v>1232711</v>
      </c>
      <c r="V34" s="21">
        <v>2389693</v>
      </c>
      <c r="W34" s="21">
        <v>4404308</v>
      </c>
      <c r="X34" s="21"/>
      <c r="Y34" s="21">
        <v>4404308</v>
      </c>
      <c r="Z34" s="6"/>
      <c r="AA34" s="28">
        <v>10978067</v>
      </c>
    </row>
    <row r="35" spans="1:27" ht="13.5">
      <c r="A35" s="60" t="s">
        <v>63</v>
      </c>
      <c r="B35" s="3"/>
      <c r="C35" s="19">
        <v>8104929</v>
      </c>
      <c r="D35" s="19"/>
      <c r="E35" s="20">
        <v>7206595</v>
      </c>
      <c r="F35" s="21">
        <v>11117860</v>
      </c>
      <c r="G35" s="21">
        <v>9121</v>
      </c>
      <c r="H35" s="21">
        <v>90374</v>
      </c>
      <c r="I35" s="21">
        <v>719734</v>
      </c>
      <c r="J35" s="21">
        <v>819229</v>
      </c>
      <c r="K35" s="21">
        <v>947793</v>
      </c>
      <c r="L35" s="21">
        <v>634559</v>
      </c>
      <c r="M35" s="21">
        <v>-602589</v>
      </c>
      <c r="N35" s="21">
        <v>979763</v>
      </c>
      <c r="O35" s="21">
        <v>162448</v>
      </c>
      <c r="P35" s="21">
        <v>256837</v>
      </c>
      <c r="Q35" s="21">
        <v>457634</v>
      </c>
      <c r="R35" s="21">
        <v>876919</v>
      </c>
      <c r="S35" s="21">
        <v>1024519</v>
      </c>
      <c r="T35" s="21">
        <v>291125</v>
      </c>
      <c r="U35" s="21">
        <v>1495991</v>
      </c>
      <c r="V35" s="21">
        <v>2811635</v>
      </c>
      <c r="W35" s="21">
        <v>5487546</v>
      </c>
      <c r="X35" s="21"/>
      <c r="Y35" s="21">
        <v>5487546</v>
      </c>
      <c r="Z35" s="6"/>
      <c r="AA35" s="28">
        <v>11117860</v>
      </c>
    </row>
    <row r="36" spans="1:27" ht="13.5">
      <c r="A36" s="61" t="s">
        <v>64</v>
      </c>
      <c r="B36" s="10"/>
      <c r="C36" s="62">
        <f aca="true" t="shared" si="6" ref="C36:Y36">SUM(C32:C35)</f>
        <v>62946681</v>
      </c>
      <c r="D36" s="62">
        <f>SUM(D32:D35)</f>
        <v>0</v>
      </c>
      <c r="E36" s="63">
        <f t="shared" si="6"/>
        <v>67546782</v>
      </c>
      <c r="F36" s="64">
        <f t="shared" si="6"/>
        <v>85176932</v>
      </c>
      <c r="G36" s="64">
        <f t="shared" si="6"/>
        <v>1046976</v>
      </c>
      <c r="H36" s="64">
        <f t="shared" si="6"/>
        <v>3109144</v>
      </c>
      <c r="I36" s="64">
        <f t="shared" si="6"/>
        <v>5167968</v>
      </c>
      <c r="J36" s="64">
        <f t="shared" si="6"/>
        <v>9324088</v>
      </c>
      <c r="K36" s="64">
        <f t="shared" si="6"/>
        <v>3304068</v>
      </c>
      <c r="L36" s="64">
        <f t="shared" si="6"/>
        <v>2239635</v>
      </c>
      <c r="M36" s="64">
        <f t="shared" si="6"/>
        <v>11468492</v>
      </c>
      <c r="N36" s="64">
        <f t="shared" si="6"/>
        <v>17012195</v>
      </c>
      <c r="O36" s="64">
        <f t="shared" si="6"/>
        <v>359059</v>
      </c>
      <c r="P36" s="64">
        <f t="shared" si="6"/>
        <v>1886464</v>
      </c>
      <c r="Q36" s="64">
        <f t="shared" si="6"/>
        <v>8732404</v>
      </c>
      <c r="R36" s="64">
        <f t="shared" si="6"/>
        <v>10977927</v>
      </c>
      <c r="S36" s="64">
        <f t="shared" si="6"/>
        <v>4441043</v>
      </c>
      <c r="T36" s="64">
        <f t="shared" si="6"/>
        <v>11507598</v>
      </c>
      <c r="U36" s="64">
        <f t="shared" si="6"/>
        <v>10608482</v>
      </c>
      <c r="V36" s="64">
        <f t="shared" si="6"/>
        <v>26557123</v>
      </c>
      <c r="W36" s="64">
        <f t="shared" si="6"/>
        <v>63871333</v>
      </c>
      <c r="X36" s="64">
        <f t="shared" si="6"/>
        <v>0</v>
      </c>
      <c r="Y36" s="64">
        <f t="shared" si="6"/>
        <v>63871333</v>
      </c>
      <c r="Z36" s="65">
        <f>+IF(X36&lt;&gt;0,+(Y36/X36)*100,0)</f>
        <v>0</v>
      </c>
      <c r="AA36" s="66">
        <f>SUM(AA32:AA35)</f>
        <v>85176932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10734523</v>
      </c>
      <c r="D5" s="16">
        <f>SUM(D6:D8)</f>
        <v>0</v>
      </c>
      <c r="E5" s="17">
        <f t="shared" si="0"/>
        <v>16815217</v>
      </c>
      <c r="F5" s="18">
        <f t="shared" si="0"/>
        <v>17776063</v>
      </c>
      <c r="G5" s="18">
        <f t="shared" si="0"/>
        <v>0</v>
      </c>
      <c r="H5" s="18">
        <f t="shared" si="0"/>
        <v>167347</v>
      </c>
      <c r="I5" s="18">
        <f t="shared" si="0"/>
        <v>71574</v>
      </c>
      <c r="J5" s="18">
        <f t="shared" si="0"/>
        <v>238921</v>
      </c>
      <c r="K5" s="18">
        <f t="shared" si="0"/>
        <v>526597</v>
      </c>
      <c r="L5" s="18">
        <f t="shared" si="0"/>
        <v>256468</v>
      </c>
      <c r="M5" s="18">
        <f t="shared" si="0"/>
        <v>768732</v>
      </c>
      <c r="N5" s="18">
        <f t="shared" si="0"/>
        <v>1551797</v>
      </c>
      <c r="O5" s="18">
        <f t="shared" si="0"/>
        <v>18523</v>
      </c>
      <c r="P5" s="18">
        <f t="shared" si="0"/>
        <v>114289</v>
      </c>
      <c r="Q5" s="18">
        <f t="shared" si="0"/>
        <v>122001</v>
      </c>
      <c r="R5" s="18">
        <f t="shared" si="0"/>
        <v>254813</v>
      </c>
      <c r="S5" s="18">
        <f t="shared" si="0"/>
        <v>4123510</v>
      </c>
      <c r="T5" s="18">
        <f t="shared" si="0"/>
        <v>1409279</v>
      </c>
      <c r="U5" s="18">
        <f t="shared" si="0"/>
        <v>2798623</v>
      </c>
      <c r="V5" s="18">
        <f t="shared" si="0"/>
        <v>8331412</v>
      </c>
      <c r="W5" s="18">
        <f t="shared" si="0"/>
        <v>10376943</v>
      </c>
      <c r="X5" s="18">
        <f t="shared" si="0"/>
        <v>16815217</v>
      </c>
      <c r="Y5" s="18">
        <f t="shared" si="0"/>
        <v>-6438274</v>
      </c>
      <c r="Z5" s="4">
        <f>+IF(X5&lt;&gt;0,+(Y5/X5)*100,0)</f>
        <v>-38.28837891298102</v>
      </c>
      <c r="AA5" s="16">
        <f>SUM(AA6:AA8)</f>
        <v>17776063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10734523</v>
      </c>
      <c r="D8" s="19"/>
      <c r="E8" s="20">
        <v>16815217</v>
      </c>
      <c r="F8" s="21">
        <v>17776063</v>
      </c>
      <c r="G8" s="21"/>
      <c r="H8" s="21">
        <v>167347</v>
      </c>
      <c r="I8" s="21">
        <v>71574</v>
      </c>
      <c r="J8" s="21">
        <v>238921</v>
      </c>
      <c r="K8" s="21">
        <v>526597</v>
      </c>
      <c r="L8" s="21">
        <v>256468</v>
      </c>
      <c r="M8" s="21">
        <v>768732</v>
      </c>
      <c r="N8" s="21">
        <v>1551797</v>
      </c>
      <c r="O8" s="21">
        <v>18523</v>
      </c>
      <c r="P8" s="21">
        <v>114289</v>
      </c>
      <c r="Q8" s="21">
        <v>122001</v>
      </c>
      <c r="R8" s="21">
        <v>254813</v>
      </c>
      <c r="S8" s="21">
        <v>4123510</v>
      </c>
      <c r="T8" s="21">
        <v>1409279</v>
      </c>
      <c r="U8" s="21">
        <v>2798623</v>
      </c>
      <c r="V8" s="21">
        <v>8331412</v>
      </c>
      <c r="W8" s="21">
        <v>10376943</v>
      </c>
      <c r="X8" s="21">
        <v>16815217</v>
      </c>
      <c r="Y8" s="21">
        <v>-6438274</v>
      </c>
      <c r="Z8" s="6">
        <v>-38.29</v>
      </c>
      <c r="AA8" s="28">
        <v>17776063</v>
      </c>
    </row>
    <row r="9" spans="1:27" ht="13.5">
      <c r="A9" s="2" t="s">
        <v>35</v>
      </c>
      <c r="B9" s="3"/>
      <c r="C9" s="16">
        <f aca="true" t="shared" si="1" ref="C9:Y9">SUM(C10:C14)</f>
        <v>19581766</v>
      </c>
      <c r="D9" s="16">
        <f>SUM(D10:D14)</f>
        <v>0</v>
      </c>
      <c r="E9" s="17">
        <f t="shared" si="1"/>
        <v>21205063</v>
      </c>
      <c r="F9" s="18">
        <f t="shared" si="1"/>
        <v>42621511</v>
      </c>
      <c r="G9" s="18">
        <f t="shared" si="1"/>
        <v>0</v>
      </c>
      <c r="H9" s="18">
        <f t="shared" si="1"/>
        <v>30280</v>
      </c>
      <c r="I9" s="18">
        <f t="shared" si="1"/>
        <v>267039</v>
      </c>
      <c r="J9" s="18">
        <f t="shared" si="1"/>
        <v>297319</v>
      </c>
      <c r="K9" s="18">
        <f t="shared" si="1"/>
        <v>1025363</v>
      </c>
      <c r="L9" s="18">
        <f t="shared" si="1"/>
        <v>541462</v>
      </c>
      <c r="M9" s="18">
        <f t="shared" si="1"/>
        <v>8212599</v>
      </c>
      <c r="N9" s="18">
        <f t="shared" si="1"/>
        <v>9779424</v>
      </c>
      <c r="O9" s="18">
        <f t="shared" si="1"/>
        <v>427479</v>
      </c>
      <c r="P9" s="18">
        <f t="shared" si="1"/>
        <v>5755559</v>
      </c>
      <c r="Q9" s="18">
        <f t="shared" si="1"/>
        <v>6881267</v>
      </c>
      <c r="R9" s="18">
        <f t="shared" si="1"/>
        <v>13064305</v>
      </c>
      <c r="S9" s="18">
        <f t="shared" si="1"/>
        <v>1142203</v>
      </c>
      <c r="T9" s="18">
        <f t="shared" si="1"/>
        <v>3385800</v>
      </c>
      <c r="U9" s="18">
        <f t="shared" si="1"/>
        <v>11514916</v>
      </c>
      <c r="V9" s="18">
        <f t="shared" si="1"/>
        <v>16042919</v>
      </c>
      <c r="W9" s="18">
        <f t="shared" si="1"/>
        <v>39183967</v>
      </c>
      <c r="X9" s="18">
        <f t="shared" si="1"/>
        <v>21205063</v>
      </c>
      <c r="Y9" s="18">
        <f t="shared" si="1"/>
        <v>17978904</v>
      </c>
      <c r="Z9" s="4">
        <f>+IF(X9&lt;&gt;0,+(Y9/X9)*100,0)</f>
        <v>84.78590231021714</v>
      </c>
      <c r="AA9" s="30">
        <f>SUM(AA10:AA14)</f>
        <v>42621511</v>
      </c>
    </row>
    <row r="10" spans="1:27" ht="13.5">
      <c r="A10" s="5" t="s">
        <v>36</v>
      </c>
      <c r="B10" s="3"/>
      <c r="C10" s="19">
        <v>3482157</v>
      </c>
      <c r="D10" s="19"/>
      <c r="E10" s="20">
        <v>5634500</v>
      </c>
      <c r="F10" s="21">
        <v>5594838</v>
      </c>
      <c r="G10" s="21"/>
      <c r="H10" s="21">
        <v>30280</v>
      </c>
      <c r="I10" s="21">
        <v>6248</v>
      </c>
      <c r="J10" s="21">
        <v>36528</v>
      </c>
      <c r="K10" s="21">
        <v>498463</v>
      </c>
      <c r="L10" s="21">
        <v>290561</v>
      </c>
      <c r="M10" s="21">
        <v>244926</v>
      </c>
      <c r="N10" s="21">
        <v>1033950</v>
      </c>
      <c r="O10" s="21">
        <v>203479</v>
      </c>
      <c r="P10" s="21">
        <v>164589</v>
      </c>
      <c r="Q10" s="21">
        <v>328606</v>
      </c>
      <c r="R10" s="21">
        <v>696674</v>
      </c>
      <c r="S10" s="21">
        <v>429359</v>
      </c>
      <c r="T10" s="21">
        <v>686474</v>
      </c>
      <c r="U10" s="21">
        <v>2375067</v>
      </c>
      <c r="V10" s="21">
        <v>3490900</v>
      </c>
      <c r="W10" s="21">
        <v>5258052</v>
      </c>
      <c r="X10" s="21">
        <v>5634500</v>
      </c>
      <c r="Y10" s="21">
        <v>-376448</v>
      </c>
      <c r="Z10" s="6">
        <v>-6.68</v>
      </c>
      <c r="AA10" s="28">
        <v>5594838</v>
      </c>
    </row>
    <row r="11" spans="1:27" ht="13.5">
      <c r="A11" s="5" t="s">
        <v>37</v>
      </c>
      <c r="B11" s="3"/>
      <c r="C11" s="19">
        <v>5695900</v>
      </c>
      <c r="D11" s="19"/>
      <c r="E11" s="20">
        <v>3090163</v>
      </c>
      <c r="F11" s="21">
        <v>2616370</v>
      </c>
      <c r="G11" s="21"/>
      <c r="H11" s="21"/>
      <c r="I11" s="21">
        <v>260791</v>
      </c>
      <c r="J11" s="21">
        <v>260791</v>
      </c>
      <c r="K11" s="21">
        <v>127282</v>
      </c>
      <c r="L11" s="21">
        <v>250901</v>
      </c>
      <c r="M11" s="21"/>
      <c r="N11" s="21">
        <v>378183</v>
      </c>
      <c r="O11" s="21"/>
      <c r="P11" s="21"/>
      <c r="Q11" s="21"/>
      <c r="R11" s="21"/>
      <c r="S11" s="21"/>
      <c r="T11" s="21">
        <v>548725</v>
      </c>
      <c r="U11" s="21">
        <v>377671</v>
      </c>
      <c r="V11" s="21">
        <v>926396</v>
      </c>
      <c r="W11" s="21">
        <v>1565370</v>
      </c>
      <c r="X11" s="21">
        <v>3090163</v>
      </c>
      <c r="Y11" s="21">
        <v>-1524793</v>
      </c>
      <c r="Z11" s="6">
        <v>-49.34</v>
      </c>
      <c r="AA11" s="28">
        <v>2616370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10403709</v>
      </c>
      <c r="D13" s="19"/>
      <c r="E13" s="20">
        <v>12480400</v>
      </c>
      <c r="F13" s="21">
        <v>34410303</v>
      </c>
      <c r="G13" s="21"/>
      <c r="H13" s="21"/>
      <c r="I13" s="21"/>
      <c r="J13" s="21"/>
      <c r="K13" s="21">
        <v>399618</v>
      </c>
      <c r="L13" s="21"/>
      <c r="M13" s="21">
        <v>7967673</v>
      </c>
      <c r="N13" s="21">
        <v>8367291</v>
      </c>
      <c r="O13" s="21">
        <v>224000</v>
      </c>
      <c r="P13" s="21">
        <v>5590970</v>
      </c>
      <c r="Q13" s="21">
        <v>6552661</v>
      </c>
      <c r="R13" s="21">
        <v>12367631</v>
      </c>
      <c r="S13" s="21">
        <v>712844</v>
      </c>
      <c r="T13" s="21">
        <v>2150601</v>
      </c>
      <c r="U13" s="21">
        <v>8762178</v>
      </c>
      <c r="V13" s="21">
        <v>11625623</v>
      </c>
      <c r="W13" s="21">
        <v>32360545</v>
      </c>
      <c r="X13" s="21">
        <v>12480400</v>
      </c>
      <c r="Y13" s="21">
        <v>19880145</v>
      </c>
      <c r="Z13" s="6">
        <v>159.29</v>
      </c>
      <c r="AA13" s="28">
        <v>34410303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16051286</v>
      </c>
      <c r="D15" s="16">
        <f>SUM(D16:D18)</f>
        <v>0</v>
      </c>
      <c r="E15" s="17">
        <f t="shared" si="2"/>
        <v>5400254</v>
      </c>
      <c r="F15" s="18">
        <f t="shared" si="2"/>
        <v>6300254</v>
      </c>
      <c r="G15" s="18">
        <f t="shared" si="2"/>
        <v>0</v>
      </c>
      <c r="H15" s="18">
        <f t="shared" si="2"/>
        <v>0</v>
      </c>
      <c r="I15" s="18">
        <f t="shared" si="2"/>
        <v>1306930</v>
      </c>
      <c r="J15" s="18">
        <f t="shared" si="2"/>
        <v>1306930</v>
      </c>
      <c r="K15" s="18">
        <f t="shared" si="2"/>
        <v>1032035</v>
      </c>
      <c r="L15" s="18">
        <f t="shared" si="2"/>
        <v>905467</v>
      </c>
      <c r="M15" s="18">
        <f t="shared" si="2"/>
        <v>0</v>
      </c>
      <c r="N15" s="18">
        <f t="shared" si="2"/>
        <v>1937502</v>
      </c>
      <c r="O15" s="18">
        <f t="shared" si="2"/>
        <v>293662</v>
      </c>
      <c r="P15" s="18">
        <f t="shared" si="2"/>
        <v>302625</v>
      </c>
      <c r="Q15" s="18">
        <f t="shared" si="2"/>
        <v>0</v>
      </c>
      <c r="R15" s="18">
        <f t="shared" si="2"/>
        <v>596287</v>
      </c>
      <c r="S15" s="18">
        <f t="shared" si="2"/>
        <v>955385</v>
      </c>
      <c r="T15" s="18">
        <f t="shared" si="2"/>
        <v>692239</v>
      </c>
      <c r="U15" s="18">
        <f t="shared" si="2"/>
        <v>811911</v>
      </c>
      <c r="V15" s="18">
        <f t="shared" si="2"/>
        <v>2459535</v>
      </c>
      <c r="W15" s="18">
        <f t="shared" si="2"/>
        <v>6300254</v>
      </c>
      <c r="X15" s="18">
        <f t="shared" si="2"/>
        <v>5400254</v>
      </c>
      <c r="Y15" s="18">
        <f t="shared" si="2"/>
        <v>900000</v>
      </c>
      <c r="Z15" s="4">
        <f>+IF(X15&lt;&gt;0,+(Y15/X15)*100,0)</f>
        <v>16.66588275292236</v>
      </c>
      <c r="AA15" s="30">
        <f>SUM(AA16:AA18)</f>
        <v>6300254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16051286</v>
      </c>
      <c r="D17" s="19"/>
      <c r="E17" s="20">
        <v>5400254</v>
      </c>
      <c r="F17" s="21">
        <v>6300254</v>
      </c>
      <c r="G17" s="21"/>
      <c r="H17" s="21"/>
      <c r="I17" s="21">
        <v>1306930</v>
      </c>
      <c r="J17" s="21">
        <v>1306930</v>
      </c>
      <c r="K17" s="21">
        <v>1032035</v>
      </c>
      <c r="L17" s="21">
        <v>905467</v>
      </c>
      <c r="M17" s="21"/>
      <c r="N17" s="21">
        <v>1937502</v>
      </c>
      <c r="O17" s="21">
        <v>293662</v>
      </c>
      <c r="P17" s="21">
        <v>302625</v>
      </c>
      <c r="Q17" s="21"/>
      <c r="R17" s="21">
        <v>596287</v>
      </c>
      <c r="S17" s="21">
        <v>955385</v>
      </c>
      <c r="T17" s="21">
        <v>692239</v>
      </c>
      <c r="U17" s="21">
        <v>811911</v>
      </c>
      <c r="V17" s="21">
        <v>2459535</v>
      </c>
      <c r="W17" s="21">
        <v>6300254</v>
      </c>
      <c r="X17" s="21">
        <v>5400254</v>
      </c>
      <c r="Y17" s="21">
        <v>900000</v>
      </c>
      <c r="Z17" s="6">
        <v>16.67</v>
      </c>
      <c r="AA17" s="28">
        <v>6300254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73604824</v>
      </c>
      <c r="D19" s="16">
        <f>SUM(D20:D23)</f>
        <v>0</v>
      </c>
      <c r="E19" s="17">
        <f t="shared" si="3"/>
        <v>54300000</v>
      </c>
      <c r="F19" s="18">
        <f t="shared" si="3"/>
        <v>56086842</v>
      </c>
      <c r="G19" s="18">
        <f t="shared" si="3"/>
        <v>0</v>
      </c>
      <c r="H19" s="18">
        <f t="shared" si="3"/>
        <v>2470526</v>
      </c>
      <c r="I19" s="18">
        <f t="shared" si="3"/>
        <v>4261813</v>
      </c>
      <c r="J19" s="18">
        <f t="shared" si="3"/>
        <v>6732339</v>
      </c>
      <c r="K19" s="18">
        <f t="shared" si="3"/>
        <v>3013194</v>
      </c>
      <c r="L19" s="18">
        <f t="shared" si="3"/>
        <v>6407657</v>
      </c>
      <c r="M19" s="18">
        <f t="shared" si="3"/>
        <v>6070686</v>
      </c>
      <c r="N19" s="18">
        <f t="shared" si="3"/>
        <v>15491537</v>
      </c>
      <c r="O19" s="18">
        <f t="shared" si="3"/>
        <v>-68961</v>
      </c>
      <c r="P19" s="18">
        <f t="shared" si="3"/>
        <v>3124406</v>
      </c>
      <c r="Q19" s="18">
        <f t="shared" si="3"/>
        <v>8160444</v>
      </c>
      <c r="R19" s="18">
        <f t="shared" si="3"/>
        <v>11215889</v>
      </c>
      <c r="S19" s="18">
        <f t="shared" si="3"/>
        <v>5941283</v>
      </c>
      <c r="T19" s="18">
        <f t="shared" si="3"/>
        <v>2500499</v>
      </c>
      <c r="U19" s="18">
        <f t="shared" si="3"/>
        <v>10562927</v>
      </c>
      <c r="V19" s="18">
        <f t="shared" si="3"/>
        <v>19004709</v>
      </c>
      <c r="W19" s="18">
        <f t="shared" si="3"/>
        <v>52444474</v>
      </c>
      <c r="X19" s="18">
        <f t="shared" si="3"/>
        <v>54300000</v>
      </c>
      <c r="Y19" s="18">
        <f t="shared" si="3"/>
        <v>-1855526</v>
      </c>
      <c r="Z19" s="4">
        <f>+IF(X19&lt;&gt;0,+(Y19/X19)*100,0)</f>
        <v>-3.417174953959484</v>
      </c>
      <c r="AA19" s="30">
        <f>SUM(AA20:AA23)</f>
        <v>56086842</v>
      </c>
    </row>
    <row r="20" spans="1:27" ht="13.5">
      <c r="A20" s="5" t="s">
        <v>46</v>
      </c>
      <c r="B20" s="3"/>
      <c r="C20" s="19">
        <v>36730877</v>
      </c>
      <c r="D20" s="19"/>
      <c r="E20" s="20">
        <v>17000000</v>
      </c>
      <c r="F20" s="21">
        <v>17000000</v>
      </c>
      <c r="G20" s="21"/>
      <c r="H20" s="21">
        <v>931015</v>
      </c>
      <c r="I20" s="21">
        <v>43915</v>
      </c>
      <c r="J20" s="21">
        <v>974930</v>
      </c>
      <c r="K20" s="21"/>
      <c r="L20" s="21"/>
      <c r="M20" s="21">
        <v>1817244</v>
      </c>
      <c r="N20" s="21">
        <v>1817244</v>
      </c>
      <c r="O20" s="21"/>
      <c r="P20" s="21">
        <v>216600</v>
      </c>
      <c r="Q20" s="21">
        <v>3864282</v>
      </c>
      <c r="R20" s="21">
        <v>4080882</v>
      </c>
      <c r="S20" s="21">
        <v>1259992</v>
      </c>
      <c r="T20" s="21">
        <v>1062030</v>
      </c>
      <c r="U20" s="21">
        <v>4486632</v>
      </c>
      <c r="V20" s="21">
        <v>6808654</v>
      </c>
      <c r="W20" s="21">
        <v>13681710</v>
      </c>
      <c r="X20" s="21">
        <v>17000000</v>
      </c>
      <c r="Y20" s="21">
        <v>-3318290</v>
      </c>
      <c r="Z20" s="6">
        <v>-19.52</v>
      </c>
      <c r="AA20" s="28">
        <v>17000000</v>
      </c>
    </row>
    <row r="21" spans="1:27" ht="13.5">
      <c r="A21" s="5" t="s">
        <v>47</v>
      </c>
      <c r="B21" s="3"/>
      <c r="C21" s="19">
        <v>23630683</v>
      </c>
      <c r="D21" s="19"/>
      <c r="E21" s="20">
        <v>12800000</v>
      </c>
      <c r="F21" s="21">
        <v>16384323</v>
      </c>
      <c r="G21" s="21"/>
      <c r="H21" s="21">
        <v>765903</v>
      </c>
      <c r="I21" s="21">
        <v>3488022</v>
      </c>
      <c r="J21" s="21">
        <v>4253925</v>
      </c>
      <c r="K21" s="21">
        <v>1710081</v>
      </c>
      <c r="L21" s="21">
        <v>2067674</v>
      </c>
      <c r="M21" s="21">
        <v>3217164</v>
      </c>
      <c r="N21" s="21">
        <v>6994919</v>
      </c>
      <c r="O21" s="21"/>
      <c r="P21" s="21">
        <v>344419</v>
      </c>
      <c r="Q21" s="21">
        <v>113404</v>
      </c>
      <c r="R21" s="21">
        <v>457823</v>
      </c>
      <c r="S21" s="21">
        <v>3004561</v>
      </c>
      <c r="T21" s="21">
        <v>632421</v>
      </c>
      <c r="U21" s="21">
        <v>931367</v>
      </c>
      <c r="V21" s="21">
        <v>4568349</v>
      </c>
      <c r="W21" s="21">
        <v>16275016</v>
      </c>
      <c r="X21" s="21">
        <v>12800000</v>
      </c>
      <c r="Y21" s="21">
        <v>3475016</v>
      </c>
      <c r="Z21" s="6">
        <v>27.15</v>
      </c>
      <c r="AA21" s="28">
        <v>16384323</v>
      </c>
    </row>
    <row r="22" spans="1:27" ht="13.5">
      <c r="A22" s="5" t="s">
        <v>48</v>
      </c>
      <c r="B22" s="3"/>
      <c r="C22" s="22">
        <v>10202490</v>
      </c>
      <c r="D22" s="22"/>
      <c r="E22" s="23">
        <v>14300000</v>
      </c>
      <c r="F22" s="24">
        <v>13402519</v>
      </c>
      <c r="G22" s="24"/>
      <c r="H22" s="24">
        <v>773608</v>
      </c>
      <c r="I22" s="24">
        <v>729876</v>
      </c>
      <c r="J22" s="24">
        <v>1503484</v>
      </c>
      <c r="K22" s="24">
        <v>640301</v>
      </c>
      <c r="L22" s="24">
        <v>356019</v>
      </c>
      <c r="M22" s="24">
        <v>898356</v>
      </c>
      <c r="N22" s="24">
        <v>1894676</v>
      </c>
      <c r="O22" s="24"/>
      <c r="P22" s="24">
        <v>1972115</v>
      </c>
      <c r="Q22" s="24">
        <v>1552419</v>
      </c>
      <c r="R22" s="24">
        <v>3524534</v>
      </c>
      <c r="S22" s="24">
        <v>1583290</v>
      </c>
      <c r="T22" s="24">
        <v>806048</v>
      </c>
      <c r="U22" s="24">
        <v>3977813</v>
      </c>
      <c r="V22" s="24">
        <v>6367151</v>
      </c>
      <c r="W22" s="24">
        <v>13289845</v>
      </c>
      <c r="X22" s="24">
        <v>14300000</v>
      </c>
      <c r="Y22" s="24">
        <v>-1010155</v>
      </c>
      <c r="Z22" s="7">
        <v>-7.06</v>
      </c>
      <c r="AA22" s="29">
        <v>13402519</v>
      </c>
    </row>
    <row r="23" spans="1:27" ht="13.5">
      <c r="A23" s="5" t="s">
        <v>49</v>
      </c>
      <c r="B23" s="3"/>
      <c r="C23" s="19">
        <v>3040774</v>
      </c>
      <c r="D23" s="19"/>
      <c r="E23" s="20">
        <v>10200000</v>
      </c>
      <c r="F23" s="21">
        <v>9300000</v>
      </c>
      <c r="G23" s="21"/>
      <c r="H23" s="21"/>
      <c r="I23" s="21"/>
      <c r="J23" s="21"/>
      <c r="K23" s="21">
        <v>662812</v>
      </c>
      <c r="L23" s="21">
        <v>3983964</v>
      </c>
      <c r="M23" s="21">
        <v>137922</v>
      </c>
      <c r="N23" s="21">
        <v>4784698</v>
      </c>
      <c r="O23" s="21">
        <v>-68961</v>
      </c>
      <c r="P23" s="21">
        <v>591272</v>
      </c>
      <c r="Q23" s="21">
        <v>2630339</v>
      </c>
      <c r="R23" s="21">
        <v>3152650</v>
      </c>
      <c r="S23" s="21">
        <v>93440</v>
      </c>
      <c r="T23" s="21"/>
      <c r="U23" s="21">
        <v>1167115</v>
      </c>
      <c r="V23" s="21">
        <v>1260555</v>
      </c>
      <c r="W23" s="21">
        <v>9197903</v>
      </c>
      <c r="X23" s="21">
        <v>10200000</v>
      </c>
      <c r="Y23" s="21">
        <v>-1002097</v>
      </c>
      <c r="Z23" s="6">
        <v>-9.82</v>
      </c>
      <c r="AA23" s="28">
        <v>9300000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119972399</v>
      </c>
      <c r="D25" s="51">
        <f>+D5+D9+D15+D19+D24</f>
        <v>0</v>
      </c>
      <c r="E25" s="52">
        <f t="shared" si="4"/>
        <v>97720534</v>
      </c>
      <c r="F25" s="53">
        <f t="shared" si="4"/>
        <v>122784670</v>
      </c>
      <c r="G25" s="53">
        <f t="shared" si="4"/>
        <v>0</v>
      </c>
      <c r="H25" s="53">
        <f t="shared" si="4"/>
        <v>2668153</v>
      </c>
      <c r="I25" s="53">
        <f t="shared" si="4"/>
        <v>5907356</v>
      </c>
      <c r="J25" s="53">
        <f t="shared" si="4"/>
        <v>8575509</v>
      </c>
      <c r="K25" s="53">
        <f t="shared" si="4"/>
        <v>5597189</v>
      </c>
      <c r="L25" s="53">
        <f t="shared" si="4"/>
        <v>8111054</v>
      </c>
      <c r="M25" s="53">
        <f t="shared" si="4"/>
        <v>15052017</v>
      </c>
      <c r="N25" s="53">
        <f t="shared" si="4"/>
        <v>28760260</v>
      </c>
      <c r="O25" s="53">
        <f t="shared" si="4"/>
        <v>670703</v>
      </c>
      <c r="P25" s="53">
        <f t="shared" si="4"/>
        <v>9296879</v>
      </c>
      <c r="Q25" s="53">
        <f t="shared" si="4"/>
        <v>15163712</v>
      </c>
      <c r="R25" s="53">
        <f t="shared" si="4"/>
        <v>25131294</v>
      </c>
      <c r="S25" s="53">
        <f t="shared" si="4"/>
        <v>12162381</v>
      </c>
      <c r="T25" s="53">
        <f t="shared" si="4"/>
        <v>7987817</v>
      </c>
      <c r="U25" s="53">
        <f t="shared" si="4"/>
        <v>25688377</v>
      </c>
      <c r="V25" s="53">
        <f t="shared" si="4"/>
        <v>45838575</v>
      </c>
      <c r="W25" s="53">
        <f t="shared" si="4"/>
        <v>108305638</v>
      </c>
      <c r="X25" s="53">
        <f t="shared" si="4"/>
        <v>97720534</v>
      </c>
      <c r="Y25" s="53">
        <f t="shared" si="4"/>
        <v>10585104</v>
      </c>
      <c r="Z25" s="54">
        <f>+IF(X25&lt;&gt;0,+(Y25/X25)*100,0)</f>
        <v>10.83201612467652</v>
      </c>
      <c r="AA25" s="55">
        <f>+AA5+AA9+AA15+AA19+AA24</f>
        <v>122784670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21130937</v>
      </c>
      <c r="D28" s="19"/>
      <c r="E28" s="20">
        <v>24174000</v>
      </c>
      <c r="F28" s="21">
        <v>23608000</v>
      </c>
      <c r="G28" s="21"/>
      <c r="H28" s="21"/>
      <c r="I28" s="21">
        <v>1567721</v>
      </c>
      <c r="J28" s="21">
        <v>1567721</v>
      </c>
      <c r="K28" s="21">
        <v>1877921</v>
      </c>
      <c r="L28" s="21">
        <v>3993556</v>
      </c>
      <c r="M28" s="21">
        <v>675725</v>
      </c>
      <c r="N28" s="21">
        <v>6547202</v>
      </c>
      <c r="O28" s="21">
        <v>224701</v>
      </c>
      <c r="P28" s="21">
        <v>1732208</v>
      </c>
      <c r="Q28" s="21">
        <v>1815699</v>
      </c>
      <c r="R28" s="21">
        <v>3772608</v>
      </c>
      <c r="S28" s="21">
        <v>2687366</v>
      </c>
      <c r="T28" s="21">
        <v>2795095</v>
      </c>
      <c r="U28" s="21">
        <v>5514184</v>
      </c>
      <c r="V28" s="21">
        <v>10996645</v>
      </c>
      <c r="W28" s="21">
        <v>22884176</v>
      </c>
      <c r="X28" s="21"/>
      <c r="Y28" s="21">
        <v>22884176</v>
      </c>
      <c r="Z28" s="6"/>
      <c r="AA28" s="19">
        <v>23608000</v>
      </c>
    </row>
    <row r="29" spans="1:27" ht="13.5">
      <c r="A29" s="57" t="s">
        <v>55</v>
      </c>
      <c r="B29" s="3"/>
      <c r="C29" s="19">
        <v>12995909</v>
      </c>
      <c r="D29" s="19"/>
      <c r="E29" s="20">
        <v>10059829</v>
      </c>
      <c r="F29" s="21">
        <v>31889732</v>
      </c>
      <c r="G29" s="21"/>
      <c r="H29" s="21"/>
      <c r="I29" s="21"/>
      <c r="J29" s="21"/>
      <c r="K29" s="21"/>
      <c r="L29" s="21">
        <v>193225</v>
      </c>
      <c r="M29" s="21">
        <v>7917161</v>
      </c>
      <c r="N29" s="21">
        <v>8110386</v>
      </c>
      <c r="O29" s="21">
        <v>348844</v>
      </c>
      <c r="P29" s="21">
        <v>5590970</v>
      </c>
      <c r="Q29" s="21">
        <v>5946674</v>
      </c>
      <c r="R29" s="21">
        <v>11886488</v>
      </c>
      <c r="S29" s="21">
        <v>7860</v>
      </c>
      <c r="T29" s="21">
        <v>2392784</v>
      </c>
      <c r="U29" s="21">
        <v>9452022</v>
      </c>
      <c r="V29" s="21">
        <v>11852666</v>
      </c>
      <c r="W29" s="21">
        <v>31849540</v>
      </c>
      <c r="X29" s="21"/>
      <c r="Y29" s="21">
        <v>31849540</v>
      </c>
      <c r="Z29" s="6"/>
      <c r="AA29" s="28">
        <v>31889732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80600</v>
      </c>
      <c r="D31" s="19"/>
      <c r="E31" s="20">
        <v>1000000</v>
      </c>
      <c r="F31" s="21">
        <v>1000000</v>
      </c>
      <c r="G31" s="21"/>
      <c r="H31" s="21">
        <v>765903</v>
      </c>
      <c r="I31" s="21"/>
      <c r="J31" s="21">
        <v>765903</v>
      </c>
      <c r="K31" s="21"/>
      <c r="L31" s="21">
        <v>234097</v>
      </c>
      <c r="M31" s="21"/>
      <c r="N31" s="21">
        <v>234097</v>
      </c>
      <c r="O31" s="21"/>
      <c r="P31" s="21"/>
      <c r="Q31" s="21"/>
      <c r="R31" s="21"/>
      <c r="S31" s="21"/>
      <c r="T31" s="21"/>
      <c r="U31" s="21"/>
      <c r="V31" s="21"/>
      <c r="W31" s="21">
        <v>1000000</v>
      </c>
      <c r="X31" s="21"/>
      <c r="Y31" s="21">
        <v>1000000</v>
      </c>
      <c r="Z31" s="6"/>
      <c r="AA31" s="28">
        <v>1000000</v>
      </c>
    </row>
    <row r="32" spans="1:27" ht="13.5">
      <c r="A32" s="59" t="s">
        <v>58</v>
      </c>
      <c r="B32" s="3"/>
      <c r="C32" s="25">
        <f aca="true" t="shared" si="5" ref="C32:Y32">SUM(C28:C31)</f>
        <v>34207446</v>
      </c>
      <c r="D32" s="25">
        <f>SUM(D28:D31)</f>
        <v>0</v>
      </c>
      <c r="E32" s="26">
        <f t="shared" si="5"/>
        <v>35233829</v>
      </c>
      <c r="F32" s="27">
        <f t="shared" si="5"/>
        <v>56497732</v>
      </c>
      <c r="G32" s="27">
        <f t="shared" si="5"/>
        <v>0</v>
      </c>
      <c r="H32" s="27">
        <f t="shared" si="5"/>
        <v>765903</v>
      </c>
      <c r="I32" s="27">
        <f t="shared" si="5"/>
        <v>1567721</v>
      </c>
      <c r="J32" s="27">
        <f t="shared" si="5"/>
        <v>2333624</v>
      </c>
      <c r="K32" s="27">
        <f t="shared" si="5"/>
        <v>1877921</v>
      </c>
      <c r="L32" s="27">
        <f t="shared" si="5"/>
        <v>4420878</v>
      </c>
      <c r="M32" s="27">
        <f t="shared" si="5"/>
        <v>8592886</v>
      </c>
      <c r="N32" s="27">
        <f t="shared" si="5"/>
        <v>14891685</v>
      </c>
      <c r="O32" s="27">
        <f t="shared" si="5"/>
        <v>573545</v>
      </c>
      <c r="P32" s="27">
        <f t="shared" si="5"/>
        <v>7323178</v>
      </c>
      <c r="Q32" s="27">
        <f t="shared" si="5"/>
        <v>7762373</v>
      </c>
      <c r="R32" s="27">
        <f t="shared" si="5"/>
        <v>15659096</v>
      </c>
      <c r="S32" s="27">
        <f t="shared" si="5"/>
        <v>2695226</v>
      </c>
      <c r="T32" s="27">
        <f t="shared" si="5"/>
        <v>5187879</v>
      </c>
      <c r="U32" s="27">
        <f t="shared" si="5"/>
        <v>14966206</v>
      </c>
      <c r="V32" s="27">
        <f t="shared" si="5"/>
        <v>22849311</v>
      </c>
      <c r="W32" s="27">
        <f t="shared" si="5"/>
        <v>55733716</v>
      </c>
      <c r="X32" s="27">
        <f t="shared" si="5"/>
        <v>0</v>
      </c>
      <c r="Y32" s="27">
        <f t="shared" si="5"/>
        <v>55733716</v>
      </c>
      <c r="Z32" s="13">
        <f>+IF(X32&lt;&gt;0,+(Y32/X32)*100,0)</f>
        <v>0</v>
      </c>
      <c r="AA32" s="31">
        <f>SUM(AA28:AA31)</f>
        <v>56497732</v>
      </c>
    </row>
    <row r="33" spans="1:27" ht="13.5">
      <c r="A33" s="60" t="s">
        <v>59</v>
      </c>
      <c r="B33" s="3" t="s">
        <v>60</v>
      </c>
      <c r="C33" s="19">
        <v>1198561</v>
      </c>
      <c r="D33" s="19"/>
      <c r="E33" s="20">
        <v>1134088</v>
      </c>
      <c r="F33" s="21">
        <v>1935527</v>
      </c>
      <c r="G33" s="21"/>
      <c r="H33" s="21"/>
      <c r="I33" s="21">
        <v>5060</v>
      </c>
      <c r="J33" s="21">
        <v>5060</v>
      </c>
      <c r="K33" s="21">
        <v>27289</v>
      </c>
      <c r="L33" s="21">
        <v>22202</v>
      </c>
      <c r="M33" s="21"/>
      <c r="N33" s="21">
        <v>49491</v>
      </c>
      <c r="O33" s="21"/>
      <c r="P33" s="21"/>
      <c r="Q33" s="21">
        <v>9250</v>
      </c>
      <c r="R33" s="21">
        <v>9250</v>
      </c>
      <c r="S33" s="21">
        <v>115980</v>
      </c>
      <c r="T33" s="21">
        <v>118648</v>
      </c>
      <c r="U33" s="21">
        <v>124171</v>
      </c>
      <c r="V33" s="21">
        <v>358799</v>
      </c>
      <c r="W33" s="21">
        <v>422600</v>
      </c>
      <c r="X33" s="21"/>
      <c r="Y33" s="21">
        <v>422600</v>
      </c>
      <c r="Z33" s="6"/>
      <c r="AA33" s="28">
        <v>1935527</v>
      </c>
    </row>
    <row r="34" spans="1:27" ht="13.5">
      <c r="A34" s="60" t="s">
        <v>61</v>
      </c>
      <c r="B34" s="3" t="s">
        <v>62</v>
      </c>
      <c r="C34" s="19">
        <v>70633707</v>
      </c>
      <c r="D34" s="19"/>
      <c r="E34" s="20">
        <v>46922700</v>
      </c>
      <c r="F34" s="21">
        <v>48769643</v>
      </c>
      <c r="G34" s="21"/>
      <c r="H34" s="21">
        <v>1704623</v>
      </c>
      <c r="I34" s="21">
        <v>4261813</v>
      </c>
      <c r="J34" s="21">
        <v>5966436</v>
      </c>
      <c r="K34" s="21">
        <v>2267335</v>
      </c>
      <c r="L34" s="21">
        <v>3336372</v>
      </c>
      <c r="M34" s="21">
        <v>5394961</v>
      </c>
      <c r="N34" s="21">
        <v>10998668</v>
      </c>
      <c r="O34" s="21"/>
      <c r="P34" s="21">
        <v>1699111</v>
      </c>
      <c r="Q34" s="21">
        <v>6396198</v>
      </c>
      <c r="R34" s="21">
        <v>8095309</v>
      </c>
      <c r="S34" s="21">
        <v>4451963</v>
      </c>
      <c r="T34" s="21">
        <v>1539313</v>
      </c>
      <c r="U34" s="21">
        <v>7960023</v>
      </c>
      <c r="V34" s="21">
        <v>13951299</v>
      </c>
      <c r="W34" s="21">
        <v>39011712</v>
      </c>
      <c r="X34" s="21"/>
      <c r="Y34" s="21">
        <v>39011712</v>
      </c>
      <c r="Z34" s="6"/>
      <c r="AA34" s="28">
        <v>48769643</v>
      </c>
    </row>
    <row r="35" spans="1:27" ht="13.5">
      <c r="A35" s="60" t="s">
        <v>63</v>
      </c>
      <c r="B35" s="3"/>
      <c r="C35" s="19">
        <v>13932685</v>
      </c>
      <c r="D35" s="19"/>
      <c r="E35" s="20">
        <v>14429917</v>
      </c>
      <c r="F35" s="21">
        <v>15581768</v>
      </c>
      <c r="G35" s="21"/>
      <c r="H35" s="21">
        <v>197627</v>
      </c>
      <c r="I35" s="21">
        <v>72762</v>
      </c>
      <c r="J35" s="21">
        <v>270389</v>
      </c>
      <c r="K35" s="21">
        <v>1424644</v>
      </c>
      <c r="L35" s="21">
        <v>331602</v>
      </c>
      <c r="M35" s="21">
        <v>1064170</v>
      </c>
      <c r="N35" s="21">
        <v>2820416</v>
      </c>
      <c r="O35" s="21">
        <v>97158</v>
      </c>
      <c r="P35" s="21">
        <v>274590</v>
      </c>
      <c r="Q35" s="21">
        <v>995891</v>
      </c>
      <c r="R35" s="21">
        <v>1367639</v>
      </c>
      <c r="S35" s="21">
        <v>4899212</v>
      </c>
      <c r="T35" s="21">
        <v>1141977</v>
      </c>
      <c r="U35" s="21">
        <v>2637977</v>
      </c>
      <c r="V35" s="21">
        <v>8679166</v>
      </c>
      <c r="W35" s="21">
        <v>13137610</v>
      </c>
      <c r="X35" s="21"/>
      <c r="Y35" s="21">
        <v>13137610</v>
      </c>
      <c r="Z35" s="6"/>
      <c r="AA35" s="28">
        <v>15581768</v>
      </c>
    </row>
    <row r="36" spans="1:27" ht="13.5">
      <c r="A36" s="61" t="s">
        <v>64</v>
      </c>
      <c r="B36" s="10"/>
      <c r="C36" s="62">
        <f aca="true" t="shared" si="6" ref="C36:Y36">SUM(C32:C35)</f>
        <v>119972399</v>
      </c>
      <c r="D36" s="62">
        <f>SUM(D32:D35)</f>
        <v>0</v>
      </c>
      <c r="E36" s="63">
        <f t="shared" si="6"/>
        <v>97720534</v>
      </c>
      <c r="F36" s="64">
        <f t="shared" si="6"/>
        <v>122784670</v>
      </c>
      <c r="G36" s="64">
        <f t="shared" si="6"/>
        <v>0</v>
      </c>
      <c r="H36" s="64">
        <f t="shared" si="6"/>
        <v>2668153</v>
      </c>
      <c r="I36" s="64">
        <f t="shared" si="6"/>
        <v>5907356</v>
      </c>
      <c r="J36" s="64">
        <f t="shared" si="6"/>
        <v>8575509</v>
      </c>
      <c r="K36" s="64">
        <f t="shared" si="6"/>
        <v>5597189</v>
      </c>
      <c r="L36" s="64">
        <f t="shared" si="6"/>
        <v>8111054</v>
      </c>
      <c r="M36" s="64">
        <f t="shared" si="6"/>
        <v>15052017</v>
      </c>
      <c r="N36" s="64">
        <f t="shared" si="6"/>
        <v>28760260</v>
      </c>
      <c r="O36" s="64">
        <f t="shared" si="6"/>
        <v>670703</v>
      </c>
      <c r="P36" s="64">
        <f t="shared" si="6"/>
        <v>9296879</v>
      </c>
      <c r="Q36" s="64">
        <f t="shared" si="6"/>
        <v>15163712</v>
      </c>
      <c r="R36" s="64">
        <f t="shared" si="6"/>
        <v>25131294</v>
      </c>
      <c r="S36" s="64">
        <f t="shared" si="6"/>
        <v>12162381</v>
      </c>
      <c r="T36" s="64">
        <f t="shared" si="6"/>
        <v>7987817</v>
      </c>
      <c r="U36" s="64">
        <f t="shared" si="6"/>
        <v>25688377</v>
      </c>
      <c r="V36" s="64">
        <f t="shared" si="6"/>
        <v>45838575</v>
      </c>
      <c r="W36" s="64">
        <f t="shared" si="6"/>
        <v>108305638</v>
      </c>
      <c r="X36" s="64">
        <f t="shared" si="6"/>
        <v>0</v>
      </c>
      <c r="Y36" s="64">
        <f t="shared" si="6"/>
        <v>108305638</v>
      </c>
      <c r="Z36" s="65">
        <f>+IF(X36&lt;&gt;0,+(Y36/X36)*100,0)</f>
        <v>0</v>
      </c>
      <c r="AA36" s="66">
        <f>SUM(AA32:AA35)</f>
        <v>122784670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3181109</v>
      </c>
      <c r="D5" s="16">
        <f>SUM(D6:D8)</f>
        <v>0</v>
      </c>
      <c r="E5" s="17">
        <f t="shared" si="0"/>
        <v>1286300</v>
      </c>
      <c r="F5" s="18">
        <f t="shared" si="0"/>
        <v>2436060</v>
      </c>
      <c r="G5" s="18">
        <f t="shared" si="0"/>
        <v>0</v>
      </c>
      <c r="H5" s="18">
        <f t="shared" si="0"/>
        <v>44819</v>
      </c>
      <c r="I5" s="18">
        <f t="shared" si="0"/>
        <v>19901</v>
      </c>
      <c r="J5" s="18">
        <f t="shared" si="0"/>
        <v>64720</v>
      </c>
      <c r="K5" s="18">
        <f t="shared" si="0"/>
        <v>16096</v>
      </c>
      <c r="L5" s="18">
        <f t="shared" si="0"/>
        <v>0</v>
      </c>
      <c r="M5" s="18">
        <f t="shared" si="0"/>
        <v>9614</v>
      </c>
      <c r="N5" s="18">
        <f t="shared" si="0"/>
        <v>25710</v>
      </c>
      <c r="O5" s="18">
        <f t="shared" si="0"/>
        <v>1458</v>
      </c>
      <c r="P5" s="18">
        <f t="shared" si="0"/>
        <v>88500</v>
      </c>
      <c r="Q5" s="18">
        <f t="shared" si="0"/>
        <v>30118</v>
      </c>
      <c r="R5" s="18">
        <f t="shared" si="0"/>
        <v>120076</v>
      </c>
      <c r="S5" s="18">
        <f t="shared" si="0"/>
        <v>43498</v>
      </c>
      <c r="T5" s="18">
        <f t="shared" si="0"/>
        <v>194836</v>
      </c>
      <c r="U5" s="18">
        <f t="shared" si="0"/>
        <v>399348</v>
      </c>
      <c r="V5" s="18">
        <f t="shared" si="0"/>
        <v>637682</v>
      </c>
      <c r="W5" s="18">
        <f t="shared" si="0"/>
        <v>848188</v>
      </c>
      <c r="X5" s="18">
        <f t="shared" si="0"/>
        <v>1286300</v>
      </c>
      <c r="Y5" s="18">
        <f t="shared" si="0"/>
        <v>-438112</v>
      </c>
      <c r="Z5" s="4">
        <f>+IF(X5&lt;&gt;0,+(Y5/X5)*100,0)</f>
        <v>-34.059861618595974</v>
      </c>
      <c r="AA5" s="16">
        <f>SUM(AA6:AA8)</f>
        <v>2436060</v>
      </c>
    </row>
    <row r="6" spans="1:27" ht="13.5">
      <c r="A6" s="5" t="s">
        <v>32</v>
      </c>
      <c r="B6" s="3"/>
      <c r="C6" s="19">
        <v>2585143</v>
      </c>
      <c r="D6" s="19"/>
      <c r="E6" s="20">
        <v>56500</v>
      </c>
      <c r="F6" s="21">
        <v>123170</v>
      </c>
      <c r="G6" s="21"/>
      <c r="H6" s="21">
        <v>35459</v>
      </c>
      <c r="I6" s="21">
        <v>2701</v>
      </c>
      <c r="J6" s="21">
        <v>38160</v>
      </c>
      <c r="K6" s="21">
        <v>9692</v>
      </c>
      <c r="L6" s="21"/>
      <c r="M6" s="21"/>
      <c r="N6" s="21">
        <v>9692</v>
      </c>
      <c r="O6" s="21"/>
      <c r="P6" s="21"/>
      <c r="Q6" s="21"/>
      <c r="R6" s="21"/>
      <c r="S6" s="21">
        <v>5625</v>
      </c>
      <c r="T6" s="21">
        <v>6292</v>
      </c>
      <c r="U6" s="21">
        <v>379737</v>
      </c>
      <c r="V6" s="21">
        <v>391654</v>
      </c>
      <c r="W6" s="21">
        <v>439506</v>
      </c>
      <c r="X6" s="21">
        <v>56500</v>
      </c>
      <c r="Y6" s="21">
        <v>383006</v>
      </c>
      <c r="Z6" s="6">
        <v>677.89</v>
      </c>
      <c r="AA6" s="28">
        <v>123170</v>
      </c>
    </row>
    <row r="7" spans="1:27" ht="13.5">
      <c r="A7" s="5" t="s">
        <v>33</v>
      </c>
      <c r="B7" s="3"/>
      <c r="C7" s="22">
        <v>593413</v>
      </c>
      <c r="D7" s="22"/>
      <c r="E7" s="23">
        <v>925000</v>
      </c>
      <c r="F7" s="24">
        <v>866740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925000</v>
      </c>
      <c r="Y7" s="24">
        <v>-925000</v>
      </c>
      <c r="Z7" s="7">
        <v>-100</v>
      </c>
      <c r="AA7" s="29">
        <v>866740</v>
      </c>
    </row>
    <row r="8" spans="1:27" ht="13.5">
      <c r="A8" s="5" t="s">
        <v>34</v>
      </c>
      <c r="B8" s="3"/>
      <c r="C8" s="19">
        <v>2553</v>
      </c>
      <c r="D8" s="19"/>
      <c r="E8" s="20">
        <v>304800</v>
      </c>
      <c r="F8" s="21">
        <v>1446150</v>
      </c>
      <c r="G8" s="21"/>
      <c r="H8" s="21">
        <v>9360</v>
      </c>
      <c r="I8" s="21">
        <v>17200</v>
      </c>
      <c r="J8" s="21">
        <v>26560</v>
      </c>
      <c r="K8" s="21">
        <v>6404</v>
      </c>
      <c r="L8" s="21"/>
      <c r="M8" s="21">
        <v>9614</v>
      </c>
      <c r="N8" s="21">
        <v>16018</v>
      </c>
      <c r="O8" s="21">
        <v>1458</v>
      </c>
      <c r="P8" s="21">
        <v>88500</v>
      </c>
      <c r="Q8" s="21">
        <v>30118</v>
      </c>
      <c r="R8" s="21">
        <v>120076</v>
      </c>
      <c r="S8" s="21">
        <v>37873</v>
      </c>
      <c r="T8" s="21">
        <v>188544</v>
      </c>
      <c r="U8" s="21">
        <v>19611</v>
      </c>
      <c r="V8" s="21">
        <v>246028</v>
      </c>
      <c r="W8" s="21">
        <v>408682</v>
      </c>
      <c r="X8" s="21">
        <v>304800</v>
      </c>
      <c r="Y8" s="21">
        <v>103882</v>
      </c>
      <c r="Z8" s="6">
        <v>34.08</v>
      </c>
      <c r="AA8" s="28">
        <v>1446150</v>
      </c>
    </row>
    <row r="9" spans="1:27" ht="13.5">
      <c r="A9" s="2" t="s">
        <v>35</v>
      </c>
      <c r="B9" s="3"/>
      <c r="C9" s="16">
        <f aca="true" t="shared" si="1" ref="C9:Y9">SUM(C10:C14)</f>
        <v>7649104</v>
      </c>
      <c r="D9" s="16">
        <f>SUM(D10:D14)</f>
        <v>0</v>
      </c>
      <c r="E9" s="17">
        <f t="shared" si="1"/>
        <v>3761380</v>
      </c>
      <c r="F9" s="18">
        <f t="shared" si="1"/>
        <v>3375911</v>
      </c>
      <c r="G9" s="18">
        <f t="shared" si="1"/>
        <v>124910</v>
      </c>
      <c r="H9" s="18">
        <f t="shared" si="1"/>
        <v>380566</v>
      </c>
      <c r="I9" s="18">
        <f t="shared" si="1"/>
        <v>134478</v>
      </c>
      <c r="J9" s="18">
        <f t="shared" si="1"/>
        <v>639954</v>
      </c>
      <c r="K9" s="18">
        <f t="shared" si="1"/>
        <v>16855</v>
      </c>
      <c r="L9" s="18">
        <f t="shared" si="1"/>
        <v>50245</v>
      </c>
      <c r="M9" s="18">
        <f t="shared" si="1"/>
        <v>25411</v>
      </c>
      <c r="N9" s="18">
        <f t="shared" si="1"/>
        <v>92511</v>
      </c>
      <c r="O9" s="18">
        <f t="shared" si="1"/>
        <v>119157</v>
      </c>
      <c r="P9" s="18">
        <f t="shared" si="1"/>
        <v>257429</v>
      </c>
      <c r="Q9" s="18">
        <f t="shared" si="1"/>
        <v>195695</v>
      </c>
      <c r="R9" s="18">
        <f t="shared" si="1"/>
        <v>572281</v>
      </c>
      <c r="S9" s="18">
        <f t="shared" si="1"/>
        <v>176007</v>
      </c>
      <c r="T9" s="18">
        <f t="shared" si="1"/>
        <v>774589</v>
      </c>
      <c r="U9" s="18">
        <f t="shared" si="1"/>
        <v>564909</v>
      </c>
      <c r="V9" s="18">
        <f t="shared" si="1"/>
        <v>1515505</v>
      </c>
      <c r="W9" s="18">
        <f t="shared" si="1"/>
        <v>2820251</v>
      </c>
      <c r="X9" s="18">
        <f t="shared" si="1"/>
        <v>3315497</v>
      </c>
      <c r="Y9" s="18">
        <f t="shared" si="1"/>
        <v>-495246</v>
      </c>
      <c r="Z9" s="4">
        <f>+IF(X9&lt;&gt;0,+(Y9/X9)*100,0)</f>
        <v>-14.937308041599795</v>
      </c>
      <c r="AA9" s="30">
        <f>SUM(AA10:AA14)</f>
        <v>3375911</v>
      </c>
    </row>
    <row r="10" spans="1:27" ht="13.5">
      <c r="A10" s="5" t="s">
        <v>36</v>
      </c>
      <c r="B10" s="3"/>
      <c r="C10" s="19">
        <v>6469671</v>
      </c>
      <c r="D10" s="19"/>
      <c r="E10" s="20">
        <v>1643100</v>
      </c>
      <c r="F10" s="21">
        <v>1263071</v>
      </c>
      <c r="G10" s="21">
        <v>124910</v>
      </c>
      <c r="H10" s="21">
        <v>380566</v>
      </c>
      <c r="I10" s="21">
        <v>134478</v>
      </c>
      <c r="J10" s="21">
        <v>639954</v>
      </c>
      <c r="K10" s="21">
        <v>16855</v>
      </c>
      <c r="L10" s="21">
        <v>50245</v>
      </c>
      <c r="M10" s="21">
        <v>25411</v>
      </c>
      <c r="N10" s="21">
        <v>92511</v>
      </c>
      <c r="O10" s="21">
        <v>119157</v>
      </c>
      <c r="P10" s="21">
        <v>257429</v>
      </c>
      <c r="Q10" s="21">
        <v>195695</v>
      </c>
      <c r="R10" s="21">
        <v>572281</v>
      </c>
      <c r="S10" s="21">
        <v>176007</v>
      </c>
      <c r="T10" s="21">
        <v>774589</v>
      </c>
      <c r="U10" s="21">
        <v>564909</v>
      </c>
      <c r="V10" s="21">
        <v>1515505</v>
      </c>
      <c r="W10" s="21">
        <v>2820251</v>
      </c>
      <c r="X10" s="21">
        <v>1304001</v>
      </c>
      <c r="Y10" s="21">
        <v>1516250</v>
      </c>
      <c r="Z10" s="6">
        <v>116.28</v>
      </c>
      <c r="AA10" s="28">
        <v>1263071</v>
      </c>
    </row>
    <row r="11" spans="1:27" ht="13.5">
      <c r="A11" s="5" t="s">
        <v>37</v>
      </c>
      <c r="B11" s="3"/>
      <c r="C11" s="19">
        <v>1179433</v>
      </c>
      <c r="D11" s="19"/>
      <c r="E11" s="20">
        <v>2094280</v>
      </c>
      <c r="F11" s="21">
        <v>2092800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1987496</v>
      </c>
      <c r="Y11" s="21">
        <v>-1987496</v>
      </c>
      <c r="Z11" s="6">
        <v>-100</v>
      </c>
      <c r="AA11" s="28">
        <v>2092800</v>
      </c>
    </row>
    <row r="12" spans="1:27" ht="13.5">
      <c r="A12" s="5" t="s">
        <v>38</v>
      </c>
      <c r="B12" s="3"/>
      <c r="C12" s="19"/>
      <c r="D12" s="19"/>
      <c r="E12" s="20">
        <v>24000</v>
      </c>
      <c r="F12" s="21">
        <v>20040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24000</v>
      </c>
      <c r="Y12" s="21">
        <v>-24000</v>
      </c>
      <c r="Z12" s="6">
        <v>-100</v>
      </c>
      <c r="AA12" s="28">
        <v>20040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9459395</v>
      </c>
      <c r="D15" s="16">
        <f>SUM(D16:D18)</f>
        <v>0</v>
      </c>
      <c r="E15" s="17">
        <f t="shared" si="2"/>
        <v>7573350</v>
      </c>
      <c r="F15" s="18">
        <f t="shared" si="2"/>
        <v>9978450</v>
      </c>
      <c r="G15" s="18">
        <f t="shared" si="2"/>
        <v>1661</v>
      </c>
      <c r="H15" s="18">
        <f t="shared" si="2"/>
        <v>66180</v>
      </c>
      <c r="I15" s="18">
        <f t="shared" si="2"/>
        <v>987346</v>
      </c>
      <c r="J15" s="18">
        <f t="shared" si="2"/>
        <v>1055187</v>
      </c>
      <c r="K15" s="18">
        <f t="shared" si="2"/>
        <v>847492</v>
      </c>
      <c r="L15" s="18">
        <f t="shared" si="2"/>
        <v>242928</v>
      </c>
      <c r="M15" s="18">
        <f t="shared" si="2"/>
        <v>1595347</v>
      </c>
      <c r="N15" s="18">
        <f t="shared" si="2"/>
        <v>2685767</v>
      </c>
      <c r="O15" s="18">
        <f t="shared" si="2"/>
        <v>66861</v>
      </c>
      <c r="P15" s="18">
        <f t="shared" si="2"/>
        <v>1262202</v>
      </c>
      <c r="Q15" s="18">
        <f t="shared" si="2"/>
        <v>2021825</v>
      </c>
      <c r="R15" s="18">
        <f t="shared" si="2"/>
        <v>3350888</v>
      </c>
      <c r="S15" s="18">
        <f t="shared" si="2"/>
        <v>802365</v>
      </c>
      <c r="T15" s="18">
        <f t="shared" si="2"/>
        <v>470425</v>
      </c>
      <c r="U15" s="18">
        <f t="shared" si="2"/>
        <v>1222695</v>
      </c>
      <c r="V15" s="18">
        <f t="shared" si="2"/>
        <v>2495485</v>
      </c>
      <c r="W15" s="18">
        <f t="shared" si="2"/>
        <v>9587327</v>
      </c>
      <c r="X15" s="18">
        <f t="shared" si="2"/>
        <v>8330000</v>
      </c>
      <c r="Y15" s="18">
        <f t="shared" si="2"/>
        <v>1257327</v>
      </c>
      <c r="Z15" s="4">
        <f>+IF(X15&lt;&gt;0,+(Y15/X15)*100,0)</f>
        <v>15.093961584633853</v>
      </c>
      <c r="AA15" s="30">
        <f>SUM(AA16:AA18)</f>
        <v>9978450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9459395</v>
      </c>
      <c r="D17" s="19"/>
      <c r="E17" s="20">
        <v>7573350</v>
      </c>
      <c r="F17" s="21">
        <v>9978450</v>
      </c>
      <c r="G17" s="21">
        <v>1661</v>
      </c>
      <c r="H17" s="21">
        <v>66180</v>
      </c>
      <c r="I17" s="21">
        <v>987346</v>
      </c>
      <c r="J17" s="21">
        <v>1055187</v>
      </c>
      <c r="K17" s="21">
        <v>847492</v>
      </c>
      <c r="L17" s="21">
        <v>242928</v>
      </c>
      <c r="M17" s="21">
        <v>1595347</v>
      </c>
      <c r="N17" s="21">
        <v>2685767</v>
      </c>
      <c r="O17" s="21">
        <v>66861</v>
      </c>
      <c r="P17" s="21">
        <v>1262202</v>
      </c>
      <c r="Q17" s="21">
        <v>2021825</v>
      </c>
      <c r="R17" s="21">
        <v>3350888</v>
      </c>
      <c r="S17" s="21">
        <v>802365</v>
      </c>
      <c r="T17" s="21">
        <v>470425</v>
      </c>
      <c r="U17" s="21">
        <v>1222695</v>
      </c>
      <c r="V17" s="21">
        <v>2495485</v>
      </c>
      <c r="W17" s="21">
        <v>9587327</v>
      </c>
      <c r="X17" s="21">
        <v>8330000</v>
      </c>
      <c r="Y17" s="21">
        <v>1257327</v>
      </c>
      <c r="Z17" s="6">
        <v>15.09</v>
      </c>
      <c r="AA17" s="28">
        <v>9978450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12864879</v>
      </c>
      <c r="D19" s="16">
        <f>SUM(D20:D23)</f>
        <v>0</v>
      </c>
      <c r="E19" s="17">
        <f t="shared" si="3"/>
        <v>2080000</v>
      </c>
      <c r="F19" s="18">
        <f t="shared" si="3"/>
        <v>41176478</v>
      </c>
      <c r="G19" s="18">
        <f t="shared" si="3"/>
        <v>0</v>
      </c>
      <c r="H19" s="18">
        <f t="shared" si="3"/>
        <v>20378</v>
      </c>
      <c r="I19" s="18">
        <f t="shared" si="3"/>
        <v>174850</v>
      </c>
      <c r="J19" s="18">
        <f t="shared" si="3"/>
        <v>195228</v>
      </c>
      <c r="K19" s="18">
        <f t="shared" si="3"/>
        <v>132781</v>
      </c>
      <c r="L19" s="18">
        <f t="shared" si="3"/>
        <v>132821</v>
      </c>
      <c r="M19" s="18">
        <f t="shared" si="3"/>
        <v>100078</v>
      </c>
      <c r="N19" s="18">
        <f t="shared" si="3"/>
        <v>365680</v>
      </c>
      <c r="O19" s="18">
        <f t="shared" si="3"/>
        <v>775</v>
      </c>
      <c r="P19" s="18">
        <f t="shared" si="3"/>
        <v>7792</v>
      </c>
      <c r="Q19" s="18">
        <f t="shared" si="3"/>
        <v>1701801</v>
      </c>
      <c r="R19" s="18">
        <f t="shared" si="3"/>
        <v>1710368</v>
      </c>
      <c r="S19" s="18">
        <f t="shared" si="3"/>
        <v>372276</v>
      </c>
      <c r="T19" s="18">
        <f t="shared" si="3"/>
        <v>135570</v>
      </c>
      <c r="U19" s="18">
        <f t="shared" si="3"/>
        <v>38038525</v>
      </c>
      <c r="V19" s="18">
        <f t="shared" si="3"/>
        <v>38546371</v>
      </c>
      <c r="W19" s="18">
        <f t="shared" si="3"/>
        <v>40817647</v>
      </c>
      <c r="X19" s="18">
        <f t="shared" si="3"/>
        <v>2080005</v>
      </c>
      <c r="Y19" s="18">
        <f t="shared" si="3"/>
        <v>38737642</v>
      </c>
      <c r="Z19" s="4">
        <f>+IF(X19&lt;&gt;0,+(Y19/X19)*100,0)</f>
        <v>1862.382157735198</v>
      </c>
      <c r="AA19" s="30">
        <f>SUM(AA20:AA23)</f>
        <v>41176478</v>
      </c>
    </row>
    <row r="20" spans="1:27" ht="13.5">
      <c r="A20" s="5" t="s">
        <v>46</v>
      </c>
      <c r="B20" s="3"/>
      <c r="C20" s="19">
        <v>2168015</v>
      </c>
      <c r="D20" s="19"/>
      <c r="E20" s="20">
        <v>850000</v>
      </c>
      <c r="F20" s="21">
        <v>2881360</v>
      </c>
      <c r="G20" s="21"/>
      <c r="H20" s="21"/>
      <c r="I20" s="21"/>
      <c r="J20" s="21"/>
      <c r="K20" s="21">
        <v>3940</v>
      </c>
      <c r="L20" s="21">
        <v>41575</v>
      </c>
      <c r="M20" s="21">
        <v>3741</v>
      </c>
      <c r="N20" s="21">
        <v>49256</v>
      </c>
      <c r="O20" s="21">
        <v>775</v>
      </c>
      <c r="P20" s="21"/>
      <c r="Q20" s="21">
        <v>1699131</v>
      </c>
      <c r="R20" s="21">
        <v>1699906</v>
      </c>
      <c r="S20" s="21">
        <v>357602</v>
      </c>
      <c r="T20" s="21">
        <v>73182</v>
      </c>
      <c r="U20" s="21">
        <v>842337</v>
      </c>
      <c r="V20" s="21">
        <v>1273121</v>
      </c>
      <c r="W20" s="21">
        <v>3022283</v>
      </c>
      <c r="X20" s="21">
        <v>850004</v>
      </c>
      <c r="Y20" s="21">
        <v>2172279</v>
      </c>
      <c r="Z20" s="6">
        <v>255.56</v>
      </c>
      <c r="AA20" s="28">
        <v>2881360</v>
      </c>
    </row>
    <row r="21" spans="1:27" ht="13.5">
      <c r="A21" s="5" t="s">
        <v>47</v>
      </c>
      <c r="B21" s="3"/>
      <c r="C21" s="19">
        <v>45098</v>
      </c>
      <c r="D21" s="19"/>
      <c r="E21" s="20">
        <v>900000</v>
      </c>
      <c r="F21" s="21">
        <v>800000</v>
      </c>
      <c r="G21" s="21"/>
      <c r="H21" s="21">
        <v>6528</v>
      </c>
      <c r="I21" s="21">
        <v>174850</v>
      </c>
      <c r="J21" s="21">
        <v>181378</v>
      </c>
      <c r="K21" s="21">
        <v>110591</v>
      </c>
      <c r="L21" s="21">
        <v>91246</v>
      </c>
      <c r="M21" s="21">
        <v>96337</v>
      </c>
      <c r="N21" s="21">
        <v>298174</v>
      </c>
      <c r="O21" s="21"/>
      <c r="P21" s="21">
        <v>7792</v>
      </c>
      <c r="Q21" s="21">
        <v>2670</v>
      </c>
      <c r="R21" s="21">
        <v>10462</v>
      </c>
      <c r="S21" s="21">
        <v>14674</v>
      </c>
      <c r="T21" s="21">
        <v>39096</v>
      </c>
      <c r="U21" s="21">
        <v>534177</v>
      </c>
      <c r="V21" s="21">
        <v>587947</v>
      </c>
      <c r="W21" s="21">
        <v>1077961</v>
      </c>
      <c r="X21" s="21">
        <v>900001</v>
      </c>
      <c r="Y21" s="21">
        <v>177960</v>
      </c>
      <c r="Z21" s="6">
        <v>19.77</v>
      </c>
      <c r="AA21" s="28">
        <v>800000</v>
      </c>
    </row>
    <row r="22" spans="1:27" ht="13.5">
      <c r="A22" s="5" t="s">
        <v>48</v>
      </c>
      <c r="B22" s="3"/>
      <c r="C22" s="22">
        <v>8150410</v>
      </c>
      <c r="D22" s="22"/>
      <c r="E22" s="23">
        <v>50000</v>
      </c>
      <c r="F22" s="24">
        <v>758900</v>
      </c>
      <c r="G22" s="24"/>
      <c r="H22" s="24"/>
      <c r="I22" s="24"/>
      <c r="J22" s="24"/>
      <c r="K22" s="24">
        <v>18250</v>
      </c>
      <c r="L22" s="24"/>
      <c r="M22" s="24"/>
      <c r="N22" s="24">
        <v>18250</v>
      </c>
      <c r="O22" s="24"/>
      <c r="P22" s="24"/>
      <c r="Q22" s="24"/>
      <c r="R22" s="24"/>
      <c r="S22" s="24"/>
      <c r="T22" s="24"/>
      <c r="U22" s="24">
        <v>46885</v>
      </c>
      <c r="V22" s="24">
        <v>46885</v>
      </c>
      <c r="W22" s="24">
        <v>65135</v>
      </c>
      <c r="X22" s="24">
        <v>50000</v>
      </c>
      <c r="Y22" s="24">
        <v>15135</v>
      </c>
      <c r="Z22" s="7">
        <v>30.27</v>
      </c>
      <c r="AA22" s="29">
        <v>758900</v>
      </c>
    </row>
    <row r="23" spans="1:27" ht="13.5">
      <c r="A23" s="5" t="s">
        <v>49</v>
      </c>
      <c r="B23" s="3"/>
      <c r="C23" s="19">
        <v>2501356</v>
      </c>
      <c r="D23" s="19"/>
      <c r="E23" s="20">
        <v>280000</v>
      </c>
      <c r="F23" s="21">
        <v>36736218</v>
      </c>
      <c r="G23" s="21"/>
      <c r="H23" s="21">
        <v>13850</v>
      </c>
      <c r="I23" s="21"/>
      <c r="J23" s="21">
        <v>13850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23292</v>
      </c>
      <c r="U23" s="21">
        <v>36615126</v>
      </c>
      <c r="V23" s="21">
        <v>36638418</v>
      </c>
      <c r="W23" s="21">
        <v>36652268</v>
      </c>
      <c r="X23" s="21">
        <v>280000</v>
      </c>
      <c r="Y23" s="21">
        <v>36372268</v>
      </c>
      <c r="Z23" s="6">
        <v>12990.1</v>
      </c>
      <c r="AA23" s="28">
        <v>36736218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85000</v>
      </c>
      <c r="Y24" s="18">
        <v>-85000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33154487</v>
      </c>
      <c r="D25" s="51">
        <f>+D5+D9+D15+D19+D24</f>
        <v>0</v>
      </c>
      <c r="E25" s="52">
        <f t="shared" si="4"/>
        <v>14701030</v>
      </c>
      <c r="F25" s="53">
        <f t="shared" si="4"/>
        <v>56966899</v>
      </c>
      <c r="G25" s="53">
        <f t="shared" si="4"/>
        <v>126571</v>
      </c>
      <c r="H25" s="53">
        <f t="shared" si="4"/>
        <v>511943</v>
      </c>
      <c r="I25" s="53">
        <f t="shared" si="4"/>
        <v>1316575</v>
      </c>
      <c r="J25" s="53">
        <f t="shared" si="4"/>
        <v>1955089</v>
      </c>
      <c r="K25" s="53">
        <f t="shared" si="4"/>
        <v>1013224</v>
      </c>
      <c r="L25" s="53">
        <f t="shared" si="4"/>
        <v>425994</v>
      </c>
      <c r="M25" s="53">
        <f t="shared" si="4"/>
        <v>1730450</v>
      </c>
      <c r="N25" s="53">
        <f t="shared" si="4"/>
        <v>3169668</v>
      </c>
      <c r="O25" s="53">
        <f t="shared" si="4"/>
        <v>188251</v>
      </c>
      <c r="P25" s="53">
        <f t="shared" si="4"/>
        <v>1615923</v>
      </c>
      <c r="Q25" s="53">
        <f t="shared" si="4"/>
        <v>3949439</v>
      </c>
      <c r="R25" s="53">
        <f t="shared" si="4"/>
        <v>5753613</v>
      </c>
      <c r="S25" s="53">
        <f t="shared" si="4"/>
        <v>1394146</v>
      </c>
      <c r="T25" s="53">
        <f t="shared" si="4"/>
        <v>1575420</v>
      </c>
      <c r="U25" s="53">
        <f t="shared" si="4"/>
        <v>40225477</v>
      </c>
      <c r="V25" s="53">
        <f t="shared" si="4"/>
        <v>43195043</v>
      </c>
      <c r="W25" s="53">
        <f t="shared" si="4"/>
        <v>54073413</v>
      </c>
      <c r="X25" s="53">
        <f t="shared" si="4"/>
        <v>15096802</v>
      </c>
      <c r="Y25" s="53">
        <f t="shared" si="4"/>
        <v>38976611</v>
      </c>
      <c r="Z25" s="54">
        <f>+IF(X25&lt;&gt;0,+(Y25/X25)*100,0)</f>
        <v>258.177930663726</v>
      </c>
      <c r="AA25" s="55">
        <f>+AA5+AA9+AA15+AA19+AA24</f>
        <v>56966899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11307263</v>
      </c>
      <c r="D28" s="19"/>
      <c r="E28" s="20">
        <v>10802030</v>
      </c>
      <c r="F28" s="21">
        <v>12565396</v>
      </c>
      <c r="G28" s="21"/>
      <c r="H28" s="21"/>
      <c r="I28" s="21"/>
      <c r="J28" s="21"/>
      <c r="K28" s="21">
        <v>254463</v>
      </c>
      <c r="L28" s="21">
        <v>242928</v>
      </c>
      <c r="M28" s="21">
        <v>1372221</v>
      </c>
      <c r="N28" s="21">
        <v>1869612</v>
      </c>
      <c r="O28" s="21"/>
      <c r="P28" s="21">
        <v>1262202</v>
      </c>
      <c r="Q28" s="21">
        <v>3691006</v>
      </c>
      <c r="R28" s="21">
        <v>4953208</v>
      </c>
      <c r="S28" s="21"/>
      <c r="T28" s="21">
        <v>365948</v>
      </c>
      <c r="U28" s="21">
        <v>1222695</v>
      </c>
      <c r="V28" s="21">
        <v>1588643</v>
      </c>
      <c r="W28" s="21">
        <v>8411463</v>
      </c>
      <c r="X28" s="21"/>
      <c r="Y28" s="21">
        <v>8411463</v>
      </c>
      <c r="Z28" s="6"/>
      <c r="AA28" s="19">
        <v>12565396</v>
      </c>
    </row>
    <row r="29" spans="1:27" ht="13.5">
      <c r="A29" s="57" t="s">
        <v>55</v>
      </c>
      <c r="B29" s="3"/>
      <c r="C29" s="19">
        <v>4109111</v>
      </c>
      <c r="D29" s="19"/>
      <c r="E29" s="20">
        <v>268500</v>
      </c>
      <c r="F29" s="21">
        <v>1786275</v>
      </c>
      <c r="G29" s="21"/>
      <c r="H29" s="21"/>
      <c r="I29" s="21">
        <v>94940</v>
      </c>
      <c r="J29" s="21">
        <v>94940</v>
      </c>
      <c r="K29" s="21"/>
      <c r="L29" s="21"/>
      <c r="M29" s="21"/>
      <c r="N29" s="21"/>
      <c r="O29" s="21"/>
      <c r="P29" s="21"/>
      <c r="Q29" s="21"/>
      <c r="R29" s="21"/>
      <c r="S29" s="21">
        <v>723103</v>
      </c>
      <c r="T29" s="21">
        <v>341668</v>
      </c>
      <c r="U29" s="21"/>
      <c r="V29" s="21">
        <v>1064771</v>
      </c>
      <c r="W29" s="21">
        <v>1159711</v>
      </c>
      <c r="X29" s="21"/>
      <c r="Y29" s="21">
        <v>1159711</v>
      </c>
      <c r="Z29" s="6"/>
      <c r="AA29" s="28">
        <v>1786275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15416374</v>
      </c>
      <c r="D32" s="25">
        <f>SUM(D28:D31)</f>
        <v>0</v>
      </c>
      <c r="E32" s="26">
        <f t="shared" si="5"/>
        <v>11070530</v>
      </c>
      <c r="F32" s="27">
        <f t="shared" si="5"/>
        <v>14351671</v>
      </c>
      <c r="G32" s="27">
        <f t="shared" si="5"/>
        <v>0</v>
      </c>
      <c r="H32" s="27">
        <f t="shared" si="5"/>
        <v>0</v>
      </c>
      <c r="I32" s="27">
        <f t="shared" si="5"/>
        <v>94940</v>
      </c>
      <c r="J32" s="27">
        <f t="shared" si="5"/>
        <v>94940</v>
      </c>
      <c r="K32" s="27">
        <f t="shared" si="5"/>
        <v>254463</v>
      </c>
      <c r="L32" s="27">
        <f t="shared" si="5"/>
        <v>242928</v>
      </c>
      <c r="M32" s="27">
        <f t="shared" si="5"/>
        <v>1372221</v>
      </c>
      <c r="N32" s="27">
        <f t="shared" si="5"/>
        <v>1869612</v>
      </c>
      <c r="O32" s="27">
        <f t="shared" si="5"/>
        <v>0</v>
      </c>
      <c r="P32" s="27">
        <f t="shared" si="5"/>
        <v>1262202</v>
      </c>
      <c r="Q32" s="27">
        <f t="shared" si="5"/>
        <v>3691006</v>
      </c>
      <c r="R32" s="27">
        <f t="shared" si="5"/>
        <v>4953208</v>
      </c>
      <c r="S32" s="27">
        <f t="shared" si="5"/>
        <v>723103</v>
      </c>
      <c r="T32" s="27">
        <f t="shared" si="5"/>
        <v>707616</v>
      </c>
      <c r="U32" s="27">
        <f t="shared" si="5"/>
        <v>1222695</v>
      </c>
      <c r="V32" s="27">
        <f t="shared" si="5"/>
        <v>2653414</v>
      </c>
      <c r="W32" s="27">
        <f t="shared" si="5"/>
        <v>9571174</v>
      </c>
      <c r="X32" s="27">
        <f t="shared" si="5"/>
        <v>0</v>
      </c>
      <c r="Y32" s="27">
        <f t="shared" si="5"/>
        <v>9571174</v>
      </c>
      <c r="Z32" s="13">
        <f>+IF(X32&lt;&gt;0,+(Y32/X32)*100,0)</f>
        <v>0</v>
      </c>
      <c r="AA32" s="31">
        <f>SUM(AA28:AA31)</f>
        <v>14351671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>
        <v>879350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879350</v>
      </c>
    </row>
    <row r="35" spans="1:27" ht="13.5">
      <c r="A35" s="60" t="s">
        <v>63</v>
      </c>
      <c r="B35" s="3"/>
      <c r="C35" s="19">
        <v>17738112</v>
      </c>
      <c r="D35" s="19"/>
      <c r="E35" s="20">
        <v>3630500</v>
      </c>
      <c r="F35" s="21">
        <v>41735878</v>
      </c>
      <c r="G35" s="21">
        <v>126571</v>
      </c>
      <c r="H35" s="21">
        <v>511943</v>
      </c>
      <c r="I35" s="21">
        <v>1221635</v>
      </c>
      <c r="J35" s="21">
        <v>1860149</v>
      </c>
      <c r="K35" s="21">
        <v>758761</v>
      </c>
      <c r="L35" s="21">
        <v>183066</v>
      </c>
      <c r="M35" s="21">
        <v>358229</v>
      </c>
      <c r="N35" s="21">
        <v>1300056</v>
      </c>
      <c r="O35" s="21">
        <v>188251</v>
      </c>
      <c r="P35" s="21">
        <v>353721</v>
      </c>
      <c r="Q35" s="21">
        <v>258433</v>
      </c>
      <c r="R35" s="21">
        <v>800405</v>
      </c>
      <c r="S35" s="21">
        <v>671043</v>
      </c>
      <c r="T35" s="21">
        <v>867804</v>
      </c>
      <c r="U35" s="21">
        <v>39002782</v>
      </c>
      <c r="V35" s="21">
        <v>40541629</v>
      </c>
      <c r="W35" s="21">
        <v>44502239</v>
      </c>
      <c r="X35" s="21"/>
      <c r="Y35" s="21">
        <v>44502239</v>
      </c>
      <c r="Z35" s="6"/>
      <c r="AA35" s="28">
        <v>41735878</v>
      </c>
    </row>
    <row r="36" spans="1:27" ht="13.5">
      <c r="A36" s="61" t="s">
        <v>64</v>
      </c>
      <c r="B36" s="10"/>
      <c r="C36" s="62">
        <f aca="true" t="shared" si="6" ref="C36:Y36">SUM(C32:C35)</f>
        <v>33154486</v>
      </c>
      <c r="D36" s="62">
        <f>SUM(D32:D35)</f>
        <v>0</v>
      </c>
      <c r="E36" s="63">
        <f t="shared" si="6"/>
        <v>14701030</v>
      </c>
      <c r="F36" s="64">
        <f t="shared" si="6"/>
        <v>56966899</v>
      </c>
      <c r="G36" s="64">
        <f t="shared" si="6"/>
        <v>126571</v>
      </c>
      <c r="H36" s="64">
        <f t="shared" si="6"/>
        <v>511943</v>
      </c>
      <c r="I36" s="64">
        <f t="shared" si="6"/>
        <v>1316575</v>
      </c>
      <c r="J36" s="64">
        <f t="shared" si="6"/>
        <v>1955089</v>
      </c>
      <c r="K36" s="64">
        <f t="shared" si="6"/>
        <v>1013224</v>
      </c>
      <c r="L36" s="64">
        <f t="shared" si="6"/>
        <v>425994</v>
      </c>
      <c r="M36" s="64">
        <f t="shared" si="6"/>
        <v>1730450</v>
      </c>
      <c r="N36" s="64">
        <f t="shared" si="6"/>
        <v>3169668</v>
      </c>
      <c r="O36" s="64">
        <f t="shared" si="6"/>
        <v>188251</v>
      </c>
      <c r="P36" s="64">
        <f t="shared" si="6"/>
        <v>1615923</v>
      </c>
      <c r="Q36" s="64">
        <f t="shared" si="6"/>
        <v>3949439</v>
      </c>
      <c r="R36" s="64">
        <f t="shared" si="6"/>
        <v>5753613</v>
      </c>
      <c r="S36" s="64">
        <f t="shared" si="6"/>
        <v>1394146</v>
      </c>
      <c r="T36" s="64">
        <f t="shared" si="6"/>
        <v>1575420</v>
      </c>
      <c r="U36" s="64">
        <f t="shared" si="6"/>
        <v>40225477</v>
      </c>
      <c r="V36" s="64">
        <f t="shared" si="6"/>
        <v>43195043</v>
      </c>
      <c r="W36" s="64">
        <f t="shared" si="6"/>
        <v>54073413</v>
      </c>
      <c r="X36" s="64">
        <f t="shared" si="6"/>
        <v>0</v>
      </c>
      <c r="Y36" s="64">
        <f t="shared" si="6"/>
        <v>54073413</v>
      </c>
      <c r="Z36" s="65">
        <f>+IF(X36&lt;&gt;0,+(Y36/X36)*100,0)</f>
        <v>0</v>
      </c>
      <c r="AA36" s="66">
        <f>SUM(AA32:AA35)</f>
        <v>56966899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1497371</v>
      </c>
      <c r="D5" s="16">
        <f>SUM(D6:D8)</f>
        <v>0</v>
      </c>
      <c r="E5" s="17">
        <f t="shared" si="0"/>
        <v>1005798</v>
      </c>
      <c r="F5" s="18">
        <f t="shared" si="0"/>
        <v>1007098</v>
      </c>
      <c r="G5" s="18">
        <f t="shared" si="0"/>
        <v>0</v>
      </c>
      <c r="H5" s="18">
        <f t="shared" si="0"/>
        <v>0</v>
      </c>
      <c r="I5" s="18">
        <f t="shared" si="0"/>
        <v>24170</v>
      </c>
      <c r="J5" s="18">
        <f t="shared" si="0"/>
        <v>24170</v>
      </c>
      <c r="K5" s="18">
        <f t="shared" si="0"/>
        <v>10809</v>
      </c>
      <c r="L5" s="18">
        <f t="shared" si="0"/>
        <v>57223</v>
      </c>
      <c r="M5" s="18">
        <f t="shared" si="0"/>
        <v>-1982</v>
      </c>
      <c r="N5" s="18">
        <f t="shared" si="0"/>
        <v>66050</v>
      </c>
      <c r="O5" s="18">
        <f t="shared" si="0"/>
        <v>47993</v>
      </c>
      <c r="P5" s="18">
        <f t="shared" si="0"/>
        <v>66810</v>
      </c>
      <c r="Q5" s="18">
        <f t="shared" si="0"/>
        <v>158512</v>
      </c>
      <c r="R5" s="18">
        <f t="shared" si="0"/>
        <v>273315</v>
      </c>
      <c r="S5" s="18">
        <f t="shared" si="0"/>
        <v>141083</v>
      </c>
      <c r="T5" s="18">
        <f t="shared" si="0"/>
        <v>44628</v>
      </c>
      <c r="U5" s="18">
        <f t="shared" si="0"/>
        <v>152830</v>
      </c>
      <c r="V5" s="18">
        <f t="shared" si="0"/>
        <v>338541</v>
      </c>
      <c r="W5" s="18">
        <f t="shared" si="0"/>
        <v>702076</v>
      </c>
      <c r="X5" s="18">
        <f t="shared" si="0"/>
        <v>1005800</v>
      </c>
      <c r="Y5" s="18">
        <f t="shared" si="0"/>
        <v>-303724</v>
      </c>
      <c r="Z5" s="4">
        <f>+IF(X5&lt;&gt;0,+(Y5/X5)*100,0)</f>
        <v>-30.197255915689002</v>
      </c>
      <c r="AA5" s="16">
        <f>SUM(AA6:AA8)</f>
        <v>1007098</v>
      </c>
    </row>
    <row r="6" spans="1:27" ht="13.5">
      <c r="A6" s="5" t="s">
        <v>32</v>
      </c>
      <c r="B6" s="3"/>
      <c r="C6" s="19">
        <v>1292383</v>
      </c>
      <c r="D6" s="19"/>
      <c r="E6" s="20">
        <v>50000</v>
      </c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27823</v>
      </c>
      <c r="V6" s="21">
        <v>27823</v>
      </c>
      <c r="W6" s="21">
        <v>27823</v>
      </c>
      <c r="X6" s="21">
        <v>50000</v>
      </c>
      <c r="Y6" s="21">
        <v>-22177</v>
      </c>
      <c r="Z6" s="6">
        <v>-44.35</v>
      </c>
      <c r="AA6" s="28">
        <v>50000</v>
      </c>
    </row>
    <row r="7" spans="1:27" ht="13.5">
      <c r="A7" s="5" t="s">
        <v>33</v>
      </c>
      <c r="B7" s="3"/>
      <c r="C7" s="22">
        <v>204988</v>
      </c>
      <c r="D7" s="22"/>
      <c r="E7" s="23">
        <v>529298</v>
      </c>
      <c r="F7" s="24">
        <v>529298</v>
      </c>
      <c r="G7" s="24"/>
      <c r="H7" s="24"/>
      <c r="I7" s="24">
        <v>10539</v>
      </c>
      <c r="J7" s="24">
        <v>10539</v>
      </c>
      <c r="K7" s="24"/>
      <c r="L7" s="24">
        <v>40817</v>
      </c>
      <c r="M7" s="24">
        <v>-1982</v>
      </c>
      <c r="N7" s="24">
        <v>38835</v>
      </c>
      <c r="O7" s="24">
        <v>47993</v>
      </c>
      <c r="P7" s="24">
        <v>41655</v>
      </c>
      <c r="Q7" s="24">
        <v>143029</v>
      </c>
      <c r="R7" s="24">
        <v>232677</v>
      </c>
      <c r="S7" s="24">
        <v>16740</v>
      </c>
      <c r="T7" s="24">
        <v>20549</v>
      </c>
      <c r="U7" s="24">
        <v>90247</v>
      </c>
      <c r="V7" s="24">
        <v>127536</v>
      </c>
      <c r="W7" s="24">
        <v>409587</v>
      </c>
      <c r="X7" s="24">
        <v>529300</v>
      </c>
      <c r="Y7" s="24">
        <v>-119713</v>
      </c>
      <c r="Z7" s="7">
        <v>-22.62</v>
      </c>
      <c r="AA7" s="29">
        <v>529298</v>
      </c>
    </row>
    <row r="8" spans="1:27" ht="13.5">
      <c r="A8" s="5" t="s">
        <v>34</v>
      </c>
      <c r="B8" s="3"/>
      <c r="C8" s="19"/>
      <c r="D8" s="19"/>
      <c r="E8" s="20">
        <v>426500</v>
      </c>
      <c r="F8" s="21">
        <v>427800</v>
      </c>
      <c r="G8" s="21"/>
      <c r="H8" s="21"/>
      <c r="I8" s="21">
        <v>13631</v>
      </c>
      <c r="J8" s="21">
        <v>13631</v>
      </c>
      <c r="K8" s="21">
        <v>10809</v>
      </c>
      <c r="L8" s="21">
        <v>16406</v>
      </c>
      <c r="M8" s="21"/>
      <c r="N8" s="21">
        <v>27215</v>
      </c>
      <c r="O8" s="21"/>
      <c r="P8" s="21">
        <v>25155</v>
      </c>
      <c r="Q8" s="21">
        <v>15483</v>
      </c>
      <c r="R8" s="21">
        <v>40638</v>
      </c>
      <c r="S8" s="21">
        <v>124343</v>
      </c>
      <c r="T8" s="21">
        <v>24079</v>
      </c>
      <c r="U8" s="21">
        <v>34760</v>
      </c>
      <c r="V8" s="21">
        <v>183182</v>
      </c>
      <c r="W8" s="21">
        <v>264666</v>
      </c>
      <c r="X8" s="21">
        <v>426500</v>
      </c>
      <c r="Y8" s="21">
        <v>-161834</v>
      </c>
      <c r="Z8" s="6">
        <v>-37.94</v>
      </c>
      <c r="AA8" s="28">
        <v>427800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2342500</v>
      </c>
      <c r="F9" s="18">
        <f t="shared" si="1"/>
        <v>1936048</v>
      </c>
      <c r="G9" s="18">
        <f t="shared" si="1"/>
        <v>731</v>
      </c>
      <c r="H9" s="18">
        <f t="shared" si="1"/>
        <v>614</v>
      </c>
      <c r="I9" s="18">
        <f t="shared" si="1"/>
        <v>2365</v>
      </c>
      <c r="J9" s="18">
        <f t="shared" si="1"/>
        <v>3710</v>
      </c>
      <c r="K9" s="18">
        <f t="shared" si="1"/>
        <v>2144</v>
      </c>
      <c r="L9" s="18">
        <f t="shared" si="1"/>
        <v>249236</v>
      </c>
      <c r="M9" s="18">
        <f t="shared" si="1"/>
        <v>126684</v>
      </c>
      <c r="N9" s="18">
        <f t="shared" si="1"/>
        <v>378064</v>
      </c>
      <c r="O9" s="18">
        <f t="shared" si="1"/>
        <v>52200</v>
      </c>
      <c r="P9" s="18">
        <f t="shared" si="1"/>
        <v>0</v>
      </c>
      <c r="Q9" s="18">
        <f t="shared" si="1"/>
        <v>38531</v>
      </c>
      <c r="R9" s="18">
        <f t="shared" si="1"/>
        <v>90731</v>
      </c>
      <c r="S9" s="18">
        <f t="shared" si="1"/>
        <v>630</v>
      </c>
      <c r="T9" s="18">
        <f t="shared" si="1"/>
        <v>0</v>
      </c>
      <c r="U9" s="18">
        <f t="shared" si="1"/>
        <v>326965</v>
      </c>
      <c r="V9" s="18">
        <f t="shared" si="1"/>
        <v>327595</v>
      </c>
      <c r="W9" s="18">
        <f t="shared" si="1"/>
        <v>800100</v>
      </c>
      <c r="X9" s="18">
        <f t="shared" si="1"/>
        <v>2342500</v>
      </c>
      <c r="Y9" s="18">
        <f t="shared" si="1"/>
        <v>-1542400</v>
      </c>
      <c r="Z9" s="4">
        <f>+IF(X9&lt;&gt;0,+(Y9/X9)*100,0)</f>
        <v>-65.84418356456777</v>
      </c>
      <c r="AA9" s="30">
        <f>SUM(AA10:AA14)</f>
        <v>1936048</v>
      </c>
    </row>
    <row r="10" spans="1:27" ht="13.5">
      <c r="A10" s="5" t="s">
        <v>36</v>
      </c>
      <c r="B10" s="3"/>
      <c r="C10" s="19"/>
      <c r="D10" s="19"/>
      <c r="E10" s="20">
        <v>2342500</v>
      </c>
      <c r="F10" s="21">
        <v>1757163</v>
      </c>
      <c r="G10" s="21">
        <v>731</v>
      </c>
      <c r="H10" s="21">
        <v>614</v>
      </c>
      <c r="I10" s="21">
        <v>2365</v>
      </c>
      <c r="J10" s="21">
        <v>3710</v>
      </c>
      <c r="K10" s="21">
        <v>2144</v>
      </c>
      <c r="L10" s="21">
        <v>249236</v>
      </c>
      <c r="M10" s="21"/>
      <c r="N10" s="21">
        <v>251380</v>
      </c>
      <c r="O10" s="21"/>
      <c r="P10" s="21"/>
      <c r="Q10" s="21">
        <v>38531</v>
      </c>
      <c r="R10" s="21">
        <v>38531</v>
      </c>
      <c r="S10" s="21">
        <v>630</v>
      </c>
      <c r="T10" s="21"/>
      <c r="U10" s="21">
        <v>326965</v>
      </c>
      <c r="V10" s="21">
        <v>327595</v>
      </c>
      <c r="W10" s="21">
        <v>621216</v>
      </c>
      <c r="X10" s="21">
        <v>1588000</v>
      </c>
      <c r="Y10" s="21">
        <v>-966784</v>
      </c>
      <c r="Z10" s="6">
        <v>-60.88</v>
      </c>
      <c r="AA10" s="28">
        <v>1757163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>
        <v>178885</v>
      </c>
      <c r="G12" s="21"/>
      <c r="H12" s="21"/>
      <c r="I12" s="21"/>
      <c r="J12" s="21"/>
      <c r="K12" s="21"/>
      <c r="L12" s="21"/>
      <c r="M12" s="21">
        <v>126684</v>
      </c>
      <c r="N12" s="21">
        <v>126684</v>
      </c>
      <c r="O12" s="21">
        <v>52200</v>
      </c>
      <c r="P12" s="21"/>
      <c r="Q12" s="21"/>
      <c r="R12" s="21">
        <v>52200</v>
      </c>
      <c r="S12" s="21"/>
      <c r="T12" s="21"/>
      <c r="U12" s="21"/>
      <c r="V12" s="21"/>
      <c r="W12" s="21">
        <v>178884</v>
      </c>
      <c r="X12" s="21"/>
      <c r="Y12" s="21">
        <v>178884</v>
      </c>
      <c r="Z12" s="6"/>
      <c r="AA12" s="28">
        <v>178885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754500</v>
      </c>
      <c r="Y13" s="21">
        <v>-754500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3131554</v>
      </c>
      <c r="F15" s="18">
        <f t="shared" si="2"/>
        <v>3173476</v>
      </c>
      <c r="G15" s="18">
        <f t="shared" si="2"/>
        <v>238543</v>
      </c>
      <c r="H15" s="18">
        <f t="shared" si="2"/>
        <v>0</v>
      </c>
      <c r="I15" s="18">
        <f t="shared" si="2"/>
        <v>0</v>
      </c>
      <c r="J15" s="18">
        <f t="shared" si="2"/>
        <v>238543</v>
      </c>
      <c r="K15" s="18">
        <f t="shared" si="2"/>
        <v>757916</v>
      </c>
      <c r="L15" s="18">
        <f t="shared" si="2"/>
        <v>0</v>
      </c>
      <c r="M15" s="18">
        <f t="shared" si="2"/>
        <v>0</v>
      </c>
      <c r="N15" s="18">
        <f t="shared" si="2"/>
        <v>757916</v>
      </c>
      <c r="O15" s="18">
        <f t="shared" si="2"/>
        <v>144986</v>
      </c>
      <c r="P15" s="18">
        <f t="shared" si="2"/>
        <v>0</v>
      </c>
      <c r="Q15" s="18">
        <f t="shared" si="2"/>
        <v>0</v>
      </c>
      <c r="R15" s="18">
        <f t="shared" si="2"/>
        <v>144986</v>
      </c>
      <c r="S15" s="18">
        <f t="shared" si="2"/>
        <v>1669</v>
      </c>
      <c r="T15" s="18">
        <f t="shared" si="2"/>
        <v>2125</v>
      </c>
      <c r="U15" s="18">
        <f t="shared" si="2"/>
        <v>171624</v>
      </c>
      <c r="V15" s="18">
        <f t="shared" si="2"/>
        <v>175418</v>
      </c>
      <c r="W15" s="18">
        <f t="shared" si="2"/>
        <v>1316863</v>
      </c>
      <c r="X15" s="18">
        <f t="shared" si="2"/>
        <v>3131556</v>
      </c>
      <c r="Y15" s="18">
        <f t="shared" si="2"/>
        <v>-1814693</v>
      </c>
      <c r="Z15" s="4">
        <f>+IF(X15&lt;&gt;0,+(Y15/X15)*100,0)</f>
        <v>-57.94860446372346</v>
      </c>
      <c r="AA15" s="30">
        <f>SUM(AA16:AA18)</f>
        <v>3173476</v>
      </c>
    </row>
    <row r="16" spans="1:27" ht="13.5">
      <c r="A16" s="5" t="s">
        <v>42</v>
      </c>
      <c r="B16" s="3"/>
      <c r="C16" s="19"/>
      <c r="D16" s="19"/>
      <c r="E16" s="20">
        <v>291300</v>
      </c>
      <c r="F16" s="21">
        <v>290000</v>
      </c>
      <c r="G16" s="21"/>
      <c r="H16" s="21"/>
      <c r="I16" s="21"/>
      <c r="J16" s="21"/>
      <c r="K16" s="21"/>
      <c r="L16" s="21"/>
      <c r="M16" s="21"/>
      <c r="N16" s="21"/>
      <c r="O16" s="21">
        <v>2969</v>
      </c>
      <c r="P16" s="21"/>
      <c r="Q16" s="21"/>
      <c r="R16" s="21">
        <v>2969</v>
      </c>
      <c r="S16" s="21">
        <v>1669</v>
      </c>
      <c r="T16" s="21"/>
      <c r="U16" s="21"/>
      <c r="V16" s="21">
        <v>1669</v>
      </c>
      <c r="W16" s="21">
        <v>4638</v>
      </c>
      <c r="X16" s="21">
        <v>291300</v>
      </c>
      <c r="Y16" s="21">
        <v>-286662</v>
      </c>
      <c r="Z16" s="6">
        <v>-98.41</v>
      </c>
      <c r="AA16" s="28">
        <v>290000</v>
      </c>
    </row>
    <row r="17" spans="1:27" ht="13.5">
      <c r="A17" s="5" t="s">
        <v>43</v>
      </c>
      <c r="B17" s="3"/>
      <c r="C17" s="19"/>
      <c r="D17" s="19"/>
      <c r="E17" s="20">
        <v>2840254</v>
      </c>
      <c r="F17" s="21">
        <v>2883476</v>
      </c>
      <c r="G17" s="21">
        <v>238543</v>
      </c>
      <c r="H17" s="21"/>
      <c r="I17" s="21"/>
      <c r="J17" s="21">
        <v>238543</v>
      </c>
      <c r="K17" s="21">
        <v>757916</v>
      </c>
      <c r="L17" s="21"/>
      <c r="M17" s="21"/>
      <c r="N17" s="21">
        <v>757916</v>
      </c>
      <c r="O17" s="21">
        <v>142017</v>
      </c>
      <c r="P17" s="21"/>
      <c r="Q17" s="21"/>
      <c r="R17" s="21">
        <v>142017</v>
      </c>
      <c r="S17" s="21"/>
      <c r="T17" s="21">
        <v>2125</v>
      </c>
      <c r="U17" s="21">
        <v>171624</v>
      </c>
      <c r="V17" s="21">
        <v>173749</v>
      </c>
      <c r="W17" s="21">
        <v>1312225</v>
      </c>
      <c r="X17" s="21">
        <v>2840256</v>
      </c>
      <c r="Y17" s="21">
        <v>-1528031</v>
      </c>
      <c r="Z17" s="6">
        <v>-53.8</v>
      </c>
      <c r="AA17" s="28">
        <v>2883476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19759982</v>
      </c>
      <c r="D19" s="16">
        <f>SUM(D20:D23)</f>
        <v>0</v>
      </c>
      <c r="E19" s="17">
        <f t="shared" si="3"/>
        <v>12281869</v>
      </c>
      <c r="F19" s="18">
        <f t="shared" si="3"/>
        <v>28856435</v>
      </c>
      <c r="G19" s="18">
        <f t="shared" si="3"/>
        <v>1221250</v>
      </c>
      <c r="H19" s="18">
        <f t="shared" si="3"/>
        <v>1101069</v>
      </c>
      <c r="I19" s="18">
        <f t="shared" si="3"/>
        <v>2102977</v>
      </c>
      <c r="J19" s="18">
        <f t="shared" si="3"/>
        <v>4425296</v>
      </c>
      <c r="K19" s="18">
        <f t="shared" si="3"/>
        <v>1336482</v>
      </c>
      <c r="L19" s="18">
        <f t="shared" si="3"/>
        <v>1427489</v>
      </c>
      <c r="M19" s="18">
        <f t="shared" si="3"/>
        <v>2661171</v>
      </c>
      <c r="N19" s="18">
        <f t="shared" si="3"/>
        <v>5425142</v>
      </c>
      <c r="O19" s="18">
        <f t="shared" si="3"/>
        <v>478806</v>
      </c>
      <c r="P19" s="18">
        <f t="shared" si="3"/>
        <v>0</v>
      </c>
      <c r="Q19" s="18">
        <f t="shared" si="3"/>
        <v>1026685</v>
      </c>
      <c r="R19" s="18">
        <f t="shared" si="3"/>
        <v>1505491</v>
      </c>
      <c r="S19" s="18">
        <f t="shared" si="3"/>
        <v>1813185</v>
      </c>
      <c r="T19" s="18">
        <f t="shared" si="3"/>
        <v>3306418</v>
      </c>
      <c r="U19" s="18">
        <f t="shared" si="3"/>
        <v>-562092</v>
      </c>
      <c r="V19" s="18">
        <f t="shared" si="3"/>
        <v>4557511</v>
      </c>
      <c r="W19" s="18">
        <f t="shared" si="3"/>
        <v>15913440</v>
      </c>
      <c r="X19" s="18">
        <f t="shared" si="3"/>
        <v>12281868</v>
      </c>
      <c r="Y19" s="18">
        <f t="shared" si="3"/>
        <v>3631572</v>
      </c>
      <c r="Z19" s="4">
        <f>+IF(X19&lt;&gt;0,+(Y19/X19)*100,0)</f>
        <v>29.568564000199316</v>
      </c>
      <c r="AA19" s="30">
        <f>SUM(AA20:AA23)</f>
        <v>28856435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1252000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14610</v>
      </c>
      <c r="R20" s="21">
        <v>14610</v>
      </c>
      <c r="S20" s="21">
        <v>66490</v>
      </c>
      <c r="T20" s="21"/>
      <c r="U20" s="21">
        <v>6842</v>
      </c>
      <c r="V20" s="21">
        <v>73332</v>
      </c>
      <c r="W20" s="21">
        <v>87942</v>
      </c>
      <c r="X20" s="21">
        <v>1000000</v>
      </c>
      <c r="Y20" s="21">
        <v>-912058</v>
      </c>
      <c r="Z20" s="6">
        <v>-91.21</v>
      </c>
      <c r="AA20" s="28">
        <v>1252000</v>
      </c>
    </row>
    <row r="21" spans="1:27" ht="13.5">
      <c r="A21" s="5" t="s">
        <v>47</v>
      </c>
      <c r="B21" s="3"/>
      <c r="C21" s="19"/>
      <c r="D21" s="19"/>
      <c r="E21" s="20">
        <v>6922869</v>
      </c>
      <c r="F21" s="21">
        <v>6108458</v>
      </c>
      <c r="G21" s="21">
        <v>1093853</v>
      </c>
      <c r="H21" s="21"/>
      <c r="I21" s="21">
        <v>688918</v>
      </c>
      <c r="J21" s="21">
        <v>1782771</v>
      </c>
      <c r="K21" s="21">
        <v>502457</v>
      </c>
      <c r="L21" s="21"/>
      <c r="M21" s="21">
        <v>565106</v>
      </c>
      <c r="N21" s="21">
        <v>1067563</v>
      </c>
      <c r="O21" s="21">
        <v>265069</v>
      </c>
      <c r="P21" s="21"/>
      <c r="Q21" s="21"/>
      <c r="R21" s="21">
        <v>265069</v>
      </c>
      <c r="S21" s="21">
        <v>52706</v>
      </c>
      <c r="T21" s="21">
        <v>603893</v>
      </c>
      <c r="U21" s="21">
        <v>30616</v>
      </c>
      <c r="V21" s="21">
        <v>687215</v>
      </c>
      <c r="W21" s="21">
        <v>3802618</v>
      </c>
      <c r="X21" s="21">
        <v>6922868</v>
      </c>
      <c r="Y21" s="21">
        <v>-3120250</v>
      </c>
      <c r="Z21" s="6">
        <v>-45.07</v>
      </c>
      <c r="AA21" s="28">
        <v>6108458</v>
      </c>
    </row>
    <row r="22" spans="1:27" ht="13.5">
      <c r="A22" s="5" t="s">
        <v>48</v>
      </c>
      <c r="B22" s="3"/>
      <c r="C22" s="22">
        <v>19759982</v>
      </c>
      <c r="D22" s="22"/>
      <c r="E22" s="23">
        <v>4359000</v>
      </c>
      <c r="F22" s="24">
        <v>21495977</v>
      </c>
      <c r="G22" s="24">
        <v>127397</v>
      </c>
      <c r="H22" s="24">
        <v>1101069</v>
      </c>
      <c r="I22" s="24">
        <v>1414059</v>
      </c>
      <c r="J22" s="24">
        <v>2642525</v>
      </c>
      <c r="K22" s="24">
        <v>834025</v>
      </c>
      <c r="L22" s="24">
        <v>1427489</v>
      </c>
      <c r="M22" s="24">
        <v>2096065</v>
      </c>
      <c r="N22" s="24">
        <v>4357579</v>
      </c>
      <c r="O22" s="24">
        <v>213737</v>
      </c>
      <c r="P22" s="24"/>
      <c r="Q22" s="24">
        <v>1012075</v>
      </c>
      <c r="R22" s="24">
        <v>1225812</v>
      </c>
      <c r="S22" s="24">
        <v>1693989</v>
      </c>
      <c r="T22" s="24">
        <v>2702525</v>
      </c>
      <c r="U22" s="24">
        <v>-599550</v>
      </c>
      <c r="V22" s="24">
        <v>3796964</v>
      </c>
      <c r="W22" s="24">
        <v>12022880</v>
      </c>
      <c r="X22" s="24">
        <v>4359000</v>
      </c>
      <c r="Y22" s="24">
        <v>7663880</v>
      </c>
      <c r="Z22" s="7">
        <v>175.82</v>
      </c>
      <c r="AA22" s="29">
        <v>21495977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21257353</v>
      </c>
      <c r="D25" s="51">
        <f>+D5+D9+D15+D19+D24</f>
        <v>0</v>
      </c>
      <c r="E25" s="52">
        <f t="shared" si="4"/>
        <v>18761721</v>
      </c>
      <c r="F25" s="53">
        <f t="shared" si="4"/>
        <v>34973057</v>
      </c>
      <c r="G25" s="53">
        <f t="shared" si="4"/>
        <v>1460524</v>
      </c>
      <c r="H25" s="53">
        <f t="shared" si="4"/>
        <v>1101683</v>
      </c>
      <c r="I25" s="53">
        <f t="shared" si="4"/>
        <v>2129512</v>
      </c>
      <c r="J25" s="53">
        <f t="shared" si="4"/>
        <v>4691719</v>
      </c>
      <c r="K25" s="53">
        <f t="shared" si="4"/>
        <v>2107351</v>
      </c>
      <c r="L25" s="53">
        <f t="shared" si="4"/>
        <v>1733948</v>
      </c>
      <c r="M25" s="53">
        <f t="shared" si="4"/>
        <v>2785873</v>
      </c>
      <c r="N25" s="53">
        <f t="shared" si="4"/>
        <v>6627172</v>
      </c>
      <c r="O25" s="53">
        <f t="shared" si="4"/>
        <v>723985</v>
      </c>
      <c r="P25" s="53">
        <f t="shared" si="4"/>
        <v>66810</v>
      </c>
      <c r="Q25" s="53">
        <f t="shared" si="4"/>
        <v>1223728</v>
      </c>
      <c r="R25" s="53">
        <f t="shared" si="4"/>
        <v>2014523</v>
      </c>
      <c r="S25" s="53">
        <f t="shared" si="4"/>
        <v>1956567</v>
      </c>
      <c r="T25" s="53">
        <f t="shared" si="4"/>
        <v>3353171</v>
      </c>
      <c r="U25" s="53">
        <f t="shared" si="4"/>
        <v>89327</v>
      </c>
      <c r="V25" s="53">
        <f t="shared" si="4"/>
        <v>5399065</v>
      </c>
      <c r="W25" s="53">
        <f t="shared" si="4"/>
        <v>18732479</v>
      </c>
      <c r="X25" s="53">
        <f t="shared" si="4"/>
        <v>18761724</v>
      </c>
      <c r="Y25" s="53">
        <f t="shared" si="4"/>
        <v>-29245</v>
      </c>
      <c r="Z25" s="54">
        <f>+IF(X25&lt;&gt;0,+(Y25/X25)*100,0)</f>
        <v>-0.15587586727104608</v>
      </c>
      <c r="AA25" s="55">
        <f>+AA5+AA9+AA15+AA19+AA24</f>
        <v>34973057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18387787</v>
      </c>
      <c r="D28" s="19"/>
      <c r="E28" s="20">
        <v>10418421</v>
      </c>
      <c r="F28" s="21">
        <v>23533884</v>
      </c>
      <c r="G28" s="21">
        <v>1460524</v>
      </c>
      <c r="H28" s="21">
        <v>1101683</v>
      </c>
      <c r="I28" s="21">
        <v>2129512</v>
      </c>
      <c r="J28" s="21">
        <v>4691719</v>
      </c>
      <c r="K28" s="21">
        <v>2105207</v>
      </c>
      <c r="L28" s="21">
        <v>1468306</v>
      </c>
      <c r="M28" s="21">
        <v>2785873</v>
      </c>
      <c r="N28" s="21">
        <v>6359386</v>
      </c>
      <c r="O28" s="21">
        <v>668816</v>
      </c>
      <c r="P28" s="21">
        <v>41655</v>
      </c>
      <c r="Q28" s="21">
        <v>37540</v>
      </c>
      <c r="R28" s="21">
        <v>748011</v>
      </c>
      <c r="S28" s="21">
        <v>1803133</v>
      </c>
      <c r="T28" s="21">
        <v>3329092</v>
      </c>
      <c r="U28" s="21">
        <v>-516152</v>
      </c>
      <c r="V28" s="21">
        <v>4616073</v>
      </c>
      <c r="W28" s="21">
        <v>16415189</v>
      </c>
      <c r="X28" s="21"/>
      <c r="Y28" s="21">
        <v>16415189</v>
      </c>
      <c r="Z28" s="6"/>
      <c r="AA28" s="19">
        <v>23533884</v>
      </c>
    </row>
    <row r="29" spans="1:27" ht="13.5">
      <c r="A29" s="57" t="s">
        <v>55</v>
      </c>
      <c r="B29" s="3"/>
      <c r="C29" s="19">
        <v>401102</v>
      </c>
      <c r="D29" s="19"/>
      <c r="E29" s="20">
        <v>597500</v>
      </c>
      <c r="F29" s="21">
        <v>4843373</v>
      </c>
      <c r="G29" s="21"/>
      <c r="H29" s="21"/>
      <c r="I29" s="21"/>
      <c r="J29" s="21"/>
      <c r="K29" s="21">
        <v>2144</v>
      </c>
      <c r="L29" s="21">
        <v>249236</v>
      </c>
      <c r="M29" s="21"/>
      <c r="N29" s="21">
        <v>251380</v>
      </c>
      <c r="O29" s="21"/>
      <c r="P29" s="21"/>
      <c r="Q29" s="21">
        <v>18908</v>
      </c>
      <c r="R29" s="21">
        <v>18908</v>
      </c>
      <c r="S29" s="21">
        <v>124973</v>
      </c>
      <c r="T29" s="21"/>
      <c r="U29" s="21">
        <v>175471</v>
      </c>
      <c r="V29" s="21">
        <v>300444</v>
      </c>
      <c r="W29" s="21">
        <v>570732</v>
      </c>
      <c r="X29" s="21"/>
      <c r="Y29" s="21">
        <v>570732</v>
      </c>
      <c r="Z29" s="6"/>
      <c r="AA29" s="28">
        <v>4843373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18788889</v>
      </c>
      <c r="D32" s="25">
        <f>SUM(D28:D31)</f>
        <v>0</v>
      </c>
      <c r="E32" s="26">
        <f t="shared" si="5"/>
        <v>11015921</v>
      </c>
      <c r="F32" s="27">
        <f t="shared" si="5"/>
        <v>28377257</v>
      </c>
      <c r="G32" s="27">
        <f t="shared" si="5"/>
        <v>1460524</v>
      </c>
      <c r="H32" s="27">
        <f t="shared" si="5"/>
        <v>1101683</v>
      </c>
      <c r="I32" s="27">
        <f t="shared" si="5"/>
        <v>2129512</v>
      </c>
      <c r="J32" s="27">
        <f t="shared" si="5"/>
        <v>4691719</v>
      </c>
      <c r="K32" s="27">
        <f t="shared" si="5"/>
        <v>2107351</v>
      </c>
      <c r="L32" s="27">
        <f t="shared" si="5"/>
        <v>1717542</v>
      </c>
      <c r="M32" s="27">
        <f t="shared" si="5"/>
        <v>2785873</v>
      </c>
      <c r="N32" s="27">
        <f t="shared" si="5"/>
        <v>6610766</v>
      </c>
      <c r="O32" s="27">
        <f t="shared" si="5"/>
        <v>668816</v>
      </c>
      <c r="P32" s="27">
        <f t="shared" si="5"/>
        <v>41655</v>
      </c>
      <c r="Q32" s="27">
        <f t="shared" si="5"/>
        <v>56448</v>
      </c>
      <c r="R32" s="27">
        <f t="shared" si="5"/>
        <v>766919</v>
      </c>
      <c r="S32" s="27">
        <f t="shared" si="5"/>
        <v>1928106</v>
      </c>
      <c r="T32" s="27">
        <f t="shared" si="5"/>
        <v>3329092</v>
      </c>
      <c r="U32" s="27">
        <f t="shared" si="5"/>
        <v>-340681</v>
      </c>
      <c r="V32" s="27">
        <f t="shared" si="5"/>
        <v>4916517</v>
      </c>
      <c r="W32" s="27">
        <f t="shared" si="5"/>
        <v>16985921</v>
      </c>
      <c r="X32" s="27">
        <f t="shared" si="5"/>
        <v>0</v>
      </c>
      <c r="Y32" s="27">
        <f t="shared" si="5"/>
        <v>16985921</v>
      </c>
      <c r="Z32" s="13">
        <f>+IF(X32&lt;&gt;0,+(Y32/X32)*100,0)</f>
        <v>0</v>
      </c>
      <c r="AA32" s="31">
        <f>SUM(AA28:AA31)</f>
        <v>28377257</v>
      </c>
    </row>
    <row r="33" spans="1:27" ht="13.5">
      <c r="A33" s="60" t="s">
        <v>59</v>
      </c>
      <c r="B33" s="3" t="s">
        <v>60</v>
      </c>
      <c r="C33" s="19">
        <v>2263476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204988</v>
      </c>
      <c r="D34" s="19"/>
      <c r="E34" s="20">
        <v>7745800</v>
      </c>
      <c r="F34" s="21">
        <v>6595800</v>
      </c>
      <c r="G34" s="21"/>
      <c r="H34" s="21"/>
      <c r="I34" s="21"/>
      <c r="J34" s="21"/>
      <c r="K34" s="21"/>
      <c r="L34" s="21">
        <v>16406</v>
      </c>
      <c r="M34" s="21"/>
      <c r="N34" s="21">
        <v>16406</v>
      </c>
      <c r="O34" s="21">
        <v>55169</v>
      </c>
      <c r="P34" s="21">
        <v>25155</v>
      </c>
      <c r="Q34" s="21">
        <v>1167280</v>
      </c>
      <c r="R34" s="21">
        <v>1247604</v>
      </c>
      <c r="S34" s="21">
        <v>28461</v>
      </c>
      <c r="T34" s="21">
        <v>24079</v>
      </c>
      <c r="U34" s="21">
        <v>430008</v>
      </c>
      <c r="V34" s="21">
        <v>482548</v>
      </c>
      <c r="W34" s="21">
        <v>1746558</v>
      </c>
      <c r="X34" s="21"/>
      <c r="Y34" s="21">
        <v>1746558</v>
      </c>
      <c r="Z34" s="6"/>
      <c r="AA34" s="28">
        <v>6595800</v>
      </c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21257353</v>
      </c>
      <c r="D36" s="62">
        <f>SUM(D32:D35)</f>
        <v>0</v>
      </c>
      <c r="E36" s="63">
        <f t="shared" si="6"/>
        <v>18761721</v>
      </c>
      <c r="F36" s="64">
        <f t="shared" si="6"/>
        <v>34973057</v>
      </c>
      <c r="G36" s="64">
        <f t="shared" si="6"/>
        <v>1460524</v>
      </c>
      <c r="H36" s="64">
        <f t="shared" si="6"/>
        <v>1101683</v>
      </c>
      <c r="I36" s="64">
        <f t="shared" si="6"/>
        <v>2129512</v>
      </c>
      <c r="J36" s="64">
        <f t="shared" si="6"/>
        <v>4691719</v>
      </c>
      <c r="K36" s="64">
        <f t="shared" si="6"/>
        <v>2107351</v>
      </c>
      <c r="L36" s="64">
        <f t="shared" si="6"/>
        <v>1733948</v>
      </c>
      <c r="M36" s="64">
        <f t="shared" si="6"/>
        <v>2785873</v>
      </c>
      <c r="N36" s="64">
        <f t="shared" si="6"/>
        <v>6627172</v>
      </c>
      <c r="O36" s="64">
        <f t="shared" si="6"/>
        <v>723985</v>
      </c>
      <c r="P36" s="64">
        <f t="shared" si="6"/>
        <v>66810</v>
      </c>
      <c r="Q36" s="64">
        <f t="shared" si="6"/>
        <v>1223728</v>
      </c>
      <c r="R36" s="64">
        <f t="shared" si="6"/>
        <v>2014523</v>
      </c>
      <c r="S36" s="64">
        <f t="shared" si="6"/>
        <v>1956567</v>
      </c>
      <c r="T36" s="64">
        <f t="shared" si="6"/>
        <v>3353171</v>
      </c>
      <c r="U36" s="64">
        <f t="shared" si="6"/>
        <v>89327</v>
      </c>
      <c r="V36" s="64">
        <f t="shared" si="6"/>
        <v>5399065</v>
      </c>
      <c r="W36" s="64">
        <f t="shared" si="6"/>
        <v>18732479</v>
      </c>
      <c r="X36" s="64">
        <f t="shared" si="6"/>
        <v>0</v>
      </c>
      <c r="Y36" s="64">
        <f t="shared" si="6"/>
        <v>18732479</v>
      </c>
      <c r="Z36" s="65">
        <f>+IF(X36&lt;&gt;0,+(Y36/X36)*100,0)</f>
        <v>0</v>
      </c>
      <c r="AA36" s="66">
        <f>SUM(AA32:AA35)</f>
        <v>34973057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482516</v>
      </c>
      <c r="D5" s="16">
        <f>SUM(D6:D8)</f>
        <v>0</v>
      </c>
      <c r="E5" s="17">
        <f t="shared" si="0"/>
        <v>170000</v>
      </c>
      <c r="F5" s="18">
        <f t="shared" si="0"/>
        <v>346000</v>
      </c>
      <c r="G5" s="18">
        <f t="shared" si="0"/>
        <v>0</v>
      </c>
      <c r="H5" s="18">
        <f t="shared" si="0"/>
        <v>8000</v>
      </c>
      <c r="I5" s="18">
        <f t="shared" si="0"/>
        <v>19928</v>
      </c>
      <c r="J5" s="18">
        <f t="shared" si="0"/>
        <v>27928</v>
      </c>
      <c r="K5" s="18">
        <f t="shared" si="0"/>
        <v>0</v>
      </c>
      <c r="L5" s="18">
        <f t="shared" si="0"/>
        <v>1807</v>
      </c>
      <c r="M5" s="18">
        <f t="shared" si="0"/>
        <v>2813</v>
      </c>
      <c r="N5" s="18">
        <f t="shared" si="0"/>
        <v>4620</v>
      </c>
      <c r="O5" s="18">
        <f t="shared" si="0"/>
        <v>0</v>
      </c>
      <c r="P5" s="18">
        <f t="shared" si="0"/>
        <v>114586</v>
      </c>
      <c r="Q5" s="18">
        <f t="shared" si="0"/>
        <v>9260</v>
      </c>
      <c r="R5" s="18">
        <f t="shared" si="0"/>
        <v>123846</v>
      </c>
      <c r="S5" s="18">
        <f t="shared" si="0"/>
        <v>62682</v>
      </c>
      <c r="T5" s="18">
        <f t="shared" si="0"/>
        <v>98069</v>
      </c>
      <c r="U5" s="18">
        <f t="shared" si="0"/>
        <v>73921</v>
      </c>
      <c r="V5" s="18">
        <f t="shared" si="0"/>
        <v>234672</v>
      </c>
      <c r="W5" s="18">
        <f t="shared" si="0"/>
        <v>391066</v>
      </c>
      <c r="X5" s="18">
        <f t="shared" si="0"/>
        <v>170000</v>
      </c>
      <c r="Y5" s="18">
        <f t="shared" si="0"/>
        <v>221066</v>
      </c>
      <c r="Z5" s="4">
        <f>+IF(X5&lt;&gt;0,+(Y5/X5)*100,0)</f>
        <v>130.03882352941176</v>
      </c>
      <c r="AA5" s="16">
        <f>SUM(AA6:AA8)</f>
        <v>346000</v>
      </c>
    </row>
    <row r="6" spans="1:27" ht="13.5">
      <c r="A6" s="5" t="s">
        <v>32</v>
      </c>
      <c r="B6" s="3"/>
      <c r="C6" s="19">
        <v>7548</v>
      </c>
      <c r="D6" s="19"/>
      <c r="E6" s="20">
        <v>20000</v>
      </c>
      <c r="F6" s="21">
        <v>59000</v>
      </c>
      <c r="G6" s="21"/>
      <c r="H6" s="21">
        <v>3000</v>
      </c>
      <c r="I6" s="21"/>
      <c r="J6" s="21">
        <v>3000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20586</v>
      </c>
      <c r="V6" s="21">
        <v>20586</v>
      </c>
      <c r="W6" s="21">
        <v>23586</v>
      </c>
      <c r="X6" s="21">
        <v>20000</v>
      </c>
      <c r="Y6" s="21">
        <v>3586</v>
      </c>
      <c r="Z6" s="6">
        <v>17.93</v>
      </c>
      <c r="AA6" s="28">
        <v>59000</v>
      </c>
    </row>
    <row r="7" spans="1:27" ht="13.5">
      <c r="A7" s="5" t="s">
        <v>33</v>
      </c>
      <c r="B7" s="3"/>
      <c r="C7" s="22">
        <v>185732</v>
      </c>
      <c r="D7" s="22"/>
      <c r="E7" s="23">
        <v>115000</v>
      </c>
      <c r="F7" s="24">
        <v>196000</v>
      </c>
      <c r="G7" s="24"/>
      <c r="H7" s="24"/>
      <c r="I7" s="24"/>
      <c r="J7" s="24"/>
      <c r="K7" s="24"/>
      <c r="L7" s="24"/>
      <c r="M7" s="24"/>
      <c r="N7" s="24"/>
      <c r="O7" s="24"/>
      <c r="P7" s="24">
        <v>14749</v>
      </c>
      <c r="Q7" s="24"/>
      <c r="R7" s="24">
        <v>14749</v>
      </c>
      <c r="S7" s="24">
        <v>63877</v>
      </c>
      <c r="T7" s="24">
        <v>81091</v>
      </c>
      <c r="U7" s="24">
        <v>13295</v>
      </c>
      <c r="V7" s="24">
        <v>158263</v>
      </c>
      <c r="W7" s="24">
        <v>173012</v>
      </c>
      <c r="X7" s="24">
        <v>115000</v>
      </c>
      <c r="Y7" s="24">
        <v>58012</v>
      </c>
      <c r="Z7" s="7">
        <v>50.45</v>
      </c>
      <c r="AA7" s="29">
        <v>196000</v>
      </c>
    </row>
    <row r="8" spans="1:27" ht="13.5">
      <c r="A8" s="5" t="s">
        <v>34</v>
      </c>
      <c r="B8" s="3"/>
      <c r="C8" s="19">
        <v>289236</v>
      </c>
      <c r="D8" s="19"/>
      <c r="E8" s="20">
        <v>35000</v>
      </c>
      <c r="F8" s="21">
        <v>91000</v>
      </c>
      <c r="G8" s="21"/>
      <c r="H8" s="21">
        <v>5000</v>
      </c>
      <c r="I8" s="21">
        <v>19928</v>
      </c>
      <c r="J8" s="21">
        <v>24928</v>
      </c>
      <c r="K8" s="21"/>
      <c r="L8" s="21">
        <v>1807</v>
      </c>
      <c r="M8" s="21">
        <v>2813</v>
      </c>
      <c r="N8" s="21">
        <v>4620</v>
      </c>
      <c r="O8" s="21"/>
      <c r="P8" s="21">
        <v>99837</v>
      </c>
      <c r="Q8" s="21">
        <v>9260</v>
      </c>
      <c r="R8" s="21">
        <v>109097</v>
      </c>
      <c r="S8" s="21">
        <v>-1195</v>
      </c>
      <c r="T8" s="21">
        <v>16978</v>
      </c>
      <c r="U8" s="21">
        <v>40040</v>
      </c>
      <c r="V8" s="21">
        <v>55823</v>
      </c>
      <c r="W8" s="21">
        <v>194468</v>
      </c>
      <c r="X8" s="21">
        <v>35000</v>
      </c>
      <c r="Y8" s="21">
        <v>159468</v>
      </c>
      <c r="Z8" s="6">
        <v>455.62</v>
      </c>
      <c r="AA8" s="28">
        <v>91000</v>
      </c>
    </row>
    <row r="9" spans="1:27" ht="13.5">
      <c r="A9" s="2" t="s">
        <v>35</v>
      </c>
      <c r="B9" s="3"/>
      <c r="C9" s="16">
        <f aca="true" t="shared" si="1" ref="C9:Y9">SUM(C10:C14)</f>
        <v>1315684</v>
      </c>
      <c r="D9" s="16">
        <f>SUM(D10:D14)</f>
        <v>0</v>
      </c>
      <c r="E9" s="17">
        <f t="shared" si="1"/>
        <v>560000</v>
      </c>
      <c r="F9" s="18">
        <f t="shared" si="1"/>
        <v>1257046</v>
      </c>
      <c r="G9" s="18">
        <f t="shared" si="1"/>
        <v>0</v>
      </c>
      <c r="H9" s="18">
        <f t="shared" si="1"/>
        <v>21000</v>
      </c>
      <c r="I9" s="18">
        <f t="shared" si="1"/>
        <v>1298</v>
      </c>
      <c r="J9" s="18">
        <f t="shared" si="1"/>
        <v>22298</v>
      </c>
      <c r="K9" s="18">
        <f t="shared" si="1"/>
        <v>44799</v>
      </c>
      <c r="L9" s="18">
        <f t="shared" si="1"/>
        <v>23398</v>
      </c>
      <c r="M9" s="18">
        <f t="shared" si="1"/>
        <v>41725</v>
      </c>
      <c r="N9" s="18">
        <f t="shared" si="1"/>
        <v>109922</v>
      </c>
      <c r="O9" s="18">
        <f t="shared" si="1"/>
        <v>1596</v>
      </c>
      <c r="P9" s="18">
        <f t="shared" si="1"/>
        <v>49265</v>
      </c>
      <c r="Q9" s="18">
        <f t="shared" si="1"/>
        <v>672413</v>
      </c>
      <c r="R9" s="18">
        <f t="shared" si="1"/>
        <v>723274</v>
      </c>
      <c r="S9" s="18">
        <f t="shared" si="1"/>
        <v>5550</v>
      </c>
      <c r="T9" s="18">
        <f t="shared" si="1"/>
        <v>15071</v>
      </c>
      <c r="U9" s="18">
        <f t="shared" si="1"/>
        <v>360305</v>
      </c>
      <c r="V9" s="18">
        <f t="shared" si="1"/>
        <v>380926</v>
      </c>
      <c r="W9" s="18">
        <f t="shared" si="1"/>
        <v>1236420</v>
      </c>
      <c r="X9" s="18">
        <f t="shared" si="1"/>
        <v>560000</v>
      </c>
      <c r="Y9" s="18">
        <f t="shared" si="1"/>
        <v>676420</v>
      </c>
      <c r="Z9" s="4">
        <f>+IF(X9&lt;&gt;0,+(Y9/X9)*100,0)</f>
        <v>120.78928571428571</v>
      </c>
      <c r="AA9" s="30">
        <f>SUM(AA10:AA14)</f>
        <v>1257046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>
        <v>21000</v>
      </c>
      <c r="I10" s="21"/>
      <c r="J10" s="21">
        <v>21000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21000</v>
      </c>
      <c r="X10" s="21"/>
      <c r="Y10" s="21">
        <v>21000</v>
      </c>
      <c r="Z10" s="6"/>
      <c r="AA10" s="28"/>
    </row>
    <row r="11" spans="1:27" ht="13.5">
      <c r="A11" s="5" t="s">
        <v>37</v>
      </c>
      <c r="B11" s="3"/>
      <c r="C11" s="19">
        <v>519030</v>
      </c>
      <c r="D11" s="19"/>
      <c r="E11" s="20">
        <v>60000</v>
      </c>
      <c r="F11" s="21">
        <v>61000</v>
      </c>
      <c r="G11" s="21"/>
      <c r="H11" s="21"/>
      <c r="I11" s="21"/>
      <c r="J11" s="21"/>
      <c r="K11" s="21">
        <v>28019</v>
      </c>
      <c r="L11" s="21">
        <v>2360</v>
      </c>
      <c r="M11" s="21">
        <v>21813</v>
      </c>
      <c r="N11" s="21">
        <v>52192</v>
      </c>
      <c r="O11" s="21">
        <v>1596</v>
      </c>
      <c r="P11" s="21">
        <v>17845</v>
      </c>
      <c r="Q11" s="21"/>
      <c r="R11" s="21">
        <v>19441</v>
      </c>
      <c r="S11" s="21"/>
      <c r="T11" s="21"/>
      <c r="U11" s="21"/>
      <c r="V11" s="21"/>
      <c r="W11" s="21">
        <v>71633</v>
      </c>
      <c r="X11" s="21">
        <v>60000</v>
      </c>
      <c r="Y11" s="21">
        <v>11633</v>
      </c>
      <c r="Z11" s="6">
        <v>19.39</v>
      </c>
      <c r="AA11" s="28">
        <v>61000</v>
      </c>
    </row>
    <row r="12" spans="1:27" ht="13.5">
      <c r="A12" s="5" t="s">
        <v>38</v>
      </c>
      <c r="B12" s="3"/>
      <c r="C12" s="19">
        <v>743524</v>
      </c>
      <c r="D12" s="19"/>
      <c r="E12" s="20">
        <v>500000</v>
      </c>
      <c r="F12" s="21">
        <v>1196046</v>
      </c>
      <c r="G12" s="21"/>
      <c r="H12" s="21"/>
      <c r="I12" s="21">
        <v>1298</v>
      </c>
      <c r="J12" s="21">
        <v>1298</v>
      </c>
      <c r="K12" s="21">
        <v>16780</v>
      </c>
      <c r="L12" s="21">
        <v>21038</v>
      </c>
      <c r="M12" s="21">
        <v>19912</v>
      </c>
      <c r="N12" s="21">
        <v>57730</v>
      </c>
      <c r="O12" s="21"/>
      <c r="P12" s="21">
        <v>28752</v>
      </c>
      <c r="Q12" s="21">
        <v>672413</v>
      </c>
      <c r="R12" s="21">
        <v>701165</v>
      </c>
      <c r="S12" s="21">
        <v>5550</v>
      </c>
      <c r="T12" s="21">
        <v>15071</v>
      </c>
      <c r="U12" s="21">
        <v>350255</v>
      </c>
      <c r="V12" s="21">
        <v>370876</v>
      </c>
      <c r="W12" s="21">
        <v>1131069</v>
      </c>
      <c r="X12" s="21">
        <v>500000</v>
      </c>
      <c r="Y12" s="21">
        <v>631069</v>
      </c>
      <c r="Z12" s="6">
        <v>126.21</v>
      </c>
      <c r="AA12" s="28">
        <v>1196046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53130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>
        <v>2668</v>
      </c>
      <c r="Q14" s="24"/>
      <c r="R14" s="24">
        <v>2668</v>
      </c>
      <c r="S14" s="24"/>
      <c r="T14" s="24"/>
      <c r="U14" s="24">
        <v>10050</v>
      </c>
      <c r="V14" s="24">
        <v>10050</v>
      </c>
      <c r="W14" s="24">
        <v>12718</v>
      </c>
      <c r="X14" s="24"/>
      <c r="Y14" s="24">
        <v>12718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321167</v>
      </c>
      <c r="D15" s="16">
        <f>SUM(D16:D18)</f>
        <v>0</v>
      </c>
      <c r="E15" s="17">
        <f t="shared" si="2"/>
        <v>37000</v>
      </c>
      <c r="F15" s="18">
        <f t="shared" si="2"/>
        <v>36000</v>
      </c>
      <c r="G15" s="18">
        <f t="shared" si="2"/>
        <v>0</v>
      </c>
      <c r="H15" s="18">
        <f t="shared" si="2"/>
        <v>0</v>
      </c>
      <c r="I15" s="18">
        <f t="shared" si="2"/>
        <v>1162</v>
      </c>
      <c r="J15" s="18">
        <f t="shared" si="2"/>
        <v>1162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2412</v>
      </c>
      <c r="R15" s="18">
        <f t="shared" si="2"/>
        <v>2412</v>
      </c>
      <c r="S15" s="18">
        <f t="shared" si="2"/>
        <v>0</v>
      </c>
      <c r="T15" s="18">
        <f t="shared" si="2"/>
        <v>20467</v>
      </c>
      <c r="U15" s="18">
        <f t="shared" si="2"/>
        <v>0</v>
      </c>
      <c r="V15" s="18">
        <f t="shared" si="2"/>
        <v>20467</v>
      </c>
      <c r="W15" s="18">
        <f t="shared" si="2"/>
        <v>24041</v>
      </c>
      <c r="X15" s="18">
        <f t="shared" si="2"/>
        <v>37000</v>
      </c>
      <c r="Y15" s="18">
        <f t="shared" si="2"/>
        <v>-12959</v>
      </c>
      <c r="Z15" s="4">
        <f>+IF(X15&lt;&gt;0,+(Y15/X15)*100,0)</f>
        <v>-35.024324324324326</v>
      </c>
      <c r="AA15" s="30">
        <f>SUM(AA16:AA18)</f>
        <v>36000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321167</v>
      </c>
      <c r="D18" s="19"/>
      <c r="E18" s="20">
        <v>37000</v>
      </c>
      <c r="F18" s="21">
        <v>36000</v>
      </c>
      <c r="G18" s="21"/>
      <c r="H18" s="21"/>
      <c r="I18" s="21">
        <v>1162</v>
      </c>
      <c r="J18" s="21">
        <v>1162</v>
      </c>
      <c r="K18" s="21"/>
      <c r="L18" s="21"/>
      <c r="M18" s="21"/>
      <c r="N18" s="21"/>
      <c r="O18" s="21"/>
      <c r="P18" s="21"/>
      <c r="Q18" s="21">
        <v>2412</v>
      </c>
      <c r="R18" s="21">
        <v>2412</v>
      </c>
      <c r="S18" s="21"/>
      <c r="T18" s="21">
        <v>20467</v>
      </c>
      <c r="U18" s="21"/>
      <c r="V18" s="21">
        <v>20467</v>
      </c>
      <c r="W18" s="21">
        <v>24041</v>
      </c>
      <c r="X18" s="21">
        <v>37000</v>
      </c>
      <c r="Y18" s="21">
        <v>-12959</v>
      </c>
      <c r="Z18" s="6">
        <v>-35.02</v>
      </c>
      <c r="AA18" s="28">
        <v>36000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2119367</v>
      </c>
      <c r="D25" s="51">
        <f>+D5+D9+D15+D19+D24</f>
        <v>0</v>
      </c>
      <c r="E25" s="52">
        <f t="shared" si="4"/>
        <v>767000</v>
      </c>
      <c r="F25" s="53">
        <f t="shared" si="4"/>
        <v>1639046</v>
      </c>
      <c r="G25" s="53">
        <f t="shared" si="4"/>
        <v>0</v>
      </c>
      <c r="H25" s="53">
        <f t="shared" si="4"/>
        <v>29000</v>
      </c>
      <c r="I25" s="53">
        <f t="shared" si="4"/>
        <v>22388</v>
      </c>
      <c r="J25" s="53">
        <f t="shared" si="4"/>
        <v>51388</v>
      </c>
      <c r="K25" s="53">
        <f t="shared" si="4"/>
        <v>44799</v>
      </c>
      <c r="L25" s="53">
        <f t="shared" si="4"/>
        <v>25205</v>
      </c>
      <c r="M25" s="53">
        <f t="shared" si="4"/>
        <v>44538</v>
      </c>
      <c r="N25" s="53">
        <f t="shared" si="4"/>
        <v>114542</v>
      </c>
      <c r="O25" s="53">
        <f t="shared" si="4"/>
        <v>1596</v>
      </c>
      <c r="P25" s="53">
        <f t="shared" si="4"/>
        <v>163851</v>
      </c>
      <c r="Q25" s="53">
        <f t="shared" si="4"/>
        <v>684085</v>
      </c>
      <c r="R25" s="53">
        <f t="shared" si="4"/>
        <v>849532</v>
      </c>
      <c r="S25" s="53">
        <f t="shared" si="4"/>
        <v>68232</v>
      </c>
      <c r="T25" s="53">
        <f t="shared" si="4"/>
        <v>133607</v>
      </c>
      <c r="U25" s="53">
        <f t="shared" si="4"/>
        <v>434226</v>
      </c>
      <c r="V25" s="53">
        <f t="shared" si="4"/>
        <v>636065</v>
      </c>
      <c r="W25" s="53">
        <f t="shared" si="4"/>
        <v>1651527</v>
      </c>
      <c r="X25" s="53">
        <f t="shared" si="4"/>
        <v>767000</v>
      </c>
      <c r="Y25" s="53">
        <f t="shared" si="4"/>
        <v>884527</v>
      </c>
      <c r="Z25" s="54">
        <f>+IF(X25&lt;&gt;0,+(Y25/X25)*100,0)</f>
        <v>115.32294654498045</v>
      </c>
      <c r="AA25" s="55">
        <f>+AA5+AA9+AA15+AA19+AA24</f>
        <v>1639046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2119367</v>
      </c>
      <c r="D35" s="19"/>
      <c r="E35" s="20">
        <v>767000</v>
      </c>
      <c r="F35" s="21">
        <v>1639046</v>
      </c>
      <c r="G35" s="21"/>
      <c r="H35" s="21">
        <v>29000</v>
      </c>
      <c r="I35" s="21">
        <v>22388</v>
      </c>
      <c r="J35" s="21">
        <v>51388</v>
      </c>
      <c r="K35" s="21">
        <v>44799</v>
      </c>
      <c r="L35" s="21">
        <v>25205</v>
      </c>
      <c r="M35" s="21">
        <v>44538</v>
      </c>
      <c r="N35" s="21">
        <v>114542</v>
      </c>
      <c r="O35" s="21">
        <v>1596</v>
      </c>
      <c r="P35" s="21">
        <v>163851</v>
      </c>
      <c r="Q35" s="21">
        <v>684085</v>
      </c>
      <c r="R35" s="21">
        <v>849532</v>
      </c>
      <c r="S35" s="21">
        <v>68232</v>
      </c>
      <c r="T35" s="21">
        <v>133607</v>
      </c>
      <c r="U35" s="21">
        <v>434226</v>
      </c>
      <c r="V35" s="21">
        <v>636065</v>
      </c>
      <c r="W35" s="21">
        <v>1651527</v>
      </c>
      <c r="X35" s="21"/>
      <c r="Y35" s="21">
        <v>1651527</v>
      </c>
      <c r="Z35" s="6"/>
      <c r="AA35" s="28">
        <v>1639046</v>
      </c>
    </row>
    <row r="36" spans="1:27" ht="13.5">
      <c r="A36" s="61" t="s">
        <v>64</v>
      </c>
      <c r="B36" s="10"/>
      <c r="C36" s="62">
        <f aca="true" t="shared" si="6" ref="C36:Y36">SUM(C32:C35)</f>
        <v>2119367</v>
      </c>
      <c r="D36" s="62">
        <f>SUM(D32:D35)</f>
        <v>0</v>
      </c>
      <c r="E36" s="63">
        <f t="shared" si="6"/>
        <v>767000</v>
      </c>
      <c r="F36" s="64">
        <f t="shared" si="6"/>
        <v>1639046</v>
      </c>
      <c r="G36" s="64">
        <f t="shared" si="6"/>
        <v>0</v>
      </c>
      <c r="H36" s="64">
        <f t="shared" si="6"/>
        <v>29000</v>
      </c>
      <c r="I36" s="64">
        <f t="shared" si="6"/>
        <v>22388</v>
      </c>
      <c r="J36" s="64">
        <f t="shared" si="6"/>
        <v>51388</v>
      </c>
      <c r="K36" s="64">
        <f t="shared" si="6"/>
        <v>44799</v>
      </c>
      <c r="L36" s="64">
        <f t="shared" si="6"/>
        <v>25205</v>
      </c>
      <c r="M36" s="64">
        <f t="shared" si="6"/>
        <v>44538</v>
      </c>
      <c r="N36" s="64">
        <f t="shared" si="6"/>
        <v>114542</v>
      </c>
      <c r="O36" s="64">
        <f t="shared" si="6"/>
        <v>1596</v>
      </c>
      <c r="P36" s="64">
        <f t="shared" si="6"/>
        <v>163851</v>
      </c>
      <c r="Q36" s="64">
        <f t="shared" si="6"/>
        <v>684085</v>
      </c>
      <c r="R36" s="64">
        <f t="shared" si="6"/>
        <v>849532</v>
      </c>
      <c r="S36" s="64">
        <f t="shared" si="6"/>
        <v>68232</v>
      </c>
      <c r="T36" s="64">
        <f t="shared" si="6"/>
        <v>133607</v>
      </c>
      <c r="U36" s="64">
        <f t="shared" si="6"/>
        <v>434226</v>
      </c>
      <c r="V36" s="64">
        <f t="shared" si="6"/>
        <v>636065</v>
      </c>
      <c r="W36" s="64">
        <f t="shared" si="6"/>
        <v>1651527</v>
      </c>
      <c r="X36" s="64">
        <f t="shared" si="6"/>
        <v>0</v>
      </c>
      <c r="Y36" s="64">
        <f t="shared" si="6"/>
        <v>1651527</v>
      </c>
      <c r="Z36" s="65">
        <f>+IF(X36&lt;&gt;0,+(Y36/X36)*100,0)</f>
        <v>0</v>
      </c>
      <c r="AA36" s="66">
        <f>SUM(AA32:AA35)</f>
        <v>1639046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252238</v>
      </c>
      <c r="D5" s="16">
        <f>SUM(D6:D8)</f>
        <v>0</v>
      </c>
      <c r="E5" s="17">
        <f t="shared" si="0"/>
        <v>6258429</v>
      </c>
      <c r="F5" s="18">
        <f t="shared" si="0"/>
        <v>6258429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1681</v>
      </c>
      <c r="V5" s="18">
        <f t="shared" si="0"/>
        <v>1681</v>
      </c>
      <c r="W5" s="18">
        <f t="shared" si="0"/>
        <v>1681</v>
      </c>
      <c r="X5" s="18">
        <f t="shared" si="0"/>
        <v>6258430</v>
      </c>
      <c r="Y5" s="18">
        <f t="shared" si="0"/>
        <v>-6256749</v>
      </c>
      <c r="Z5" s="4">
        <f>+IF(X5&lt;&gt;0,+(Y5/X5)*100,0)</f>
        <v>-99.97314022845985</v>
      </c>
      <c r="AA5" s="16">
        <f>SUM(AA6:AA8)</f>
        <v>6258429</v>
      </c>
    </row>
    <row r="6" spans="1:27" ht="13.5">
      <c r="A6" s="5" t="s">
        <v>32</v>
      </c>
      <c r="B6" s="3"/>
      <c r="C6" s="19">
        <v>10064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232051</v>
      </c>
      <c r="D7" s="22"/>
      <c r="E7" s="23">
        <v>525000</v>
      </c>
      <c r="F7" s="24">
        <v>525000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525000</v>
      </c>
      <c r="Y7" s="24">
        <v>-525000</v>
      </c>
      <c r="Z7" s="7">
        <v>-100</v>
      </c>
      <c r="AA7" s="29">
        <v>525000</v>
      </c>
    </row>
    <row r="8" spans="1:27" ht="13.5">
      <c r="A8" s="5" t="s">
        <v>34</v>
      </c>
      <c r="B8" s="3"/>
      <c r="C8" s="19">
        <v>10123</v>
      </c>
      <c r="D8" s="19"/>
      <c r="E8" s="20">
        <v>5733429</v>
      </c>
      <c r="F8" s="21">
        <v>5733429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1681</v>
      </c>
      <c r="V8" s="21">
        <v>1681</v>
      </c>
      <c r="W8" s="21">
        <v>1681</v>
      </c>
      <c r="X8" s="21">
        <v>5733430</v>
      </c>
      <c r="Y8" s="21">
        <v>-5731749</v>
      </c>
      <c r="Z8" s="6">
        <v>-99.97</v>
      </c>
      <c r="AA8" s="28">
        <v>5733429</v>
      </c>
    </row>
    <row r="9" spans="1:27" ht="13.5">
      <c r="A9" s="2" t="s">
        <v>35</v>
      </c>
      <c r="B9" s="3"/>
      <c r="C9" s="16">
        <f aca="true" t="shared" si="1" ref="C9:Y9">SUM(C10:C14)</f>
        <v>13827024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52002</v>
      </c>
      <c r="J9" s="18">
        <f t="shared" si="1"/>
        <v>52002</v>
      </c>
      <c r="K9" s="18">
        <f t="shared" si="1"/>
        <v>633927</v>
      </c>
      <c r="L9" s="18">
        <f t="shared" si="1"/>
        <v>1670059</v>
      </c>
      <c r="M9" s="18">
        <f t="shared" si="1"/>
        <v>961630</v>
      </c>
      <c r="N9" s="18">
        <f t="shared" si="1"/>
        <v>3265616</v>
      </c>
      <c r="O9" s="18">
        <f t="shared" si="1"/>
        <v>0</v>
      </c>
      <c r="P9" s="18">
        <f t="shared" si="1"/>
        <v>0</v>
      </c>
      <c r="Q9" s="18">
        <f t="shared" si="1"/>
        <v>591557</v>
      </c>
      <c r="R9" s="18">
        <f t="shared" si="1"/>
        <v>591557</v>
      </c>
      <c r="S9" s="18">
        <f t="shared" si="1"/>
        <v>0</v>
      </c>
      <c r="T9" s="18">
        <f t="shared" si="1"/>
        <v>0</v>
      </c>
      <c r="U9" s="18">
        <f t="shared" si="1"/>
        <v>624450</v>
      </c>
      <c r="V9" s="18">
        <f t="shared" si="1"/>
        <v>624450</v>
      </c>
      <c r="W9" s="18">
        <f t="shared" si="1"/>
        <v>4533625</v>
      </c>
      <c r="X9" s="18">
        <f t="shared" si="1"/>
        <v>0</v>
      </c>
      <c r="Y9" s="18">
        <f t="shared" si="1"/>
        <v>4533625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690362</v>
      </c>
      <c r="D10" s="19"/>
      <c r="E10" s="20"/>
      <c r="F10" s="21"/>
      <c r="G10" s="21"/>
      <c r="H10" s="21"/>
      <c r="I10" s="21">
        <v>52002</v>
      </c>
      <c r="J10" s="21">
        <v>52002</v>
      </c>
      <c r="K10" s="21">
        <v>633927</v>
      </c>
      <c r="L10" s="21">
        <v>1660292</v>
      </c>
      <c r="M10" s="21">
        <v>961630</v>
      </c>
      <c r="N10" s="21">
        <v>3255849</v>
      </c>
      <c r="O10" s="21"/>
      <c r="P10" s="21"/>
      <c r="Q10" s="21">
        <v>591557</v>
      </c>
      <c r="R10" s="21">
        <v>591557</v>
      </c>
      <c r="S10" s="21"/>
      <c r="T10" s="21"/>
      <c r="U10" s="21"/>
      <c r="V10" s="21"/>
      <c r="W10" s="21">
        <v>3899408</v>
      </c>
      <c r="X10" s="21"/>
      <c r="Y10" s="21">
        <v>3899408</v>
      </c>
      <c r="Z10" s="6"/>
      <c r="AA10" s="28"/>
    </row>
    <row r="11" spans="1:27" ht="13.5">
      <c r="A11" s="5" t="s">
        <v>37</v>
      </c>
      <c r="B11" s="3"/>
      <c r="C11" s="19">
        <v>1878646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>
        <v>9767</v>
      </c>
      <c r="M12" s="21"/>
      <c r="N12" s="21">
        <v>9767</v>
      </c>
      <c r="O12" s="21"/>
      <c r="P12" s="21"/>
      <c r="Q12" s="21"/>
      <c r="R12" s="21"/>
      <c r="S12" s="21"/>
      <c r="T12" s="21"/>
      <c r="U12" s="21">
        <v>624450</v>
      </c>
      <c r="V12" s="21">
        <v>624450</v>
      </c>
      <c r="W12" s="21">
        <v>634217</v>
      </c>
      <c r="X12" s="21"/>
      <c r="Y12" s="21">
        <v>634217</v>
      </c>
      <c r="Z12" s="6"/>
      <c r="AA12" s="28"/>
    </row>
    <row r="13" spans="1:27" ht="13.5">
      <c r="A13" s="5" t="s">
        <v>39</v>
      </c>
      <c r="B13" s="3"/>
      <c r="C13" s="19">
        <v>11258016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2792754</v>
      </c>
      <c r="D15" s="16">
        <f>SUM(D16:D18)</f>
        <v>0</v>
      </c>
      <c r="E15" s="17">
        <f t="shared" si="2"/>
        <v>100650</v>
      </c>
      <c r="F15" s="18">
        <f t="shared" si="2"/>
        <v>100650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2621</v>
      </c>
      <c r="V15" s="18">
        <f t="shared" si="2"/>
        <v>2621</v>
      </c>
      <c r="W15" s="18">
        <f t="shared" si="2"/>
        <v>2621</v>
      </c>
      <c r="X15" s="18">
        <f t="shared" si="2"/>
        <v>100651</v>
      </c>
      <c r="Y15" s="18">
        <f t="shared" si="2"/>
        <v>-98030</v>
      </c>
      <c r="Z15" s="4">
        <f>+IF(X15&lt;&gt;0,+(Y15/X15)*100,0)</f>
        <v>-97.3959523502002</v>
      </c>
      <c r="AA15" s="30">
        <f>SUM(AA16:AA18)</f>
        <v>100650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2792754</v>
      </c>
      <c r="D17" s="19"/>
      <c r="E17" s="20">
        <v>100650</v>
      </c>
      <c r="F17" s="21">
        <v>100650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2621</v>
      </c>
      <c r="V17" s="21">
        <v>2621</v>
      </c>
      <c r="W17" s="21">
        <v>2621</v>
      </c>
      <c r="X17" s="21">
        <v>100651</v>
      </c>
      <c r="Y17" s="21">
        <v>-98030</v>
      </c>
      <c r="Z17" s="6">
        <v>-97.4</v>
      </c>
      <c r="AA17" s="28">
        <v>100650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11265584</v>
      </c>
      <c r="D19" s="16">
        <f>SUM(D20:D23)</f>
        <v>0</v>
      </c>
      <c r="E19" s="17">
        <f t="shared" si="3"/>
        <v>19117571</v>
      </c>
      <c r="F19" s="18">
        <f t="shared" si="3"/>
        <v>19117571</v>
      </c>
      <c r="G19" s="18">
        <f t="shared" si="3"/>
        <v>0</v>
      </c>
      <c r="H19" s="18">
        <f t="shared" si="3"/>
        <v>0</v>
      </c>
      <c r="I19" s="18">
        <f t="shared" si="3"/>
        <v>479768</v>
      </c>
      <c r="J19" s="18">
        <f t="shared" si="3"/>
        <v>479768</v>
      </c>
      <c r="K19" s="18">
        <f t="shared" si="3"/>
        <v>1028234</v>
      </c>
      <c r="L19" s="18">
        <f t="shared" si="3"/>
        <v>1349972</v>
      </c>
      <c r="M19" s="18">
        <f t="shared" si="3"/>
        <v>0</v>
      </c>
      <c r="N19" s="18">
        <f t="shared" si="3"/>
        <v>2378206</v>
      </c>
      <c r="O19" s="18">
        <f t="shared" si="3"/>
        <v>528435</v>
      </c>
      <c r="P19" s="18">
        <f t="shared" si="3"/>
        <v>214236</v>
      </c>
      <c r="Q19" s="18">
        <f t="shared" si="3"/>
        <v>2054592</v>
      </c>
      <c r="R19" s="18">
        <f t="shared" si="3"/>
        <v>2797263</v>
      </c>
      <c r="S19" s="18">
        <f t="shared" si="3"/>
        <v>1124325</v>
      </c>
      <c r="T19" s="18">
        <f t="shared" si="3"/>
        <v>2984890</v>
      </c>
      <c r="U19" s="18">
        <f t="shared" si="3"/>
        <v>1774436</v>
      </c>
      <c r="V19" s="18">
        <f t="shared" si="3"/>
        <v>5883651</v>
      </c>
      <c r="W19" s="18">
        <f t="shared" si="3"/>
        <v>11538888</v>
      </c>
      <c r="X19" s="18">
        <f t="shared" si="3"/>
        <v>19117571</v>
      </c>
      <c r="Y19" s="18">
        <f t="shared" si="3"/>
        <v>-7578683</v>
      </c>
      <c r="Z19" s="4">
        <f>+IF(X19&lt;&gt;0,+(Y19/X19)*100,0)</f>
        <v>-39.642499562313645</v>
      </c>
      <c r="AA19" s="30">
        <f>SUM(AA20:AA23)</f>
        <v>19117571</v>
      </c>
    </row>
    <row r="20" spans="1:27" ht="13.5">
      <c r="A20" s="5" t="s">
        <v>46</v>
      </c>
      <c r="B20" s="3"/>
      <c r="C20" s="19"/>
      <c r="D20" s="19"/>
      <c r="E20" s="20">
        <v>9696000</v>
      </c>
      <c r="F20" s="21">
        <v>9696000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9696000</v>
      </c>
      <c r="Y20" s="21">
        <v>-9696000</v>
      </c>
      <c r="Z20" s="6">
        <v>-100</v>
      </c>
      <c r="AA20" s="28">
        <v>9696000</v>
      </c>
    </row>
    <row r="21" spans="1:27" ht="13.5">
      <c r="A21" s="5" t="s">
        <v>47</v>
      </c>
      <c r="B21" s="3"/>
      <c r="C21" s="19">
        <v>5254934</v>
      </c>
      <c r="D21" s="19"/>
      <c r="E21" s="20">
        <v>6421571</v>
      </c>
      <c r="F21" s="21">
        <v>6421571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6421571</v>
      </c>
      <c r="Y21" s="21">
        <v>-6421571</v>
      </c>
      <c r="Z21" s="6">
        <v>-100</v>
      </c>
      <c r="AA21" s="28">
        <v>6421571</v>
      </c>
    </row>
    <row r="22" spans="1:27" ht="13.5">
      <c r="A22" s="5" t="s">
        <v>48</v>
      </c>
      <c r="B22" s="3"/>
      <c r="C22" s="22">
        <v>5612067</v>
      </c>
      <c r="D22" s="22"/>
      <c r="E22" s="23">
        <v>3000000</v>
      </c>
      <c r="F22" s="24">
        <v>3000000</v>
      </c>
      <c r="G22" s="24"/>
      <c r="H22" s="24"/>
      <c r="I22" s="24">
        <v>479768</v>
      </c>
      <c r="J22" s="24">
        <v>479768</v>
      </c>
      <c r="K22" s="24">
        <v>1028234</v>
      </c>
      <c r="L22" s="24">
        <v>1349972</v>
      </c>
      <c r="M22" s="24"/>
      <c r="N22" s="24">
        <v>2378206</v>
      </c>
      <c r="O22" s="24">
        <v>528435</v>
      </c>
      <c r="P22" s="24">
        <v>214236</v>
      </c>
      <c r="Q22" s="24">
        <v>2054592</v>
      </c>
      <c r="R22" s="24">
        <v>2797263</v>
      </c>
      <c r="S22" s="24">
        <v>1124325</v>
      </c>
      <c r="T22" s="24">
        <v>2984890</v>
      </c>
      <c r="U22" s="24">
        <v>1774436</v>
      </c>
      <c r="V22" s="24">
        <v>5883651</v>
      </c>
      <c r="W22" s="24">
        <v>11538888</v>
      </c>
      <c r="X22" s="24">
        <v>3000000</v>
      </c>
      <c r="Y22" s="24">
        <v>8538888</v>
      </c>
      <c r="Z22" s="7">
        <v>284.63</v>
      </c>
      <c r="AA22" s="29">
        <v>3000000</v>
      </c>
    </row>
    <row r="23" spans="1:27" ht="13.5">
      <c r="A23" s="5" t="s">
        <v>49</v>
      </c>
      <c r="B23" s="3"/>
      <c r="C23" s="19">
        <v>398583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28137600</v>
      </c>
      <c r="D25" s="51">
        <f>+D5+D9+D15+D19+D24</f>
        <v>0</v>
      </c>
      <c r="E25" s="52">
        <f t="shared" si="4"/>
        <v>25476650</v>
      </c>
      <c r="F25" s="53">
        <f t="shared" si="4"/>
        <v>25476650</v>
      </c>
      <c r="G25" s="53">
        <f t="shared" si="4"/>
        <v>0</v>
      </c>
      <c r="H25" s="53">
        <f t="shared" si="4"/>
        <v>0</v>
      </c>
      <c r="I25" s="53">
        <f t="shared" si="4"/>
        <v>531770</v>
      </c>
      <c r="J25" s="53">
        <f t="shared" si="4"/>
        <v>531770</v>
      </c>
      <c r="K25" s="53">
        <f t="shared" si="4"/>
        <v>1662161</v>
      </c>
      <c r="L25" s="53">
        <f t="shared" si="4"/>
        <v>3020031</v>
      </c>
      <c r="M25" s="53">
        <f t="shared" si="4"/>
        <v>961630</v>
      </c>
      <c r="N25" s="53">
        <f t="shared" si="4"/>
        <v>5643822</v>
      </c>
      <c r="O25" s="53">
        <f t="shared" si="4"/>
        <v>528435</v>
      </c>
      <c r="P25" s="53">
        <f t="shared" si="4"/>
        <v>214236</v>
      </c>
      <c r="Q25" s="53">
        <f t="shared" si="4"/>
        <v>2646149</v>
      </c>
      <c r="R25" s="53">
        <f t="shared" si="4"/>
        <v>3388820</v>
      </c>
      <c r="S25" s="53">
        <f t="shared" si="4"/>
        <v>1124325</v>
      </c>
      <c r="T25" s="53">
        <f t="shared" si="4"/>
        <v>2984890</v>
      </c>
      <c r="U25" s="53">
        <f t="shared" si="4"/>
        <v>2403188</v>
      </c>
      <c r="V25" s="53">
        <f t="shared" si="4"/>
        <v>6512403</v>
      </c>
      <c r="W25" s="53">
        <f t="shared" si="4"/>
        <v>16076815</v>
      </c>
      <c r="X25" s="53">
        <f t="shared" si="4"/>
        <v>25476652</v>
      </c>
      <c r="Y25" s="53">
        <f t="shared" si="4"/>
        <v>-9399837</v>
      </c>
      <c r="Z25" s="54">
        <f>+IF(X25&lt;&gt;0,+(Y25/X25)*100,0)</f>
        <v>-36.89588804682813</v>
      </c>
      <c r="AA25" s="55">
        <f>+AA5+AA9+AA15+AA19+AA24</f>
        <v>25476650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10726282</v>
      </c>
      <c r="D28" s="19"/>
      <c r="E28" s="20">
        <v>24626650</v>
      </c>
      <c r="F28" s="21">
        <v>24626650</v>
      </c>
      <c r="G28" s="21"/>
      <c r="H28" s="21"/>
      <c r="I28" s="21">
        <v>531770</v>
      </c>
      <c r="J28" s="21">
        <v>531770</v>
      </c>
      <c r="K28" s="21">
        <v>633927</v>
      </c>
      <c r="L28" s="21">
        <v>1691898</v>
      </c>
      <c r="M28" s="21">
        <v>961630</v>
      </c>
      <c r="N28" s="21">
        <v>3287455</v>
      </c>
      <c r="O28" s="21">
        <v>528435</v>
      </c>
      <c r="P28" s="21">
        <v>214236</v>
      </c>
      <c r="Q28" s="21">
        <v>2646149</v>
      </c>
      <c r="R28" s="21">
        <v>3388820</v>
      </c>
      <c r="S28" s="21">
        <v>1124325</v>
      </c>
      <c r="T28" s="21">
        <v>2984890</v>
      </c>
      <c r="U28" s="21">
        <v>2401507</v>
      </c>
      <c r="V28" s="21">
        <v>6510722</v>
      </c>
      <c r="W28" s="21">
        <v>13718767</v>
      </c>
      <c r="X28" s="21"/>
      <c r="Y28" s="21">
        <v>13718767</v>
      </c>
      <c r="Z28" s="6"/>
      <c r="AA28" s="19">
        <v>24626650</v>
      </c>
    </row>
    <row r="29" spans="1:27" ht="13.5">
      <c r="A29" s="57" t="s">
        <v>55</v>
      </c>
      <c r="B29" s="3"/>
      <c r="C29" s="19">
        <v>17118341</v>
      </c>
      <c r="D29" s="19"/>
      <c r="E29" s="20">
        <v>300000</v>
      </c>
      <c r="F29" s="21">
        <v>300000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>
        <v>1028234</v>
      </c>
      <c r="L31" s="21">
        <v>1328133</v>
      </c>
      <c r="M31" s="21"/>
      <c r="N31" s="21">
        <v>2356367</v>
      </c>
      <c r="O31" s="21"/>
      <c r="P31" s="21"/>
      <c r="Q31" s="21"/>
      <c r="R31" s="21"/>
      <c r="S31" s="21"/>
      <c r="T31" s="21"/>
      <c r="U31" s="21"/>
      <c r="V31" s="21"/>
      <c r="W31" s="21">
        <v>2356367</v>
      </c>
      <c r="X31" s="21"/>
      <c r="Y31" s="21">
        <v>2356367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27844623</v>
      </c>
      <c r="D32" s="25">
        <f>SUM(D28:D31)</f>
        <v>0</v>
      </c>
      <c r="E32" s="26">
        <f t="shared" si="5"/>
        <v>24926650</v>
      </c>
      <c r="F32" s="27">
        <f t="shared" si="5"/>
        <v>24926650</v>
      </c>
      <c r="G32" s="27">
        <f t="shared" si="5"/>
        <v>0</v>
      </c>
      <c r="H32" s="27">
        <f t="shared" si="5"/>
        <v>0</v>
      </c>
      <c r="I32" s="27">
        <f t="shared" si="5"/>
        <v>531770</v>
      </c>
      <c r="J32" s="27">
        <f t="shared" si="5"/>
        <v>531770</v>
      </c>
      <c r="K32" s="27">
        <f t="shared" si="5"/>
        <v>1662161</v>
      </c>
      <c r="L32" s="27">
        <f t="shared" si="5"/>
        <v>3020031</v>
      </c>
      <c r="M32" s="27">
        <f t="shared" si="5"/>
        <v>961630</v>
      </c>
      <c r="N32" s="27">
        <f t="shared" si="5"/>
        <v>5643822</v>
      </c>
      <c r="O32" s="27">
        <f t="shared" si="5"/>
        <v>528435</v>
      </c>
      <c r="P32" s="27">
        <f t="shared" si="5"/>
        <v>214236</v>
      </c>
      <c r="Q32" s="27">
        <f t="shared" si="5"/>
        <v>2646149</v>
      </c>
      <c r="R32" s="27">
        <f t="shared" si="5"/>
        <v>3388820</v>
      </c>
      <c r="S32" s="27">
        <f t="shared" si="5"/>
        <v>1124325</v>
      </c>
      <c r="T32" s="27">
        <f t="shared" si="5"/>
        <v>2984890</v>
      </c>
      <c r="U32" s="27">
        <f t="shared" si="5"/>
        <v>2401507</v>
      </c>
      <c r="V32" s="27">
        <f t="shared" si="5"/>
        <v>6510722</v>
      </c>
      <c r="W32" s="27">
        <f t="shared" si="5"/>
        <v>16075134</v>
      </c>
      <c r="X32" s="27">
        <f t="shared" si="5"/>
        <v>0</v>
      </c>
      <c r="Y32" s="27">
        <f t="shared" si="5"/>
        <v>16075134</v>
      </c>
      <c r="Z32" s="13">
        <f>+IF(X32&lt;&gt;0,+(Y32/X32)*100,0)</f>
        <v>0</v>
      </c>
      <c r="AA32" s="31">
        <f>SUM(AA28:AA31)</f>
        <v>24926650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>
        <v>1681</v>
      </c>
      <c r="V33" s="21">
        <v>1681</v>
      </c>
      <c r="W33" s="21">
        <v>1681</v>
      </c>
      <c r="X33" s="21"/>
      <c r="Y33" s="21">
        <v>1681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292977</v>
      </c>
      <c r="D35" s="19"/>
      <c r="E35" s="20">
        <v>550000</v>
      </c>
      <c r="F35" s="21">
        <v>550000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550000</v>
      </c>
    </row>
    <row r="36" spans="1:27" ht="13.5">
      <c r="A36" s="61" t="s">
        <v>64</v>
      </c>
      <c r="B36" s="10"/>
      <c r="C36" s="62">
        <f aca="true" t="shared" si="6" ref="C36:Y36">SUM(C32:C35)</f>
        <v>28137600</v>
      </c>
      <c r="D36" s="62">
        <f>SUM(D32:D35)</f>
        <v>0</v>
      </c>
      <c r="E36" s="63">
        <f t="shared" si="6"/>
        <v>25476650</v>
      </c>
      <c r="F36" s="64">
        <f t="shared" si="6"/>
        <v>25476650</v>
      </c>
      <c r="G36" s="64">
        <f t="shared" si="6"/>
        <v>0</v>
      </c>
      <c r="H36" s="64">
        <f t="shared" si="6"/>
        <v>0</v>
      </c>
      <c r="I36" s="64">
        <f t="shared" si="6"/>
        <v>531770</v>
      </c>
      <c r="J36" s="64">
        <f t="shared" si="6"/>
        <v>531770</v>
      </c>
      <c r="K36" s="64">
        <f t="shared" si="6"/>
        <v>1662161</v>
      </c>
      <c r="L36" s="64">
        <f t="shared" si="6"/>
        <v>3020031</v>
      </c>
      <c r="M36" s="64">
        <f t="shared" si="6"/>
        <v>961630</v>
      </c>
      <c r="N36" s="64">
        <f t="shared" si="6"/>
        <v>5643822</v>
      </c>
      <c r="O36" s="64">
        <f t="shared" si="6"/>
        <v>528435</v>
      </c>
      <c r="P36" s="64">
        <f t="shared" si="6"/>
        <v>214236</v>
      </c>
      <c r="Q36" s="64">
        <f t="shared" si="6"/>
        <v>2646149</v>
      </c>
      <c r="R36" s="64">
        <f t="shared" si="6"/>
        <v>3388820</v>
      </c>
      <c r="S36" s="64">
        <f t="shared" si="6"/>
        <v>1124325</v>
      </c>
      <c r="T36" s="64">
        <f t="shared" si="6"/>
        <v>2984890</v>
      </c>
      <c r="U36" s="64">
        <f t="shared" si="6"/>
        <v>2403188</v>
      </c>
      <c r="V36" s="64">
        <f t="shared" si="6"/>
        <v>6512403</v>
      </c>
      <c r="W36" s="64">
        <f t="shared" si="6"/>
        <v>16076815</v>
      </c>
      <c r="X36" s="64">
        <f t="shared" si="6"/>
        <v>0</v>
      </c>
      <c r="Y36" s="64">
        <f t="shared" si="6"/>
        <v>16076815</v>
      </c>
      <c r="Z36" s="65">
        <f>+IF(X36&lt;&gt;0,+(Y36/X36)*100,0)</f>
        <v>0</v>
      </c>
      <c r="AA36" s="66">
        <f>SUM(AA32:AA35)</f>
        <v>25476650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2843352</v>
      </c>
      <c r="D5" s="16">
        <f>SUM(D6:D8)</f>
        <v>0</v>
      </c>
      <c r="E5" s="17">
        <f t="shared" si="0"/>
        <v>571000</v>
      </c>
      <c r="F5" s="18">
        <f t="shared" si="0"/>
        <v>571000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3465</v>
      </c>
      <c r="L5" s="18">
        <f t="shared" si="0"/>
        <v>15636</v>
      </c>
      <c r="M5" s="18">
        <f t="shared" si="0"/>
        <v>0</v>
      </c>
      <c r="N5" s="18">
        <f t="shared" si="0"/>
        <v>19101</v>
      </c>
      <c r="O5" s="18">
        <f t="shared" si="0"/>
        <v>0</v>
      </c>
      <c r="P5" s="18">
        <f t="shared" si="0"/>
        <v>20070</v>
      </c>
      <c r="Q5" s="18">
        <f t="shared" si="0"/>
        <v>186541</v>
      </c>
      <c r="R5" s="18">
        <f t="shared" si="0"/>
        <v>206611</v>
      </c>
      <c r="S5" s="18">
        <f t="shared" si="0"/>
        <v>183292</v>
      </c>
      <c r="T5" s="18">
        <f t="shared" si="0"/>
        <v>11903</v>
      </c>
      <c r="U5" s="18">
        <f t="shared" si="0"/>
        <v>54611</v>
      </c>
      <c r="V5" s="18">
        <f t="shared" si="0"/>
        <v>249806</v>
      </c>
      <c r="W5" s="18">
        <f t="shared" si="0"/>
        <v>475518</v>
      </c>
      <c r="X5" s="18">
        <f t="shared" si="0"/>
        <v>571000</v>
      </c>
      <c r="Y5" s="18">
        <f t="shared" si="0"/>
        <v>-95482</v>
      </c>
      <c r="Z5" s="4">
        <f>+IF(X5&lt;&gt;0,+(Y5/X5)*100,0)</f>
        <v>-16.72189141856392</v>
      </c>
      <c r="AA5" s="16">
        <f>SUM(AA6:AA8)</f>
        <v>571000</v>
      </c>
    </row>
    <row r="6" spans="1:27" ht="13.5">
      <c r="A6" s="5" t="s">
        <v>32</v>
      </c>
      <c r="B6" s="3"/>
      <c r="C6" s="19">
        <v>2132115</v>
      </c>
      <c r="D6" s="19"/>
      <c r="E6" s="20">
        <v>411000</v>
      </c>
      <c r="F6" s="21">
        <v>411000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>
        <v>137456</v>
      </c>
      <c r="R6" s="21">
        <v>137456</v>
      </c>
      <c r="S6" s="21">
        <v>182722</v>
      </c>
      <c r="T6" s="21">
        <v>4421</v>
      </c>
      <c r="U6" s="21">
        <v>11492</v>
      </c>
      <c r="V6" s="21">
        <v>198635</v>
      </c>
      <c r="W6" s="21">
        <v>336091</v>
      </c>
      <c r="X6" s="21">
        <v>411000</v>
      </c>
      <c r="Y6" s="21">
        <v>-74909</v>
      </c>
      <c r="Z6" s="6">
        <v>-18.23</v>
      </c>
      <c r="AA6" s="28">
        <v>411000</v>
      </c>
    </row>
    <row r="7" spans="1:27" ht="13.5">
      <c r="A7" s="5" t="s">
        <v>33</v>
      </c>
      <c r="B7" s="3"/>
      <c r="C7" s="22">
        <v>189972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521265</v>
      </c>
      <c r="D8" s="19"/>
      <c r="E8" s="20">
        <v>160000</v>
      </c>
      <c r="F8" s="21">
        <v>160000</v>
      </c>
      <c r="G8" s="21"/>
      <c r="H8" s="21"/>
      <c r="I8" s="21"/>
      <c r="J8" s="21"/>
      <c r="K8" s="21">
        <v>3465</v>
      </c>
      <c r="L8" s="21">
        <v>15636</v>
      </c>
      <c r="M8" s="21"/>
      <c r="N8" s="21">
        <v>19101</v>
      </c>
      <c r="O8" s="21"/>
      <c r="P8" s="21">
        <v>20070</v>
      </c>
      <c r="Q8" s="21">
        <v>49085</v>
      </c>
      <c r="R8" s="21">
        <v>69155</v>
      </c>
      <c r="S8" s="21">
        <v>570</v>
      </c>
      <c r="T8" s="21">
        <v>7482</v>
      </c>
      <c r="U8" s="21">
        <v>43119</v>
      </c>
      <c r="V8" s="21">
        <v>51171</v>
      </c>
      <c r="W8" s="21">
        <v>139427</v>
      </c>
      <c r="X8" s="21">
        <v>160000</v>
      </c>
      <c r="Y8" s="21">
        <v>-20573</v>
      </c>
      <c r="Z8" s="6">
        <v>-12.86</v>
      </c>
      <c r="AA8" s="28">
        <v>160000</v>
      </c>
    </row>
    <row r="9" spans="1:27" ht="13.5">
      <c r="A9" s="2" t="s">
        <v>35</v>
      </c>
      <c r="B9" s="3"/>
      <c r="C9" s="16">
        <f aca="true" t="shared" si="1" ref="C9:Y9">SUM(C10:C14)</f>
        <v>3235415</v>
      </c>
      <c r="D9" s="16">
        <f>SUM(D10:D14)</f>
        <v>0</v>
      </c>
      <c r="E9" s="17">
        <f t="shared" si="1"/>
        <v>1350975</v>
      </c>
      <c r="F9" s="18">
        <f t="shared" si="1"/>
        <v>6729513</v>
      </c>
      <c r="G9" s="18">
        <f t="shared" si="1"/>
        <v>0</v>
      </c>
      <c r="H9" s="18">
        <f t="shared" si="1"/>
        <v>768552</v>
      </c>
      <c r="I9" s="18">
        <f t="shared" si="1"/>
        <v>4264</v>
      </c>
      <c r="J9" s="18">
        <f t="shared" si="1"/>
        <v>772816</v>
      </c>
      <c r="K9" s="18">
        <f t="shared" si="1"/>
        <v>913433</v>
      </c>
      <c r="L9" s="18">
        <f t="shared" si="1"/>
        <v>954192</v>
      </c>
      <c r="M9" s="18">
        <f t="shared" si="1"/>
        <v>219302</v>
      </c>
      <c r="N9" s="18">
        <f t="shared" si="1"/>
        <v>2086927</v>
      </c>
      <c r="O9" s="18">
        <f t="shared" si="1"/>
        <v>235739</v>
      </c>
      <c r="P9" s="18">
        <f t="shared" si="1"/>
        <v>985069</v>
      </c>
      <c r="Q9" s="18">
        <f t="shared" si="1"/>
        <v>108861</v>
      </c>
      <c r="R9" s="18">
        <f t="shared" si="1"/>
        <v>1329669</v>
      </c>
      <c r="S9" s="18">
        <f t="shared" si="1"/>
        <v>32764</v>
      </c>
      <c r="T9" s="18">
        <f t="shared" si="1"/>
        <v>373187</v>
      </c>
      <c r="U9" s="18">
        <f t="shared" si="1"/>
        <v>1058989</v>
      </c>
      <c r="V9" s="18">
        <f t="shared" si="1"/>
        <v>1464940</v>
      </c>
      <c r="W9" s="18">
        <f t="shared" si="1"/>
        <v>5654352</v>
      </c>
      <c r="X9" s="18">
        <f t="shared" si="1"/>
        <v>1350975</v>
      </c>
      <c r="Y9" s="18">
        <f t="shared" si="1"/>
        <v>4303377</v>
      </c>
      <c r="Z9" s="4">
        <f>+IF(X9&lt;&gt;0,+(Y9/X9)*100,0)</f>
        <v>318.53861100316436</v>
      </c>
      <c r="AA9" s="30">
        <f>SUM(AA10:AA14)</f>
        <v>6729513</v>
      </c>
    </row>
    <row r="10" spans="1:27" ht="13.5">
      <c r="A10" s="5" t="s">
        <v>36</v>
      </c>
      <c r="B10" s="3"/>
      <c r="C10" s="19">
        <v>128560</v>
      </c>
      <c r="D10" s="19"/>
      <c r="E10" s="20">
        <v>1130000</v>
      </c>
      <c r="F10" s="21">
        <v>1718165</v>
      </c>
      <c r="G10" s="21"/>
      <c r="H10" s="21"/>
      <c r="I10" s="21">
        <v>4264</v>
      </c>
      <c r="J10" s="21">
        <v>4264</v>
      </c>
      <c r="K10" s="21">
        <v>3355</v>
      </c>
      <c r="L10" s="21">
        <v>23293</v>
      </c>
      <c r="M10" s="21">
        <v>39</v>
      </c>
      <c r="N10" s="21">
        <v>26687</v>
      </c>
      <c r="O10" s="21">
        <v>2267</v>
      </c>
      <c r="P10" s="21">
        <v>28589</v>
      </c>
      <c r="Q10" s="21">
        <v>108861</v>
      </c>
      <c r="R10" s="21">
        <v>139717</v>
      </c>
      <c r="S10" s="21">
        <v>32764</v>
      </c>
      <c r="T10" s="21">
        <v>225754</v>
      </c>
      <c r="U10" s="21">
        <v>1058989</v>
      </c>
      <c r="V10" s="21">
        <v>1317507</v>
      </c>
      <c r="W10" s="21">
        <v>1488175</v>
      </c>
      <c r="X10" s="21">
        <v>1130000</v>
      </c>
      <c r="Y10" s="21">
        <v>358175</v>
      </c>
      <c r="Z10" s="6">
        <v>31.7</v>
      </c>
      <c r="AA10" s="28">
        <v>1718165</v>
      </c>
    </row>
    <row r="11" spans="1:27" ht="13.5">
      <c r="A11" s="5" t="s">
        <v>37</v>
      </c>
      <c r="B11" s="3"/>
      <c r="C11" s="19">
        <v>2887280</v>
      </c>
      <c r="D11" s="19"/>
      <c r="E11" s="20">
        <v>220975</v>
      </c>
      <c r="F11" s="21">
        <v>5011348</v>
      </c>
      <c r="G11" s="21"/>
      <c r="H11" s="21">
        <v>768552</v>
      </c>
      <c r="I11" s="21"/>
      <c r="J11" s="21">
        <v>768552</v>
      </c>
      <c r="K11" s="21">
        <v>910078</v>
      </c>
      <c r="L11" s="21">
        <v>930899</v>
      </c>
      <c r="M11" s="21">
        <v>219263</v>
      </c>
      <c r="N11" s="21">
        <v>2060240</v>
      </c>
      <c r="O11" s="21">
        <v>233472</v>
      </c>
      <c r="P11" s="21">
        <v>956480</v>
      </c>
      <c r="Q11" s="21"/>
      <c r="R11" s="21">
        <v>1189952</v>
      </c>
      <c r="S11" s="21"/>
      <c r="T11" s="21">
        <v>147433</v>
      </c>
      <c r="U11" s="21"/>
      <c r="V11" s="21">
        <v>147433</v>
      </c>
      <c r="W11" s="21">
        <v>4166177</v>
      </c>
      <c r="X11" s="21">
        <v>220975</v>
      </c>
      <c r="Y11" s="21">
        <v>3945202</v>
      </c>
      <c r="Z11" s="6">
        <v>1785.36</v>
      </c>
      <c r="AA11" s="28">
        <v>5011348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219575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9226121</v>
      </c>
      <c r="D15" s="16">
        <f>SUM(D16:D18)</f>
        <v>0</v>
      </c>
      <c r="E15" s="17">
        <f t="shared" si="2"/>
        <v>9706289</v>
      </c>
      <c r="F15" s="18">
        <f t="shared" si="2"/>
        <v>8576380</v>
      </c>
      <c r="G15" s="18">
        <f t="shared" si="2"/>
        <v>0</v>
      </c>
      <c r="H15" s="18">
        <f t="shared" si="2"/>
        <v>854833</v>
      </c>
      <c r="I15" s="18">
        <f t="shared" si="2"/>
        <v>6056</v>
      </c>
      <c r="J15" s="18">
        <f t="shared" si="2"/>
        <v>860889</v>
      </c>
      <c r="K15" s="18">
        <f t="shared" si="2"/>
        <v>17643</v>
      </c>
      <c r="L15" s="18">
        <f t="shared" si="2"/>
        <v>1902</v>
      </c>
      <c r="M15" s="18">
        <f t="shared" si="2"/>
        <v>4991</v>
      </c>
      <c r="N15" s="18">
        <f t="shared" si="2"/>
        <v>24536</v>
      </c>
      <c r="O15" s="18">
        <f t="shared" si="2"/>
        <v>509977</v>
      </c>
      <c r="P15" s="18">
        <f t="shared" si="2"/>
        <v>860773</v>
      </c>
      <c r="Q15" s="18">
        <f t="shared" si="2"/>
        <v>1633022</v>
      </c>
      <c r="R15" s="18">
        <f t="shared" si="2"/>
        <v>3003772</v>
      </c>
      <c r="S15" s="18">
        <f t="shared" si="2"/>
        <v>1192347</v>
      </c>
      <c r="T15" s="18">
        <f t="shared" si="2"/>
        <v>942724</v>
      </c>
      <c r="U15" s="18">
        <f t="shared" si="2"/>
        <v>1539146</v>
      </c>
      <c r="V15" s="18">
        <f t="shared" si="2"/>
        <v>3674217</v>
      </c>
      <c r="W15" s="18">
        <f t="shared" si="2"/>
        <v>7563414</v>
      </c>
      <c r="X15" s="18">
        <f t="shared" si="2"/>
        <v>9706289</v>
      </c>
      <c r="Y15" s="18">
        <f t="shared" si="2"/>
        <v>-2142875</v>
      </c>
      <c r="Z15" s="4">
        <f>+IF(X15&lt;&gt;0,+(Y15/X15)*100,0)</f>
        <v>-22.077181093618787</v>
      </c>
      <c r="AA15" s="30">
        <f>SUM(AA16:AA18)</f>
        <v>8576380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9226121</v>
      </c>
      <c r="D17" s="19"/>
      <c r="E17" s="20">
        <v>9706289</v>
      </c>
      <c r="F17" s="21">
        <v>8576380</v>
      </c>
      <c r="G17" s="21"/>
      <c r="H17" s="21">
        <v>854833</v>
      </c>
      <c r="I17" s="21">
        <v>6056</v>
      </c>
      <c r="J17" s="21">
        <v>860889</v>
      </c>
      <c r="K17" s="21">
        <v>17643</v>
      </c>
      <c r="L17" s="21">
        <v>1902</v>
      </c>
      <c r="M17" s="21">
        <v>4991</v>
      </c>
      <c r="N17" s="21">
        <v>24536</v>
      </c>
      <c r="O17" s="21">
        <v>509977</v>
      </c>
      <c r="P17" s="21">
        <v>860773</v>
      </c>
      <c r="Q17" s="21">
        <v>1633022</v>
      </c>
      <c r="R17" s="21">
        <v>3003772</v>
      </c>
      <c r="S17" s="21">
        <v>1192347</v>
      </c>
      <c r="T17" s="21">
        <v>942724</v>
      </c>
      <c r="U17" s="21">
        <v>1539146</v>
      </c>
      <c r="V17" s="21">
        <v>3674217</v>
      </c>
      <c r="W17" s="21">
        <v>7563414</v>
      </c>
      <c r="X17" s="21">
        <v>9706289</v>
      </c>
      <c r="Y17" s="21">
        <v>-2142875</v>
      </c>
      <c r="Z17" s="6">
        <v>-22.08</v>
      </c>
      <c r="AA17" s="28">
        <v>8576380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11663474</v>
      </c>
      <c r="D19" s="16">
        <f>SUM(D20:D23)</f>
        <v>0</v>
      </c>
      <c r="E19" s="17">
        <f t="shared" si="3"/>
        <v>16051711</v>
      </c>
      <c r="F19" s="18">
        <f t="shared" si="3"/>
        <v>24772183</v>
      </c>
      <c r="G19" s="18">
        <f t="shared" si="3"/>
        <v>0</v>
      </c>
      <c r="H19" s="18">
        <f t="shared" si="3"/>
        <v>1802398</v>
      </c>
      <c r="I19" s="18">
        <f t="shared" si="3"/>
        <v>204810</v>
      </c>
      <c r="J19" s="18">
        <f t="shared" si="3"/>
        <v>2007208</v>
      </c>
      <c r="K19" s="18">
        <f t="shared" si="3"/>
        <v>169830</v>
      </c>
      <c r="L19" s="18">
        <f t="shared" si="3"/>
        <v>111519</v>
      </c>
      <c r="M19" s="18">
        <f t="shared" si="3"/>
        <v>1053378</v>
      </c>
      <c r="N19" s="18">
        <f t="shared" si="3"/>
        <v>1334727</v>
      </c>
      <c r="O19" s="18">
        <f t="shared" si="3"/>
        <v>52549</v>
      </c>
      <c r="P19" s="18">
        <f t="shared" si="3"/>
        <v>1530462</v>
      </c>
      <c r="Q19" s="18">
        <f t="shared" si="3"/>
        <v>3340842</v>
      </c>
      <c r="R19" s="18">
        <f t="shared" si="3"/>
        <v>4923853</v>
      </c>
      <c r="S19" s="18">
        <f t="shared" si="3"/>
        <v>442064</v>
      </c>
      <c r="T19" s="18">
        <f t="shared" si="3"/>
        <v>2112443</v>
      </c>
      <c r="U19" s="18">
        <f t="shared" si="3"/>
        <v>11706626</v>
      </c>
      <c r="V19" s="18">
        <f t="shared" si="3"/>
        <v>14261133</v>
      </c>
      <c r="W19" s="18">
        <f t="shared" si="3"/>
        <v>22526921</v>
      </c>
      <c r="X19" s="18">
        <f t="shared" si="3"/>
        <v>16051711</v>
      </c>
      <c r="Y19" s="18">
        <f t="shared" si="3"/>
        <v>6475210</v>
      </c>
      <c r="Z19" s="4">
        <f>+IF(X19&lt;&gt;0,+(Y19/X19)*100,0)</f>
        <v>40.33968715235404</v>
      </c>
      <c r="AA19" s="30">
        <f>SUM(AA20:AA23)</f>
        <v>24772183</v>
      </c>
    </row>
    <row r="20" spans="1:27" ht="13.5">
      <c r="A20" s="5" t="s">
        <v>46</v>
      </c>
      <c r="B20" s="3"/>
      <c r="C20" s="19">
        <v>1793011</v>
      </c>
      <c r="D20" s="19"/>
      <c r="E20" s="20">
        <v>2072000</v>
      </c>
      <c r="F20" s="21">
        <v>2108139</v>
      </c>
      <c r="G20" s="21"/>
      <c r="H20" s="21">
        <v>431391</v>
      </c>
      <c r="I20" s="21">
        <v>149810</v>
      </c>
      <c r="J20" s="21">
        <v>581201</v>
      </c>
      <c r="K20" s="21">
        <v>105089</v>
      </c>
      <c r="L20" s="21">
        <v>25947</v>
      </c>
      <c r="M20" s="21">
        <v>286991</v>
      </c>
      <c r="N20" s="21">
        <v>418027</v>
      </c>
      <c r="O20" s="21">
        <v>11431</v>
      </c>
      <c r="P20" s="21">
        <v>26540</v>
      </c>
      <c r="Q20" s="21">
        <v>169132</v>
      </c>
      <c r="R20" s="21">
        <v>207103</v>
      </c>
      <c r="S20" s="21">
        <v>6786</v>
      </c>
      <c r="T20" s="21">
        <v>254839</v>
      </c>
      <c r="U20" s="21">
        <v>52732</v>
      </c>
      <c r="V20" s="21">
        <v>314357</v>
      </c>
      <c r="W20" s="21">
        <v>1520688</v>
      </c>
      <c r="X20" s="21">
        <v>2072000</v>
      </c>
      <c r="Y20" s="21">
        <v>-551312</v>
      </c>
      <c r="Z20" s="6">
        <v>-26.61</v>
      </c>
      <c r="AA20" s="28">
        <v>2108139</v>
      </c>
    </row>
    <row r="21" spans="1:27" ht="13.5">
      <c r="A21" s="5" t="s">
        <v>47</v>
      </c>
      <c r="B21" s="3"/>
      <c r="C21" s="19">
        <v>606455</v>
      </c>
      <c r="D21" s="19"/>
      <c r="E21" s="20">
        <v>2606000</v>
      </c>
      <c r="F21" s="21">
        <v>3166877</v>
      </c>
      <c r="G21" s="21"/>
      <c r="H21" s="21">
        <v>538454</v>
      </c>
      <c r="I21" s="21">
        <v>55000</v>
      </c>
      <c r="J21" s="21">
        <v>593454</v>
      </c>
      <c r="K21" s="21">
        <v>48841</v>
      </c>
      <c r="L21" s="21">
        <v>85572</v>
      </c>
      <c r="M21" s="21">
        <v>57360</v>
      </c>
      <c r="N21" s="21">
        <v>191773</v>
      </c>
      <c r="O21" s="21">
        <v>41118</v>
      </c>
      <c r="P21" s="21">
        <v>156737</v>
      </c>
      <c r="Q21" s="21">
        <v>1114119</v>
      </c>
      <c r="R21" s="21">
        <v>1311974</v>
      </c>
      <c r="S21" s="21">
        <v>78049</v>
      </c>
      <c r="T21" s="21">
        <v>133696</v>
      </c>
      <c r="U21" s="21">
        <v>38152</v>
      </c>
      <c r="V21" s="21">
        <v>249897</v>
      </c>
      <c r="W21" s="21">
        <v>2347098</v>
      </c>
      <c r="X21" s="21">
        <v>2606000</v>
      </c>
      <c r="Y21" s="21">
        <v>-258902</v>
      </c>
      <c r="Z21" s="6">
        <v>-9.93</v>
      </c>
      <c r="AA21" s="28">
        <v>3166877</v>
      </c>
    </row>
    <row r="22" spans="1:27" ht="13.5">
      <c r="A22" s="5" t="s">
        <v>48</v>
      </c>
      <c r="B22" s="3"/>
      <c r="C22" s="22">
        <v>9264008</v>
      </c>
      <c r="D22" s="22"/>
      <c r="E22" s="23">
        <v>11293711</v>
      </c>
      <c r="F22" s="24">
        <v>11166417</v>
      </c>
      <c r="G22" s="24"/>
      <c r="H22" s="24">
        <v>832553</v>
      </c>
      <c r="I22" s="24"/>
      <c r="J22" s="24">
        <v>832553</v>
      </c>
      <c r="K22" s="24">
        <v>15900</v>
      </c>
      <c r="L22" s="24"/>
      <c r="M22" s="24">
        <v>709027</v>
      </c>
      <c r="N22" s="24">
        <v>724927</v>
      </c>
      <c r="O22" s="24"/>
      <c r="P22" s="24">
        <v>1347185</v>
      </c>
      <c r="Q22" s="24">
        <v>2057591</v>
      </c>
      <c r="R22" s="24">
        <v>3404776</v>
      </c>
      <c r="S22" s="24">
        <v>357229</v>
      </c>
      <c r="T22" s="24">
        <v>1723908</v>
      </c>
      <c r="U22" s="24">
        <v>3324992</v>
      </c>
      <c r="V22" s="24">
        <v>5406129</v>
      </c>
      <c r="W22" s="24">
        <v>10368385</v>
      </c>
      <c r="X22" s="24">
        <v>11293711</v>
      </c>
      <c r="Y22" s="24">
        <v>-925326</v>
      </c>
      <c r="Z22" s="7">
        <v>-8.19</v>
      </c>
      <c r="AA22" s="29">
        <v>11166417</v>
      </c>
    </row>
    <row r="23" spans="1:27" ht="13.5">
      <c r="A23" s="5" t="s">
        <v>49</v>
      </c>
      <c r="B23" s="3"/>
      <c r="C23" s="19"/>
      <c r="D23" s="19"/>
      <c r="E23" s="20">
        <v>80000</v>
      </c>
      <c r="F23" s="21">
        <v>8330750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8290750</v>
      </c>
      <c r="V23" s="21">
        <v>8290750</v>
      </c>
      <c r="W23" s="21">
        <v>8290750</v>
      </c>
      <c r="X23" s="21">
        <v>80000</v>
      </c>
      <c r="Y23" s="21">
        <v>8210750</v>
      </c>
      <c r="Z23" s="6">
        <v>10263.44</v>
      </c>
      <c r="AA23" s="28">
        <v>8330750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26968362</v>
      </c>
      <c r="D25" s="51">
        <f>+D5+D9+D15+D19+D24</f>
        <v>0</v>
      </c>
      <c r="E25" s="52">
        <f t="shared" si="4"/>
        <v>27679975</v>
      </c>
      <c r="F25" s="53">
        <f t="shared" si="4"/>
        <v>40649076</v>
      </c>
      <c r="G25" s="53">
        <f t="shared" si="4"/>
        <v>0</v>
      </c>
      <c r="H25" s="53">
        <f t="shared" si="4"/>
        <v>3425783</v>
      </c>
      <c r="I25" s="53">
        <f t="shared" si="4"/>
        <v>215130</v>
      </c>
      <c r="J25" s="53">
        <f t="shared" si="4"/>
        <v>3640913</v>
      </c>
      <c r="K25" s="53">
        <f t="shared" si="4"/>
        <v>1104371</v>
      </c>
      <c r="L25" s="53">
        <f t="shared" si="4"/>
        <v>1083249</v>
      </c>
      <c r="M25" s="53">
        <f t="shared" si="4"/>
        <v>1277671</v>
      </c>
      <c r="N25" s="53">
        <f t="shared" si="4"/>
        <v>3465291</v>
      </c>
      <c r="O25" s="53">
        <f t="shared" si="4"/>
        <v>798265</v>
      </c>
      <c r="P25" s="53">
        <f t="shared" si="4"/>
        <v>3396374</v>
      </c>
      <c r="Q25" s="53">
        <f t="shared" si="4"/>
        <v>5269266</v>
      </c>
      <c r="R25" s="53">
        <f t="shared" si="4"/>
        <v>9463905</v>
      </c>
      <c r="S25" s="53">
        <f t="shared" si="4"/>
        <v>1850467</v>
      </c>
      <c r="T25" s="53">
        <f t="shared" si="4"/>
        <v>3440257</v>
      </c>
      <c r="U25" s="53">
        <f t="shared" si="4"/>
        <v>14359372</v>
      </c>
      <c r="V25" s="53">
        <f t="shared" si="4"/>
        <v>19650096</v>
      </c>
      <c r="W25" s="53">
        <f t="shared" si="4"/>
        <v>36220205</v>
      </c>
      <c r="X25" s="53">
        <f t="shared" si="4"/>
        <v>27679975</v>
      </c>
      <c r="Y25" s="53">
        <f t="shared" si="4"/>
        <v>8540230</v>
      </c>
      <c r="Z25" s="54">
        <f>+IF(X25&lt;&gt;0,+(Y25/X25)*100,0)</f>
        <v>30.853459947127842</v>
      </c>
      <c r="AA25" s="55">
        <f>+AA5+AA9+AA15+AA19+AA24</f>
        <v>40649076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25026108</v>
      </c>
      <c r="D28" s="19"/>
      <c r="E28" s="20">
        <v>23043000</v>
      </c>
      <c r="F28" s="21">
        <v>25243000</v>
      </c>
      <c r="G28" s="21"/>
      <c r="H28" s="21">
        <v>3362482</v>
      </c>
      <c r="I28" s="21">
        <v>153510</v>
      </c>
      <c r="J28" s="21">
        <v>3515992</v>
      </c>
      <c r="K28" s="21">
        <v>1040067</v>
      </c>
      <c r="L28" s="21">
        <v>1006661</v>
      </c>
      <c r="M28" s="21">
        <v>690841</v>
      </c>
      <c r="N28" s="21">
        <v>2737569</v>
      </c>
      <c r="O28" s="21">
        <v>774852</v>
      </c>
      <c r="P28" s="21">
        <v>3097437</v>
      </c>
      <c r="Q28" s="21">
        <v>4668783</v>
      </c>
      <c r="R28" s="21">
        <v>8541072</v>
      </c>
      <c r="S28" s="21">
        <v>1741889</v>
      </c>
      <c r="T28" s="21">
        <v>2854584</v>
      </c>
      <c r="U28" s="21">
        <v>4613438</v>
      </c>
      <c r="V28" s="21">
        <v>9209911</v>
      </c>
      <c r="W28" s="21">
        <v>24004544</v>
      </c>
      <c r="X28" s="21"/>
      <c r="Y28" s="21">
        <v>24004544</v>
      </c>
      <c r="Z28" s="6"/>
      <c r="AA28" s="19">
        <v>25243000</v>
      </c>
    </row>
    <row r="29" spans="1:27" ht="13.5">
      <c r="A29" s="57" t="s">
        <v>55</v>
      </c>
      <c r="B29" s="3"/>
      <c r="C29" s="19">
        <v>759234</v>
      </c>
      <c r="D29" s="19"/>
      <c r="E29" s="20">
        <v>810000</v>
      </c>
      <c r="F29" s="21">
        <v>1618165</v>
      </c>
      <c r="G29" s="21"/>
      <c r="H29" s="21"/>
      <c r="I29" s="21"/>
      <c r="J29" s="21"/>
      <c r="K29" s="21"/>
      <c r="L29" s="21"/>
      <c r="M29" s="21"/>
      <c r="N29" s="21"/>
      <c r="O29" s="21"/>
      <c r="P29" s="21">
        <v>21888</v>
      </c>
      <c r="Q29" s="21">
        <v>53211</v>
      </c>
      <c r="R29" s="21">
        <v>75099</v>
      </c>
      <c r="S29" s="21">
        <v>21962</v>
      </c>
      <c r="T29" s="21">
        <v>341765</v>
      </c>
      <c r="U29" s="21">
        <v>982308</v>
      </c>
      <c r="V29" s="21">
        <v>1346035</v>
      </c>
      <c r="W29" s="21">
        <v>1421134</v>
      </c>
      <c r="X29" s="21"/>
      <c r="Y29" s="21">
        <v>1421134</v>
      </c>
      <c r="Z29" s="6"/>
      <c r="AA29" s="28">
        <v>1618165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25785342</v>
      </c>
      <c r="D32" s="25">
        <f>SUM(D28:D31)</f>
        <v>0</v>
      </c>
      <c r="E32" s="26">
        <f t="shared" si="5"/>
        <v>23853000</v>
      </c>
      <c r="F32" s="27">
        <f t="shared" si="5"/>
        <v>26861165</v>
      </c>
      <c r="G32" s="27">
        <f t="shared" si="5"/>
        <v>0</v>
      </c>
      <c r="H32" s="27">
        <f t="shared" si="5"/>
        <v>3362482</v>
      </c>
      <c r="I32" s="27">
        <f t="shared" si="5"/>
        <v>153510</v>
      </c>
      <c r="J32" s="27">
        <f t="shared" si="5"/>
        <v>3515992</v>
      </c>
      <c r="K32" s="27">
        <f t="shared" si="5"/>
        <v>1040067</v>
      </c>
      <c r="L32" s="27">
        <f t="shared" si="5"/>
        <v>1006661</v>
      </c>
      <c r="M32" s="27">
        <f t="shared" si="5"/>
        <v>690841</v>
      </c>
      <c r="N32" s="27">
        <f t="shared" si="5"/>
        <v>2737569</v>
      </c>
      <c r="O32" s="27">
        <f t="shared" si="5"/>
        <v>774852</v>
      </c>
      <c r="P32" s="27">
        <f t="shared" si="5"/>
        <v>3119325</v>
      </c>
      <c r="Q32" s="27">
        <f t="shared" si="5"/>
        <v>4721994</v>
      </c>
      <c r="R32" s="27">
        <f t="shared" si="5"/>
        <v>8616171</v>
      </c>
      <c r="S32" s="27">
        <f t="shared" si="5"/>
        <v>1763851</v>
      </c>
      <c r="T32" s="27">
        <f t="shared" si="5"/>
        <v>3196349</v>
      </c>
      <c r="U32" s="27">
        <f t="shared" si="5"/>
        <v>5595746</v>
      </c>
      <c r="V32" s="27">
        <f t="shared" si="5"/>
        <v>10555946</v>
      </c>
      <c r="W32" s="27">
        <f t="shared" si="5"/>
        <v>25425678</v>
      </c>
      <c r="X32" s="27">
        <f t="shared" si="5"/>
        <v>0</v>
      </c>
      <c r="Y32" s="27">
        <f t="shared" si="5"/>
        <v>25425678</v>
      </c>
      <c r="Z32" s="13">
        <f>+IF(X32&lt;&gt;0,+(Y32/X32)*100,0)</f>
        <v>0</v>
      </c>
      <c r="AA32" s="31">
        <f>SUM(AA28:AA31)</f>
        <v>26861165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1183020</v>
      </c>
      <c r="D35" s="19"/>
      <c r="E35" s="20">
        <v>3826975</v>
      </c>
      <c r="F35" s="21">
        <v>13787911</v>
      </c>
      <c r="G35" s="21"/>
      <c r="H35" s="21">
        <v>63301</v>
      </c>
      <c r="I35" s="21">
        <v>61620</v>
      </c>
      <c r="J35" s="21">
        <v>124921</v>
      </c>
      <c r="K35" s="21">
        <v>64304</v>
      </c>
      <c r="L35" s="21">
        <v>76588</v>
      </c>
      <c r="M35" s="21">
        <v>586830</v>
      </c>
      <c r="N35" s="21">
        <v>727722</v>
      </c>
      <c r="O35" s="21">
        <v>23413</v>
      </c>
      <c r="P35" s="21">
        <v>277048</v>
      </c>
      <c r="Q35" s="21">
        <v>547274</v>
      </c>
      <c r="R35" s="21">
        <v>847735</v>
      </c>
      <c r="S35" s="21">
        <v>86615</v>
      </c>
      <c r="T35" s="21">
        <v>243908</v>
      </c>
      <c r="U35" s="21">
        <v>8763627</v>
      </c>
      <c r="V35" s="21">
        <v>9094150</v>
      </c>
      <c r="W35" s="21">
        <v>10794528</v>
      </c>
      <c r="X35" s="21"/>
      <c r="Y35" s="21">
        <v>10794528</v>
      </c>
      <c r="Z35" s="6"/>
      <c r="AA35" s="28">
        <v>13787911</v>
      </c>
    </row>
    <row r="36" spans="1:27" ht="13.5">
      <c r="A36" s="61" t="s">
        <v>64</v>
      </c>
      <c r="B36" s="10"/>
      <c r="C36" s="62">
        <f aca="true" t="shared" si="6" ref="C36:Y36">SUM(C32:C35)</f>
        <v>26968362</v>
      </c>
      <c r="D36" s="62">
        <f>SUM(D32:D35)</f>
        <v>0</v>
      </c>
      <c r="E36" s="63">
        <f t="shared" si="6"/>
        <v>27679975</v>
      </c>
      <c r="F36" s="64">
        <f t="shared" si="6"/>
        <v>40649076</v>
      </c>
      <c r="G36" s="64">
        <f t="shared" si="6"/>
        <v>0</v>
      </c>
      <c r="H36" s="64">
        <f t="shared" si="6"/>
        <v>3425783</v>
      </c>
      <c r="I36" s="64">
        <f t="shared" si="6"/>
        <v>215130</v>
      </c>
      <c r="J36" s="64">
        <f t="shared" si="6"/>
        <v>3640913</v>
      </c>
      <c r="K36" s="64">
        <f t="shared" si="6"/>
        <v>1104371</v>
      </c>
      <c r="L36" s="64">
        <f t="shared" si="6"/>
        <v>1083249</v>
      </c>
      <c r="M36" s="64">
        <f t="shared" si="6"/>
        <v>1277671</v>
      </c>
      <c r="N36" s="64">
        <f t="shared" si="6"/>
        <v>3465291</v>
      </c>
      <c r="O36" s="64">
        <f t="shared" si="6"/>
        <v>798265</v>
      </c>
      <c r="P36" s="64">
        <f t="shared" si="6"/>
        <v>3396373</v>
      </c>
      <c r="Q36" s="64">
        <f t="shared" si="6"/>
        <v>5269268</v>
      </c>
      <c r="R36" s="64">
        <f t="shared" si="6"/>
        <v>9463906</v>
      </c>
      <c r="S36" s="64">
        <f t="shared" si="6"/>
        <v>1850466</v>
      </c>
      <c r="T36" s="64">
        <f t="shared" si="6"/>
        <v>3440257</v>
      </c>
      <c r="U36" s="64">
        <f t="shared" si="6"/>
        <v>14359373</v>
      </c>
      <c r="V36" s="64">
        <f t="shared" si="6"/>
        <v>19650096</v>
      </c>
      <c r="W36" s="64">
        <f t="shared" si="6"/>
        <v>36220206</v>
      </c>
      <c r="X36" s="64">
        <f t="shared" si="6"/>
        <v>0</v>
      </c>
      <c r="Y36" s="64">
        <f t="shared" si="6"/>
        <v>36220206</v>
      </c>
      <c r="Z36" s="65">
        <f>+IF(X36&lt;&gt;0,+(Y36/X36)*100,0)</f>
        <v>0</v>
      </c>
      <c r="AA36" s="66">
        <f>SUM(AA32:AA35)</f>
        <v>40649076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911625</v>
      </c>
      <c r="D5" s="16">
        <f>SUM(D6:D8)</f>
        <v>0</v>
      </c>
      <c r="E5" s="17">
        <f t="shared" si="0"/>
        <v>1441530</v>
      </c>
      <c r="F5" s="18">
        <f t="shared" si="0"/>
        <v>1567230</v>
      </c>
      <c r="G5" s="18">
        <f t="shared" si="0"/>
        <v>104416</v>
      </c>
      <c r="H5" s="18">
        <f t="shared" si="0"/>
        <v>144366</v>
      </c>
      <c r="I5" s="18">
        <f t="shared" si="0"/>
        <v>2546</v>
      </c>
      <c r="J5" s="18">
        <f t="shared" si="0"/>
        <v>251328</v>
      </c>
      <c r="K5" s="18">
        <f t="shared" si="0"/>
        <v>69651</v>
      </c>
      <c r="L5" s="18">
        <f t="shared" si="0"/>
        <v>158331</v>
      </c>
      <c r="M5" s="18">
        <f t="shared" si="0"/>
        <v>63758</v>
      </c>
      <c r="N5" s="18">
        <f t="shared" si="0"/>
        <v>291740</v>
      </c>
      <c r="O5" s="18">
        <f t="shared" si="0"/>
        <v>19761</v>
      </c>
      <c r="P5" s="18">
        <f t="shared" si="0"/>
        <v>47064</v>
      </c>
      <c r="Q5" s="18">
        <f t="shared" si="0"/>
        <v>12958</v>
      </c>
      <c r="R5" s="18">
        <f t="shared" si="0"/>
        <v>79783</v>
      </c>
      <c r="S5" s="18">
        <f t="shared" si="0"/>
        <v>8071</v>
      </c>
      <c r="T5" s="18">
        <f t="shared" si="0"/>
        <v>237923</v>
      </c>
      <c r="U5" s="18">
        <f t="shared" si="0"/>
        <v>23273</v>
      </c>
      <c r="V5" s="18">
        <f t="shared" si="0"/>
        <v>269267</v>
      </c>
      <c r="W5" s="18">
        <f t="shared" si="0"/>
        <v>892118</v>
      </c>
      <c r="X5" s="18">
        <f t="shared" si="0"/>
        <v>1441530</v>
      </c>
      <c r="Y5" s="18">
        <f t="shared" si="0"/>
        <v>-549412</v>
      </c>
      <c r="Z5" s="4">
        <f>+IF(X5&lt;&gt;0,+(Y5/X5)*100,0)</f>
        <v>-38.11311592544033</v>
      </c>
      <c r="AA5" s="16">
        <f>SUM(AA6:AA8)</f>
        <v>1567230</v>
      </c>
    </row>
    <row r="6" spans="1:27" ht="13.5">
      <c r="A6" s="5" t="s">
        <v>32</v>
      </c>
      <c r="B6" s="3"/>
      <c r="C6" s="19">
        <v>7770</v>
      </c>
      <c r="D6" s="19"/>
      <c r="E6" s="20">
        <v>38000</v>
      </c>
      <c r="F6" s="21">
        <v>38000</v>
      </c>
      <c r="G6" s="21"/>
      <c r="H6" s="21">
        <v>19035</v>
      </c>
      <c r="I6" s="21"/>
      <c r="J6" s="21">
        <v>19035</v>
      </c>
      <c r="K6" s="21"/>
      <c r="L6" s="21">
        <v>7588</v>
      </c>
      <c r="M6" s="21"/>
      <c r="N6" s="21">
        <v>7588</v>
      </c>
      <c r="O6" s="21"/>
      <c r="P6" s="21"/>
      <c r="Q6" s="21"/>
      <c r="R6" s="21"/>
      <c r="S6" s="21"/>
      <c r="T6" s="21">
        <v>6838</v>
      </c>
      <c r="U6" s="21"/>
      <c r="V6" s="21">
        <v>6838</v>
      </c>
      <c r="W6" s="21">
        <v>33461</v>
      </c>
      <c r="X6" s="21">
        <v>38000</v>
      </c>
      <c r="Y6" s="21">
        <v>-4539</v>
      </c>
      <c r="Z6" s="6">
        <v>-11.94</v>
      </c>
      <c r="AA6" s="28">
        <v>38000</v>
      </c>
    </row>
    <row r="7" spans="1:27" ht="13.5">
      <c r="A7" s="5" t="s">
        <v>33</v>
      </c>
      <c r="B7" s="3"/>
      <c r="C7" s="22">
        <v>119997</v>
      </c>
      <c r="D7" s="22"/>
      <c r="E7" s="23">
        <v>53370</v>
      </c>
      <c r="F7" s="24">
        <v>53370</v>
      </c>
      <c r="G7" s="24"/>
      <c r="H7" s="24">
        <v>7259</v>
      </c>
      <c r="I7" s="24">
        <v>1787</v>
      </c>
      <c r="J7" s="24">
        <v>9046</v>
      </c>
      <c r="K7" s="24">
        <v>4648</v>
      </c>
      <c r="L7" s="24"/>
      <c r="M7" s="24">
        <v>1695</v>
      </c>
      <c r="N7" s="24">
        <v>6343</v>
      </c>
      <c r="O7" s="24"/>
      <c r="P7" s="24">
        <v>2580</v>
      </c>
      <c r="Q7" s="24">
        <v>5711</v>
      </c>
      <c r="R7" s="24">
        <v>8291</v>
      </c>
      <c r="S7" s="24">
        <v>1949</v>
      </c>
      <c r="T7" s="24">
        <v>2398</v>
      </c>
      <c r="U7" s="24">
        <v>17982</v>
      </c>
      <c r="V7" s="24">
        <v>22329</v>
      </c>
      <c r="W7" s="24">
        <v>46009</v>
      </c>
      <c r="X7" s="24">
        <v>53370</v>
      </c>
      <c r="Y7" s="24">
        <v>-7361</v>
      </c>
      <c r="Z7" s="7">
        <v>-13.79</v>
      </c>
      <c r="AA7" s="29">
        <v>53370</v>
      </c>
    </row>
    <row r="8" spans="1:27" ht="13.5">
      <c r="A8" s="5" t="s">
        <v>34</v>
      </c>
      <c r="B8" s="3"/>
      <c r="C8" s="19">
        <v>783858</v>
      </c>
      <c r="D8" s="19"/>
      <c r="E8" s="20">
        <v>1350160</v>
      </c>
      <c r="F8" s="21">
        <v>1475860</v>
      </c>
      <c r="G8" s="21">
        <v>104416</v>
      </c>
      <c r="H8" s="21">
        <v>118072</v>
      </c>
      <c r="I8" s="21">
        <v>759</v>
      </c>
      <c r="J8" s="21">
        <v>223247</v>
      </c>
      <c r="K8" s="21">
        <v>65003</v>
      </c>
      <c r="L8" s="21">
        <v>150743</v>
      </c>
      <c r="M8" s="21">
        <v>62063</v>
      </c>
      <c r="N8" s="21">
        <v>277809</v>
      </c>
      <c r="O8" s="21">
        <v>19761</v>
      </c>
      <c r="P8" s="21">
        <v>44484</v>
      </c>
      <c r="Q8" s="21">
        <v>7247</v>
      </c>
      <c r="R8" s="21">
        <v>71492</v>
      </c>
      <c r="S8" s="21">
        <v>6122</v>
      </c>
      <c r="T8" s="21">
        <v>228687</v>
      </c>
      <c r="U8" s="21">
        <v>5291</v>
      </c>
      <c r="V8" s="21">
        <v>240100</v>
      </c>
      <c r="W8" s="21">
        <v>812648</v>
      </c>
      <c r="X8" s="21">
        <v>1350160</v>
      </c>
      <c r="Y8" s="21">
        <v>-537512</v>
      </c>
      <c r="Z8" s="6">
        <v>-39.81</v>
      </c>
      <c r="AA8" s="28">
        <v>1475860</v>
      </c>
    </row>
    <row r="9" spans="1:27" ht="13.5">
      <c r="A9" s="2" t="s">
        <v>35</v>
      </c>
      <c r="B9" s="3"/>
      <c r="C9" s="16">
        <f aca="true" t="shared" si="1" ref="C9:Y9">SUM(C10:C14)</f>
        <v>4901201</v>
      </c>
      <c r="D9" s="16">
        <f>SUM(D10:D14)</f>
        <v>0</v>
      </c>
      <c r="E9" s="17">
        <f t="shared" si="1"/>
        <v>4138956</v>
      </c>
      <c r="F9" s="18">
        <f t="shared" si="1"/>
        <v>6078984</v>
      </c>
      <c r="G9" s="18">
        <f t="shared" si="1"/>
        <v>0</v>
      </c>
      <c r="H9" s="18">
        <f t="shared" si="1"/>
        <v>412347</v>
      </c>
      <c r="I9" s="18">
        <f t="shared" si="1"/>
        <v>689375</v>
      </c>
      <c r="J9" s="18">
        <f t="shared" si="1"/>
        <v>1101722</v>
      </c>
      <c r="K9" s="18">
        <f t="shared" si="1"/>
        <v>506420</v>
      </c>
      <c r="L9" s="18">
        <f t="shared" si="1"/>
        <v>1099947</v>
      </c>
      <c r="M9" s="18">
        <f t="shared" si="1"/>
        <v>42900</v>
      </c>
      <c r="N9" s="18">
        <f t="shared" si="1"/>
        <v>1649267</v>
      </c>
      <c r="O9" s="18">
        <f t="shared" si="1"/>
        <v>10533</v>
      </c>
      <c r="P9" s="18">
        <f t="shared" si="1"/>
        <v>82799</v>
      </c>
      <c r="Q9" s="18">
        <f t="shared" si="1"/>
        <v>347906</v>
      </c>
      <c r="R9" s="18">
        <f t="shared" si="1"/>
        <v>441238</v>
      </c>
      <c r="S9" s="18">
        <f t="shared" si="1"/>
        <v>91464</v>
      </c>
      <c r="T9" s="18">
        <f t="shared" si="1"/>
        <v>232031</v>
      </c>
      <c r="U9" s="18">
        <f t="shared" si="1"/>
        <v>616680</v>
      </c>
      <c r="V9" s="18">
        <f t="shared" si="1"/>
        <v>940175</v>
      </c>
      <c r="W9" s="18">
        <f t="shared" si="1"/>
        <v>4132402</v>
      </c>
      <c r="X9" s="18">
        <f t="shared" si="1"/>
        <v>4138956</v>
      </c>
      <c r="Y9" s="18">
        <f t="shared" si="1"/>
        <v>-6554</v>
      </c>
      <c r="Z9" s="4">
        <f>+IF(X9&lt;&gt;0,+(Y9/X9)*100,0)</f>
        <v>-0.15834911025872223</v>
      </c>
      <c r="AA9" s="30">
        <f>SUM(AA10:AA14)</f>
        <v>6078984</v>
      </c>
    </row>
    <row r="10" spans="1:27" ht="13.5">
      <c r="A10" s="5" t="s">
        <v>36</v>
      </c>
      <c r="B10" s="3"/>
      <c r="C10" s="19">
        <v>255967</v>
      </c>
      <c r="D10" s="19"/>
      <c r="E10" s="20">
        <v>1042085</v>
      </c>
      <c r="F10" s="21">
        <v>1042085</v>
      </c>
      <c r="G10" s="21"/>
      <c r="H10" s="21">
        <v>9575</v>
      </c>
      <c r="I10" s="21">
        <v>7218</v>
      </c>
      <c r="J10" s="21">
        <v>16793</v>
      </c>
      <c r="K10" s="21">
        <v>12328</v>
      </c>
      <c r="L10" s="21">
        <v>7796</v>
      </c>
      <c r="M10" s="21">
        <v>10772</v>
      </c>
      <c r="N10" s="21">
        <v>30896</v>
      </c>
      <c r="O10" s="21"/>
      <c r="P10" s="21">
        <v>21931</v>
      </c>
      <c r="Q10" s="21">
        <v>7533</v>
      </c>
      <c r="R10" s="21">
        <v>29464</v>
      </c>
      <c r="S10" s="21">
        <v>59110</v>
      </c>
      <c r="T10" s="21">
        <v>41660</v>
      </c>
      <c r="U10" s="21">
        <v>135763</v>
      </c>
      <c r="V10" s="21">
        <v>236533</v>
      </c>
      <c r="W10" s="21">
        <v>313686</v>
      </c>
      <c r="X10" s="21">
        <v>1042085</v>
      </c>
      <c r="Y10" s="21">
        <v>-728399</v>
      </c>
      <c r="Z10" s="6">
        <v>-69.9</v>
      </c>
      <c r="AA10" s="28">
        <v>1042085</v>
      </c>
    </row>
    <row r="11" spans="1:27" ht="13.5">
      <c r="A11" s="5" t="s">
        <v>37</v>
      </c>
      <c r="B11" s="3"/>
      <c r="C11" s="19">
        <v>4326929</v>
      </c>
      <c r="D11" s="19"/>
      <c r="E11" s="20">
        <v>2934371</v>
      </c>
      <c r="F11" s="21">
        <v>4701399</v>
      </c>
      <c r="G11" s="21"/>
      <c r="H11" s="21">
        <v>402772</v>
      </c>
      <c r="I11" s="21">
        <v>671324</v>
      </c>
      <c r="J11" s="21">
        <v>1074096</v>
      </c>
      <c r="K11" s="21">
        <v>494092</v>
      </c>
      <c r="L11" s="21">
        <v>1059747</v>
      </c>
      <c r="M11" s="21">
        <v>25643</v>
      </c>
      <c r="N11" s="21">
        <v>1579482</v>
      </c>
      <c r="O11" s="21">
        <v>10533</v>
      </c>
      <c r="P11" s="21">
        <v>60868</v>
      </c>
      <c r="Q11" s="21">
        <v>322890</v>
      </c>
      <c r="R11" s="21">
        <v>394291</v>
      </c>
      <c r="S11" s="21">
        <v>14314</v>
      </c>
      <c r="T11" s="21">
        <v>168196</v>
      </c>
      <c r="U11" s="21">
        <v>377419</v>
      </c>
      <c r="V11" s="21">
        <v>559929</v>
      </c>
      <c r="W11" s="21">
        <v>3607798</v>
      </c>
      <c r="X11" s="21">
        <v>2934371</v>
      </c>
      <c r="Y11" s="21">
        <v>673427</v>
      </c>
      <c r="Z11" s="6">
        <v>22.95</v>
      </c>
      <c r="AA11" s="28">
        <v>4701399</v>
      </c>
    </row>
    <row r="12" spans="1:27" ht="13.5">
      <c r="A12" s="5" t="s">
        <v>38</v>
      </c>
      <c r="B12" s="3"/>
      <c r="C12" s="19">
        <v>318305</v>
      </c>
      <c r="D12" s="19"/>
      <c r="E12" s="20">
        <v>162500</v>
      </c>
      <c r="F12" s="21">
        <v>302500</v>
      </c>
      <c r="G12" s="21"/>
      <c r="H12" s="21"/>
      <c r="I12" s="21">
        <v>10833</v>
      </c>
      <c r="J12" s="21">
        <v>10833</v>
      </c>
      <c r="K12" s="21"/>
      <c r="L12" s="21">
        <v>32404</v>
      </c>
      <c r="M12" s="21">
        <v>6485</v>
      </c>
      <c r="N12" s="21">
        <v>38889</v>
      </c>
      <c r="O12" s="21"/>
      <c r="P12" s="21"/>
      <c r="Q12" s="21">
        <v>17483</v>
      </c>
      <c r="R12" s="21">
        <v>17483</v>
      </c>
      <c r="S12" s="21">
        <v>18040</v>
      </c>
      <c r="T12" s="21">
        <v>8500</v>
      </c>
      <c r="U12" s="21">
        <v>103498</v>
      </c>
      <c r="V12" s="21">
        <v>130038</v>
      </c>
      <c r="W12" s="21">
        <v>197243</v>
      </c>
      <c r="X12" s="21">
        <v>162500</v>
      </c>
      <c r="Y12" s="21">
        <v>34743</v>
      </c>
      <c r="Z12" s="6">
        <v>21.38</v>
      </c>
      <c r="AA12" s="28">
        <v>302500</v>
      </c>
    </row>
    <row r="13" spans="1:27" ht="13.5">
      <c r="A13" s="5" t="s">
        <v>39</v>
      </c>
      <c r="B13" s="3"/>
      <c r="C13" s="19"/>
      <c r="D13" s="19"/>
      <c r="E13" s="20"/>
      <c r="F13" s="21">
        <v>33000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13675</v>
      </c>
      <c r="U13" s="21"/>
      <c r="V13" s="21">
        <v>13675</v>
      </c>
      <c r="W13" s="21">
        <v>13675</v>
      </c>
      <c r="X13" s="21"/>
      <c r="Y13" s="21">
        <v>13675</v>
      </c>
      <c r="Z13" s="6"/>
      <c r="AA13" s="28">
        <v>33000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5881342</v>
      </c>
      <c r="D15" s="16">
        <f>SUM(D16:D18)</f>
        <v>0</v>
      </c>
      <c r="E15" s="17">
        <f t="shared" si="2"/>
        <v>14945992</v>
      </c>
      <c r="F15" s="18">
        <f t="shared" si="2"/>
        <v>28633506</v>
      </c>
      <c r="G15" s="18">
        <f t="shared" si="2"/>
        <v>0</v>
      </c>
      <c r="H15" s="18">
        <f t="shared" si="2"/>
        <v>3728</v>
      </c>
      <c r="I15" s="18">
        <f t="shared" si="2"/>
        <v>17320</v>
      </c>
      <c r="J15" s="18">
        <f t="shared" si="2"/>
        <v>21048</v>
      </c>
      <c r="K15" s="18">
        <f t="shared" si="2"/>
        <v>0</v>
      </c>
      <c r="L15" s="18">
        <f t="shared" si="2"/>
        <v>198089</v>
      </c>
      <c r="M15" s="18">
        <f t="shared" si="2"/>
        <v>0</v>
      </c>
      <c r="N15" s="18">
        <f t="shared" si="2"/>
        <v>198089</v>
      </c>
      <c r="O15" s="18">
        <f t="shared" si="2"/>
        <v>0</v>
      </c>
      <c r="P15" s="18">
        <f t="shared" si="2"/>
        <v>60249</v>
      </c>
      <c r="Q15" s="18">
        <f t="shared" si="2"/>
        <v>19490</v>
      </c>
      <c r="R15" s="18">
        <f t="shared" si="2"/>
        <v>79739</v>
      </c>
      <c r="S15" s="18">
        <f t="shared" si="2"/>
        <v>687075</v>
      </c>
      <c r="T15" s="18">
        <f t="shared" si="2"/>
        <v>132791</v>
      </c>
      <c r="U15" s="18">
        <f t="shared" si="2"/>
        <v>1108303</v>
      </c>
      <c r="V15" s="18">
        <f t="shared" si="2"/>
        <v>1928169</v>
      </c>
      <c r="W15" s="18">
        <f t="shared" si="2"/>
        <v>2227045</v>
      </c>
      <c r="X15" s="18">
        <f t="shared" si="2"/>
        <v>14945992</v>
      </c>
      <c r="Y15" s="18">
        <f t="shared" si="2"/>
        <v>-12718947</v>
      </c>
      <c r="Z15" s="4">
        <f>+IF(X15&lt;&gt;0,+(Y15/X15)*100,0)</f>
        <v>-85.09938316573434</v>
      </c>
      <c r="AA15" s="30">
        <f>SUM(AA16:AA18)</f>
        <v>28633506</v>
      </c>
    </row>
    <row r="16" spans="1:27" ht="13.5">
      <c r="A16" s="5" t="s">
        <v>42</v>
      </c>
      <c r="B16" s="3"/>
      <c r="C16" s="19"/>
      <c r="D16" s="19"/>
      <c r="E16" s="20">
        <v>6800</v>
      </c>
      <c r="F16" s="21">
        <v>6800</v>
      </c>
      <c r="G16" s="21"/>
      <c r="H16" s="21"/>
      <c r="I16" s="21">
        <v>6460</v>
      </c>
      <c r="J16" s="21">
        <v>6460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6460</v>
      </c>
      <c r="X16" s="21">
        <v>6800</v>
      </c>
      <c r="Y16" s="21">
        <v>-340</v>
      </c>
      <c r="Z16" s="6">
        <v>-5</v>
      </c>
      <c r="AA16" s="28">
        <v>6800</v>
      </c>
    </row>
    <row r="17" spans="1:27" ht="13.5">
      <c r="A17" s="5" t="s">
        <v>43</v>
      </c>
      <c r="B17" s="3"/>
      <c r="C17" s="19">
        <v>5881342</v>
      </c>
      <c r="D17" s="19"/>
      <c r="E17" s="20">
        <v>14939192</v>
      </c>
      <c r="F17" s="21">
        <v>28626706</v>
      </c>
      <c r="G17" s="21"/>
      <c r="H17" s="21">
        <v>3728</v>
      </c>
      <c r="I17" s="21">
        <v>10860</v>
      </c>
      <c r="J17" s="21">
        <v>14588</v>
      </c>
      <c r="K17" s="21"/>
      <c r="L17" s="21">
        <v>198089</v>
      </c>
      <c r="M17" s="21"/>
      <c r="N17" s="21">
        <v>198089</v>
      </c>
      <c r="O17" s="21"/>
      <c r="P17" s="21">
        <v>60249</v>
      </c>
      <c r="Q17" s="21">
        <v>19490</v>
      </c>
      <c r="R17" s="21">
        <v>79739</v>
      </c>
      <c r="S17" s="21">
        <v>687075</v>
      </c>
      <c r="T17" s="21">
        <v>132791</v>
      </c>
      <c r="U17" s="21">
        <v>1108303</v>
      </c>
      <c r="V17" s="21">
        <v>1928169</v>
      </c>
      <c r="W17" s="21">
        <v>2220585</v>
      </c>
      <c r="X17" s="21">
        <v>14939192</v>
      </c>
      <c r="Y17" s="21">
        <v>-12718607</v>
      </c>
      <c r="Z17" s="6">
        <v>-85.14</v>
      </c>
      <c r="AA17" s="28">
        <v>28626706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12068755</v>
      </c>
      <c r="D19" s="16">
        <f>SUM(D20:D23)</f>
        <v>0</v>
      </c>
      <c r="E19" s="17">
        <f t="shared" si="3"/>
        <v>50334457</v>
      </c>
      <c r="F19" s="18">
        <f t="shared" si="3"/>
        <v>41957763</v>
      </c>
      <c r="G19" s="18">
        <f t="shared" si="3"/>
        <v>0</v>
      </c>
      <c r="H19" s="18">
        <f t="shared" si="3"/>
        <v>20974</v>
      </c>
      <c r="I19" s="18">
        <f t="shared" si="3"/>
        <v>870340</v>
      </c>
      <c r="J19" s="18">
        <f t="shared" si="3"/>
        <v>891314</v>
      </c>
      <c r="K19" s="18">
        <f t="shared" si="3"/>
        <v>1756603</v>
      </c>
      <c r="L19" s="18">
        <f t="shared" si="3"/>
        <v>2199456</v>
      </c>
      <c r="M19" s="18">
        <f t="shared" si="3"/>
        <v>645186</v>
      </c>
      <c r="N19" s="18">
        <f t="shared" si="3"/>
        <v>4601245</v>
      </c>
      <c r="O19" s="18">
        <f t="shared" si="3"/>
        <v>649606</v>
      </c>
      <c r="P19" s="18">
        <f t="shared" si="3"/>
        <v>1254776</v>
      </c>
      <c r="Q19" s="18">
        <f t="shared" si="3"/>
        <v>1675869</v>
      </c>
      <c r="R19" s="18">
        <f t="shared" si="3"/>
        <v>3580251</v>
      </c>
      <c r="S19" s="18">
        <f t="shared" si="3"/>
        <v>927402</v>
      </c>
      <c r="T19" s="18">
        <f t="shared" si="3"/>
        <v>1321920</v>
      </c>
      <c r="U19" s="18">
        <f t="shared" si="3"/>
        <v>1183424</v>
      </c>
      <c r="V19" s="18">
        <f t="shared" si="3"/>
        <v>3432746</v>
      </c>
      <c r="W19" s="18">
        <f t="shared" si="3"/>
        <v>12505556</v>
      </c>
      <c r="X19" s="18">
        <f t="shared" si="3"/>
        <v>50334457</v>
      </c>
      <c r="Y19" s="18">
        <f t="shared" si="3"/>
        <v>-37828901</v>
      </c>
      <c r="Z19" s="4">
        <f>+IF(X19&lt;&gt;0,+(Y19/X19)*100,0)</f>
        <v>-75.15507915382895</v>
      </c>
      <c r="AA19" s="30">
        <f>SUM(AA20:AA23)</f>
        <v>41957763</v>
      </c>
    </row>
    <row r="20" spans="1:27" ht="13.5">
      <c r="A20" s="5" t="s">
        <v>46</v>
      </c>
      <c r="B20" s="3"/>
      <c r="C20" s="19">
        <v>4805991</v>
      </c>
      <c r="D20" s="19"/>
      <c r="E20" s="20">
        <v>27831500</v>
      </c>
      <c r="F20" s="21">
        <v>21820388</v>
      </c>
      <c r="G20" s="21"/>
      <c r="H20" s="21"/>
      <c r="I20" s="21">
        <v>661860</v>
      </c>
      <c r="J20" s="21">
        <v>661860</v>
      </c>
      <c r="K20" s="21">
        <v>618722</v>
      </c>
      <c r="L20" s="21">
        <v>994160</v>
      </c>
      <c r="M20" s="21">
        <v>632586</v>
      </c>
      <c r="N20" s="21">
        <v>2245468</v>
      </c>
      <c r="O20" s="21"/>
      <c r="P20" s="21">
        <v>999</v>
      </c>
      <c r="Q20" s="21">
        <v>921010</v>
      </c>
      <c r="R20" s="21">
        <v>922009</v>
      </c>
      <c r="S20" s="21">
        <v>401927</v>
      </c>
      <c r="T20" s="21">
        <v>662760</v>
      </c>
      <c r="U20" s="21">
        <v>783969</v>
      </c>
      <c r="V20" s="21">
        <v>1848656</v>
      </c>
      <c r="W20" s="21">
        <v>5677993</v>
      </c>
      <c r="X20" s="21">
        <v>27831500</v>
      </c>
      <c r="Y20" s="21">
        <v>-22153507</v>
      </c>
      <c r="Z20" s="6">
        <v>-79.6</v>
      </c>
      <c r="AA20" s="28">
        <v>21820388</v>
      </c>
    </row>
    <row r="21" spans="1:27" ht="13.5">
      <c r="A21" s="5" t="s">
        <v>47</v>
      </c>
      <c r="B21" s="3"/>
      <c r="C21" s="19">
        <v>3448612</v>
      </c>
      <c r="D21" s="19"/>
      <c r="E21" s="20">
        <v>7450800</v>
      </c>
      <c r="F21" s="21">
        <v>4750199</v>
      </c>
      <c r="G21" s="21"/>
      <c r="H21" s="21">
        <v>20974</v>
      </c>
      <c r="I21" s="21">
        <v>22465</v>
      </c>
      <c r="J21" s="21">
        <v>43439</v>
      </c>
      <c r="K21" s="21">
        <v>40000</v>
      </c>
      <c r="L21" s="21"/>
      <c r="M21" s="21">
        <v>12600</v>
      </c>
      <c r="N21" s="21">
        <v>52600</v>
      </c>
      <c r="O21" s="21"/>
      <c r="P21" s="21"/>
      <c r="Q21" s="21"/>
      <c r="R21" s="21"/>
      <c r="S21" s="21">
        <v>6021</v>
      </c>
      <c r="T21" s="21">
        <v>46200</v>
      </c>
      <c r="U21" s="21">
        <v>136551</v>
      </c>
      <c r="V21" s="21">
        <v>188772</v>
      </c>
      <c r="W21" s="21">
        <v>284811</v>
      </c>
      <c r="X21" s="21">
        <v>7450800</v>
      </c>
      <c r="Y21" s="21">
        <v>-7165989</v>
      </c>
      <c r="Z21" s="6">
        <v>-96.18</v>
      </c>
      <c r="AA21" s="28">
        <v>4750199</v>
      </c>
    </row>
    <row r="22" spans="1:27" ht="13.5">
      <c r="A22" s="5" t="s">
        <v>48</v>
      </c>
      <c r="B22" s="3"/>
      <c r="C22" s="22">
        <v>3814152</v>
      </c>
      <c r="D22" s="22"/>
      <c r="E22" s="23">
        <v>13602157</v>
      </c>
      <c r="F22" s="24">
        <v>13964176</v>
      </c>
      <c r="G22" s="24"/>
      <c r="H22" s="24"/>
      <c r="I22" s="24">
        <v>186015</v>
      </c>
      <c r="J22" s="24">
        <v>186015</v>
      </c>
      <c r="K22" s="24">
        <v>1097881</v>
      </c>
      <c r="L22" s="24">
        <v>1205296</v>
      </c>
      <c r="M22" s="24"/>
      <c r="N22" s="24">
        <v>2303177</v>
      </c>
      <c r="O22" s="24">
        <v>649606</v>
      </c>
      <c r="P22" s="24">
        <v>30968</v>
      </c>
      <c r="Q22" s="24">
        <v>754859</v>
      </c>
      <c r="R22" s="24">
        <v>1435433</v>
      </c>
      <c r="S22" s="24">
        <v>519454</v>
      </c>
      <c r="T22" s="24">
        <v>612960</v>
      </c>
      <c r="U22" s="24">
        <v>262904</v>
      </c>
      <c r="V22" s="24">
        <v>1395318</v>
      </c>
      <c r="W22" s="24">
        <v>5319943</v>
      </c>
      <c r="X22" s="24">
        <v>13602157</v>
      </c>
      <c r="Y22" s="24">
        <v>-8282214</v>
      </c>
      <c r="Z22" s="7">
        <v>-60.89</v>
      </c>
      <c r="AA22" s="29">
        <v>13964176</v>
      </c>
    </row>
    <row r="23" spans="1:27" ht="13.5">
      <c r="A23" s="5" t="s">
        <v>49</v>
      </c>
      <c r="B23" s="3"/>
      <c r="C23" s="19"/>
      <c r="D23" s="19"/>
      <c r="E23" s="20">
        <v>1450000</v>
      </c>
      <c r="F23" s="21">
        <v>1423000</v>
      </c>
      <c r="G23" s="21"/>
      <c r="H23" s="21"/>
      <c r="I23" s="21"/>
      <c r="J23" s="21"/>
      <c r="K23" s="21"/>
      <c r="L23" s="21"/>
      <c r="M23" s="21"/>
      <c r="N23" s="21"/>
      <c r="O23" s="21"/>
      <c r="P23" s="21">
        <v>1222809</v>
      </c>
      <c r="Q23" s="21"/>
      <c r="R23" s="21">
        <v>1222809</v>
      </c>
      <c r="S23" s="21"/>
      <c r="T23" s="21"/>
      <c r="U23" s="21"/>
      <c r="V23" s="21"/>
      <c r="W23" s="21">
        <v>1222809</v>
      </c>
      <c r="X23" s="21">
        <v>1450000</v>
      </c>
      <c r="Y23" s="21">
        <v>-227191</v>
      </c>
      <c r="Z23" s="6">
        <v>-15.67</v>
      </c>
      <c r="AA23" s="28">
        <v>1423000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23762923</v>
      </c>
      <c r="D25" s="51">
        <f>+D5+D9+D15+D19+D24</f>
        <v>0</v>
      </c>
      <c r="E25" s="52">
        <f t="shared" si="4"/>
        <v>70860935</v>
      </c>
      <c r="F25" s="53">
        <f t="shared" si="4"/>
        <v>78237483</v>
      </c>
      <c r="G25" s="53">
        <f t="shared" si="4"/>
        <v>104416</v>
      </c>
      <c r="H25" s="53">
        <f t="shared" si="4"/>
        <v>581415</v>
      </c>
      <c r="I25" s="53">
        <f t="shared" si="4"/>
        <v>1579581</v>
      </c>
      <c r="J25" s="53">
        <f t="shared" si="4"/>
        <v>2265412</v>
      </c>
      <c r="K25" s="53">
        <f t="shared" si="4"/>
        <v>2332674</v>
      </c>
      <c r="L25" s="53">
        <f t="shared" si="4"/>
        <v>3655823</v>
      </c>
      <c r="M25" s="53">
        <f t="shared" si="4"/>
        <v>751844</v>
      </c>
      <c r="N25" s="53">
        <f t="shared" si="4"/>
        <v>6740341</v>
      </c>
      <c r="O25" s="53">
        <f t="shared" si="4"/>
        <v>679900</v>
      </c>
      <c r="P25" s="53">
        <f t="shared" si="4"/>
        <v>1444888</v>
      </c>
      <c r="Q25" s="53">
        <f t="shared" si="4"/>
        <v>2056223</v>
      </c>
      <c r="R25" s="53">
        <f t="shared" si="4"/>
        <v>4181011</v>
      </c>
      <c r="S25" s="53">
        <f t="shared" si="4"/>
        <v>1714012</v>
      </c>
      <c r="T25" s="53">
        <f t="shared" si="4"/>
        <v>1924665</v>
      </c>
      <c r="U25" s="53">
        <f t="shared" si="4"/>
        <v>2931680</v>
      </c>
      <c r="V25" s="53">
        <f t="shared" si="4"/>
        <v>6570357</v>
      </c>
      <c r="W25" s="53">
        <f t="shared" si="4"/>
        <v>19757121</v>
      </c>
      <c r="X25" s="53">
        <f t="shared" si="4"/>
        <v>70860935</v>
      </c>
      <c r="Y25" s="53">
        <f t="shared" si="4"/>
        <v>-51103814</v>
      </c>
      <c r="Z25" s="54">
        <f>+IF(X25&lt;&gt;0,+(Y25/X25)*100,0)</f>
        <v>-72.11845849903054</v>
      </c>
      <c r="AA25" s="55">
        <f>+AA5+AA9+AA15+AA19+AA24</f>
        <v>78237483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8743786</v>
      </c>
      <c r="D28" s="19"/>
      <c r="E28" s="20">
        <v>19397150</v>
      </c>
      <c r="F28" s="21">
        <v>39154928</v>
      </c>
      <c r="G28" s="21"/>
      <c r="H28" s="21">
        <v>402772</v>
      </c>
      <c r="I28" s="21">
        <v>800640</v>
      </c>
      <c r="J28" s="21">
        <v>1203412</v>
      </c>
      <c r="K28" s="21">
        <v>1440331</v>
      </c>
      <c r="L28" s="21">
        <v>1075358</v>
      </c>
      <c r="M28" s="21"/>
      <c r="N28" s="21">
        <v>2515689</v>
      </c>
      <c r="O28" s="21">
        <v>649606</v>
      </c>
      <c r="P28" s="21">
        <v>60249</v>
      </c>
      <c r="Q28" s="21">
        <v>754859</v>
      </c>
      <c r="R28" s="21">
        <v>1464714</v>
      </c>
      <c r="S28" s="21">
        <v>518116</v>
      </c>
      <c r="T28" s="21">
        <v>470671</v>
      </c>
      <c r="U28" s="21">
        <v>1032687</v>
      </c>
      <c r="V28" s="21">
        <v>2021474</v>
      </c>
      <c r="W28" s="21">
        <v>7205289</v>
      </c>
      <c r="X28" s="21"/>
      <c r="Y28" s="21">
        <v>7205289</v>
      </c>
      <c r="Z28" s="6"/>
      <c r="AA28" s="19">
        <v>39154928</v>
      </c>
    </row>
    <row r="29" spans="1:27" ht="13.5">
      <c r="A29" s="57" t="s">
        <v>55</v>
      </c>
      <c r="B29" s="3"/>
      <c r="C29" s="19">
        <v>2242427</v>
      </c>
      <c r="D29" s="19"/>
      <c r="E29" s="20">
        <v>416985</v>
      </c>
      <c r="F29" s="21">
        <v>449985</v>
      </c>
      <c r="G29" s="21"/>
      <c r="H29" s="21"/>
      <c r="I29" s="21"/>
      <c r="J29" s="21"/>
      <c r="K29" s="21"/>
      <c r="L29" s="21">
        <v>1118</v>
      </c>
      <c r="M29" s="21"/>
      <c r="N29" s="21">
        <v>1118</v>
      </c>
      <c r="O29" s="21"/>
      <c r="P29" s="21">
        <v>19941</v>
      </c>
      <c r="Q29" s="21"/>
      <c r="R29" s="21">
        <v>19941</v>
      </c>
      <c r="S29" s="21"/>
      <c r="T29" s="21">
        <v>13675</v>
      </c>
      <c r="U29" s="21">
        <v>118963</v>
      </c>
      <c r="V29" s="21">
        <v>132638</v>
      </c>
      <c r="W29" s="21">
        <v>153697</v>
      </c>
      <c r="X29" s="21"/>
      <c r="Y29" s="21">
        <v>153697</v>
      </c>
      <c r="Z29" s="6"/>
      <c r="AA29" s="28">
        <v>449985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847917</v>
      </c>
      <c r="F31" s="21">
        <v>847917</v>
      </c>
      <c r="G31" s="21"/>
      <c r="H31" s="21"/>
      <c r="I31" s="21"/>
      <c r="J31" s="21"/>
      <c r="K31" s="21"/>
      <c r="L31" s="21">
        <v>324144</v>
      </c>
      <c r="M31" s="21"/>
      <c r="N31" s="21">
        <v>324144</v>
      </c>
      <c r="O31" s="21"/>
      <c r="P31" s="21">
        <v>38229</v>
      </c>
      <c r="Q31" s="21">
        <v>273231</v>
      </c>
      <c r="R31" s="21">
        <v>311460</v>
      </c>
      <c r="S31" s="21"/>
      <c r="T31" s="21"/>
      <c r="U31" s="21"/>
      <c r="V31" s="21"/>
      <c r="W31" s="21">
        <v>635604</v>
      </c>
      <c r="X31" s="21"/>
      <c r="Y31" s="21">
        <v>635604</v>
      </c>
      <c r="Z31" s="6"/>
      <c r="AA31" s="28">
        <v>847917</v>
      </c>
    </row>
    <row r="32" spans="1:27" ht="13.5">
      <c r="A32" s="59" t="s">
        <v>58</v>
      </c>
      <c r="B32" s="3"/>
      <c r="C32" s="25">
        <f aca="true" t="shared" si="5" ref="C32:Y32">SUM(C28:C31)</f>
        <v>10986213</v>
      </c>
      <c r="D32" s="25">
        <f>SUM(D28:D31)</f>
        <v>0</v>
      </c>
      <c r="E32" s="26">
        <f t="shared" si="5"/>
        <v>20662052</v>
      </c>
      <c r="F32" s="27">
        <f t="shared" si="5"/>
        <v>40452830</v>
      </c>
      <c r="G32" s="27">
        <f t="shared" si="5"/>
        <v>0</v>
      </c>
      <c r="H32" s="27">
        <f t="shared" si="5"/>
        <v>402772</v>
      </c>
      <c r="I32" s="27">
        <f t="shared" si="5"/>
        <v>800640</v>
      </c>
      <c r="J32" s="27">
        <f t="shared" si="5"/>
        <v>1203412</v>
      </c>
      <c r="K32" s="27">
        <f t="shared" si="5"/>
        <v>1440331</v>
      </c>
      <c r="L32" s="27">
        <f t="shared" si="5"/>
        <v>1400620</v>
      </c>
      <c r="M32" s="27">
        <f t="shared" si="5"/>
        <v>0</v>
      </c>
      <c r="N32" s="27">
        <f t="shared" si="5"/>
        <v>2840951</v>
      </c>
      <c r="O32" s="27">
        <f t="shared" si="5"/>
        <v>649606</v>
      </c>
      <c r="P32" s="27">
        <f t="shared" si="5"/>
        <v>118419</v>
      </c>
      <c r="Q32" s="27">
        <f t="shared" si="5"/>
        <v>1028090</v>
      </c>
      <c r="R32" s="27">
        <f t="shared" si="5"/>
        <v>1796115</v>
      </c>
      <c r="S32" s="27">
        <f t="shared" si="5"/>
        <v>518116</v>
      </c>
      <c r="T32" s="27">
        <f t="shared" si="5"/>
        <v>484346</v>
      </c>
      <c r="U32" s="27">
        <f t="shared" si="5"/>
        <v>1151650</v>
      </c>
      <c r="V32" s="27">
        <f t="shared" si="5"/>
        <v>2154112</v>
      </c>
      <c r="W32" s="27">
        <f t="shared" si="5"/>
        <v>7994590</v>
      </c>
      <c r="X32" s="27">
        <f t="shared" si="5"/>
        <v>0</v>
      </c>
      <c r="Y32" s="27">
        <f t="shared" si="5"/>
        <v>7994590</v>
      </c>
      <c r="Z32" s="13">
        <f>+IF(X32&lt;&gt;0,+(Y32/X32)*100,0)</f>
        <v>0</v>
      </c>
      <c r="AA32" s="31">
        <f>SUM(AA28:AA31)</f>
        <v>40452830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10275410</v>
      </c>
      <c r="D34" s="19"/>
      <c r="E34" s="20">
        <v>39764585</v>
      </c>
      <c r="F34" s="21">
        <v>28213667</v>
      </c>
      <c r="G34" s="21"/>
      <c r="H34" s="21"/>
      <c r="I34" s="21">
        <v>654097</v>
      </c>
      <c r="J34" s="21">
        <v>654097</v>
      </c>
      <c r="K34" s="21">
        <v>618495</v>
      </c>
      <c r="L34" s="21">
        <v>1192122</v>
      </c>
      <c r="M34" s="21">
        <v>632586</v>
      </c>
      <c r="N34" s="21">
        <v>2443203</v>
      </c>
      <c r="O34" s="21"/>
      <c r="P34" s="21">
        <v>1222809</v>
      </c>
      <c r="Q34" s="21">
        <v>917156</v>
      </c>
      <c r="R34" s="21">
        <v>2139965</v>
      </c>
      <c r="S34" s="21">
        <v>1086220</v>
      </c>
      <c r="T34" s="21">
        <v>935686</v>
      </c>
      <c r="U34" s="21">
        <v>686074</v>
      </c>
      <c r="V34" s="21">
        <v>2707980</v>
      </c>
      <c r="W34" s="21">
        <v>7945245</v>
      </c>
      <c r="X34" s="21"/>
      <c r="Y34" s="21">
        <v>7945245</v>
      </c>
      <c r="Z34" s="6"/>
      <c r="AA34" s="28">
        <v>28213667</v>
      </c>
    </row>
    <row r="35" spans="1:27" ht="13.5">
      <c r="A35" s="60" t="s">
        <v>63</v>
      </c>
      <c r="B35" s="3"/>
      <c r="C35" s="19">
        <v>2501301</v>
      </c>
      <c r="D35" s="19"/>
      <c r="E35" s="20">
        <v>10434298</v>
      </c>
      <c r="F35" s="21">
        <v>9570986</v>
      </c>
      <c r="G35" s="21">
        <v>104416</v>
      </c>
      <c r="H35" s="21">
        <v>178643</v>
      </c>
      <c r="I35" s="21">
        <v>124844</v>
      </c>
      <c r="J35" s="21">
        <v>407903</v>
      </c>
      <c r="K35" s="21">
        <v>273848</v>
      </c>
      <c r="L35" s="21">
        <v>1063081</v>
      </c>
      <c r="M35" s="21">
        <v>119258</v>
      </c>
      <c r="N35" s="21">
        <v>1456187</v>
      </c>
      <c r="O35" s="21">
        <v>30295</v>
      </c>
      <c r="P35" s="21">
        <v>103660</v>
      </c>
      <c r="Q35" s="21">
        <v>110977</v>
      </c>
      <c r="R35" s="21">
        <v>244932</v>
      </c>
      <c r="S35" s="21">
        <v>109676</v>
      </c>
      <c r="T35" s="21">
        <v>504634</v>
      </c>
      <c r="U35" s="21">
        <v>1093956</v>
      </c>
      <c r="V35" s="21">
        <v>1708266</v>
      </c>
      <c r="W35" s="21">
        <v>3817288</v>
      </c>
      <c r="X35" s="21"/>
      <c r="Y35" s="21">
        <v>3817288</v>
      </c>
      <c r="Z35" s="6"/>
      <c r="AA35" s="28">
        <v>9570986</v>
      </c>
    </row>
    <row r="36" spans="1:27" ht="13.5">
      <c r="A36" s="61" t="s">
        <v>64</v>
      </c>
      <c r="B36" s="10"/>
      <c r="C36" s="62">
        <f aca="true" t="shared" si="6" ref="C36:Y36">SUM(C32:C35)</f>
        <v>23762924</v>
      </c>
      <c r="D36" s="62">
        <f>SUM(D32:D35)</f>
        <v>0</v>
      </c>
      <c r="E36" s="63">
        <f t="shared" si="6"/>
        <v>70860935</v>
      </c>
      <c r="F36" s="64">
        <f t="shared" si="6"/>
        <v>78237483</v>
      </c>
      <c r="G36" s="64">
        <f t="shared" si="6"/>
        <v>104416</v>
      </c>
      <c r="H36" s="64">
        <f t="shared" si="6"/>
        <v>581415</v>
      </c>
      <c r="I36" s="64">
        <f t="shared" si="6"/>
        <v>1579581</v>
      </c>
      <c r="J36" s="64">
        <f t="shared" si="6"/>
        <v>2265412</v>
      </c>
      <c r="K36" s="64">
        <f t="shared" si="6"/>
        <v>2332674</v>
      </c>
      <c r="L36" s="64">
        <f t="shared" si="6"/>
        <v>3655823</v>
      </c>
      <c r="M36" s="64">
        <f t="shared" si="6"/>
        <v>751844</v>
      </c>
      <c r="N36" s="64">
        <f t="shared" si="6"/>
        <v>6740341</v>
      </c>
      <c r="O36" s="64">
        <f t="shared" si="6"/>
        <v>679901</v>
      </c>
      <c r="P36" s="64">
        <f t="shared" si="6"/>
        <v>1444888</v>
      </c>
      <c r="Q36" s="64">
        <f t="shared" si="6"/>
        <v>2056223</v>
      </c>
      <c r="R36" s="64">
        <f t="shared" si="6"/>
        <v>4181012</v>
      </c>
      <c r="S36" s="64">
        <f t="shared" si="6"/>
        <v>1714012</v>
      </c>
      <c r="T36" s="64">
        <f t="shared" si="6"/>
        <v>1924666</v>
      </c>
      <c r="U36" s="64">
        <f t="shared" si="6"/>
        <v>2931680</v>
      </c>
      <c r="V36" s="64">
        <f t="shared" si="6"/>
        <v>6570358</v>
      </c>
      <c r="W36" s="64">
        <f t="shared" si="6"/>
        <v>19757123</v>
      </c>
      <c r="X36" s="64">
        <f t="shared" si="6"/>
        <v>0</v>
      </c>
      <c r="Y36" s="64">
        <f t="shared" si="6"/>
        <v>19757123</v>
      </c>
      <c r="Z36" s="65">
        <f>+IF(X36&lt;&gt;0,+(Y36/X36)*100,0)</f>
        <v>0</v>
      </c>
      <c r="AA36" s="66">
        <f>SUM(AA32:AA35)</f>
        <v>78237483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5756428</v>
      </c>
      <c r="D5" s="16">
        <f>SUM(D6:D8)</f>
        <v>0</v>
      </c>
      <c r="E5" s="17">
        <f t="shared" si="0"/>
        <v>6421947</v>
      </c>
      <c r="F5" s="18">
        <f t="shared" si="0"/>
        <v>6741450</v>
      </c>
      <c r="G5" s="18">
        <f t="shared" si="0"/>
        <v>45310</v>
      </c>
      <c r="H5" s="18">
        <f t="shared" si="0"/>
        <v>106137</v>
      </c>
      <c r="I5" s="18">
        <f t="shared" si="0"/>
        <v>2414652</v>
      </c>
      <c r="J5" s="18">
        <f t="shared" si="0"/>
        <v>2566099</v>
      </c>
      <c r="K5" s="18">
        <f t="shared" si="0"/>
        <v>138122</v>
      </c>
      <c r="L5" s="18">
        <f t="shared" si="0"/>
        <v>225566</v>
      </c>
      <c r="M5" s="18">
        <f t="shared" si="0"/>
        <v>73526</v>
      </c>
      <c r="N5" s="18">
        <f t="shared" si="0"/>
        <v>437214</v>
      </c>
      <c r="O5" s="18">
        <f t="shared" si="0"/>
        <v>15321</v>
      </c>
      <c r="P5" s="18">
        <f t="shared" si="0"/>
        <v>95703</v>
      </c>
      <c r="Q5" s="18">
        <f t="shared" si="0"/>
        <v>469178</v>
      </c>
      <c r="R5" s="18">
        <f t="shared" si="0"/>
        <v>580202</v>
      </c>
      <c r="S5" s="18">
        <f t="shared" si="0"/>
        <v>962408</v>
      </c>
      <c r="T5" s="18">
        <f t="shared" si="0"/>
        <v>199104</v>
      </c>
      <c r="U5" s="18">
        <f t="shared" si="0"/>
        <v>670521</v>
      </c>
      <c r="V5" s="18">
        <f t="shared" si="0"/>
        <v>1832033</v>
      </c>
      <c r="W5" s="18">
        <f t="shared" si="0"/>
        <v>5415548</v>
      </c>
      <c r="X5" s="18">
        <f t="shared" si="0"/>
        <v>6421947</v>
      </c>
      <c r="Y5" s="18">
        <f t="shared" si="0"/>
        <v>-1006399</v>
      </c>
      <c r="Z5" s="4">
        <f>+IF(X5&lt;&gt;0,+(Y5/X5)*100,0)</f>
        <v>-15.671244250380765</v>
      </c>
      <c r="AA5" s="16">
        <f>SUM(AA6:AA8)</f>
        <v>6741450</v>
      </c>
    </row>
    <row r="6" spans="1:27" ht="13.5">
      <c r="A6" s="5" t="s">
        <v>32</v>
      </c>
      <c r="B6" s="3"/>
      <c r="C6" s="19">
        <v>3915880</v>
      </c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>
        <v>21893</v>
      </c>
      <c r="M6" s="21">
        <v>34782</v>
      </c>
      <c r="N6" s="21">
        <v>56675</v>
      </c>
      <c r="O6" s="21"/>
      <c r="P6" s="21">
        <v>72738</v>
      </c>
      <c r="Q6" s="21"/>
      <c r="R6" s="21">
        <v>72738</v>
      </c>
      <c r="S6" s="21"/>
      <c r="T6" s="21"/>
      <c r="U6" s="21">
        <v>43895</v>
      </c>
      <c r="V6" s="21">
        <v>43895</v>
      </c>
      <c r="W6" s="21">
        <v>173308</v>
      </c>
      <c r="X6" s="21">
        <v>500000</v>
      </c>
      <c r="Y6" s="21">
        <v>-326692</v>
      </c>
      <c r="Z6" s="6">
        <v>-65.34</v>
      </c>
      <c r="AA6" s="28">
        <v>500000</v>
      </c>
    </row>
    <row r="7" spans="1:27" ht="13.5">
      <c r="A7" s="5" t="s">
        <v>33</v>
      </c>
      <c r="B7" s="3"/>
      <c r="C7" s="22">
        <v>154958</v>
      </c>
      <c r="D7" s="22"/>
      <c r="E7" s="23">
        <v>181000</v>
      </c>
      <c r="F7" s="24">
        <v>500503</v>
      </c>
      <c r="G7" s="24">
        <v>5507</v>
      </c>
      <c r="H7" s="24">
        <v>8700</v>
      </c>
      <c r="I7" s="24">
        <v>4036</v>
      </c>
      <c r="J7" s="24">
        <v>18243</v>
      </c>
      <c r="K7" s="24">
        <v>8931</v>
      </c>
      <c r="L7" s="24">
        <v>49493</v>
      </c>
      <c r="M7" s="24">
        <v>-53</v>
      </c>
      <c r="N7" s="24">
        <v>58371</v>
      </c>
      <c r="O7" s="24">
        <v>6713</v>
      </c>
      <c r="P7" s="24">
        <v>21330</v>
      </c>
      <c r="Q7" s="24">
        <v>9266</v>
      </c>
      <c r="R7" s="24">
        <v>37309</v>
      </c>
      <c r="S7" s="24">
        <v>45743</v>
      </c>
      <c r="T7" s="24">
        <v>163821</v>
      </c>
      <c r="U7" s="24">
        <v>253557</v>
      </c>
      <c r="V7" s="24">
        <v>463121</v>
      </c>
      <c r="W7" s="24">
        <v>577044</v>
      </c>
      <c r="X7" s="24">
        <v>181000</v>
      </c>
      <c r="Y7" s="24">
        <v>396044</v>
      </c>
      <c r="Z7" s="7">
        <v>218.81</v>
      </c>
      <c r="AA7" s="29">
        <v>500503</v>
      </c>
    </row>
    <row r="8" spans="1:27" ht="13.5">
      <c r="A8" s="5" t="s">
        <v>34</v>
      </c>
      <c r="B8" s="3"/>
      <c r="C8" s="19">
        <v>1685590</v>
      </c>
      <c r="D8" s="19"/>
      <c r="E8" s="20">
        <v>5740947</v>
      </c>
      <c r="F8" s="21">
        <v>5740947</v>
      </c>
      <c r="G8" s="21">
        <v>39803</v>
      </c>
      <c r="H8" s="21">
        <v>97437</v>
      </c>
      <c r="I8" s="21">
        <v>2410616</v>
      </c>
      <c r="J8" s="21">
        <v>2547856</v>
      </c>
      <c r="K8" s="21">
        <v>129191</v>
      </c>
      <c r="L8" s="21">
        <v>154180</v>
      </c>
      <c r="M8" s="21">
        <v>38797</v>
      </c>
      <c r="N8" s="21">
        <v>322168</v>
      </c>
      <c r="O8" s="21">
        <v>8608</v>
      </c>
      <c r="P8" s="21">
        <v>1635</v>
      </c>
      <c r="Q8" s="21">
        <v>459912</v>
      </c>
      <c r="R8" s="21">
        <v>470155</v>
      </c>
      <c r="S8" s="21">
        <v>916665</v>
      </c>
      <c r="T8" s="21">
        <v>35283</v>
      </c>
      <c r="U8" s="21">
        <v>373069</v>
      </c>
      <c r="V8" s="21">
        <v>1325017</v>
      </c>
      <c r="W8" s="21">
        <v>4665196</v>
      </c>
      <c r="X8" s="21">
        <v>5740947</v>
      </c>
      <c r="Y8" s="21">
        <v>-1075751</v>
      </c>
      <c r="Z8" s="6">
        <v>-18.74</v>
      </c>
      <c r="AA8" s="28">
        <v>5740947</v>
      </c>
    </row>
    <row r="9" spans="1:27" ht="13.5">
      <c r="A9" s="2" t="s">
        <v>35</v>
      </c>
      <c r="B9" s="3"/>
      <c r="C9" s="16">
        <f aca="true" t="shared" si="1" ref="C9:Y9">SUM(C10:C14)</f>
        <v>23923732</v>
      </c>
      <c r="D9" s="16">
        <f>SUM(D10:D14)</f>
        <v>0</v>
      </c>
      <c r="E9" s="17">
        <f t="shared" si="1"/>
        <v>16012658</v>
      </c>
      <c r="F9" s="18">
        <f t="shared" si="1"/>
        <v>36995340</v>
      </c>
      <c r="G9" s="18">
        <f t="shared" si="1"/>
        <v>206341</v>
      </c>
      <c r="H9" s="18">
        <f t="shared" si="1"/>
        <v>936320</v>
      </c>
      <c r="I9" s="18">
        <f t="shared" si="1"/>
        <v>1028478</v>
      </c>
      <c r="J9" s="18">
        <f t="shared" si="1"/>
        <v>2171139</v>
      </c>
      <c r="K9" s="18">
        <f t="shared" si="1"/>
        <v>1181857</v>
      </c>
      <c r="L9" s="18">
        <f t="shared" si="1"/>
        <v>1435403</v>
      </c>
      <c r="M9" s="18">
        <f t="shared" si="1"/>
        <v>1667814</v>
      </c>
      <c r="N9" s="18">
        <f t="shared" si="1"/>
        <v>4285074</v>
      </c>
      <c r="O9" s="18">
        <f t="shared" si="1"/>
        <v>453799</v>
      </c>
      <c r="P9" s="18">
        <f t="shared" si="1"/>
        <v>725705</v>
      </c>
      <c r="Q9" s="18">
        <f t="shared" si="1"/>
        <v>2539671</v>
      </c>
      <c r="R9" s="18">
        <f t="shared" si="1"/>
        <v>3719175</v>
      </c>
      <c r="S9" s="18">
        <f t="shared" si="1"/>
        <v>930262</v>
      </c>
      <c r="T9" s="18">
        <f t="shared" si="1"/>
        <v>1970790</v>
      </c>
      <c r="U9" s="18">
        <f t="shared" si="1"/>
        <v>1019004</v>
      </c>
      <c r="V9" s="18">
        <f t="shared" si="1"/>
        <v>3920056</v>
      </c>
      <c r="W9" s="18">
        <f t="shared" si="1"/>
        <v>14095444</v>
      </c>
      <c r="X9" s="18">
        <f t="shared" si="1"/>
        <v>16012658</v>
      </c>
      <c r="Y9" s="18">
        <f t="shared" si="1"/>
        <v>-1917214</v>
      </c>
      <c r="Z9" s="4">
        <f>+IF(X9&lt;&gt;0,+(Y9/X9)*100,0)</f>
        <v>-11.973115269182667</v>
      </c>
      <c r="AA9" s="30">
        <f>SUM(AA10:AA14)</f>
        <v>36995340</v>
      </c>
    </row>
    <row r="10" spans="1:27" ht="13.5">
      <c r="A10" s="5" t="s">
        <v>36</v>
      </c>
      <c r="B10" s="3"/>
      <c r="C10" s="19">
        <v>3383153</v>
      </c>
      <c r="D10" s="19"/>
      <c r="E10" s="20">
        <v>890658</v>
      </c>
      <c r="F10" s="21">
        <v>904442</v>
      </c>
      <c r="G10" s="21">
        <v>67110</v>
      </c>
      <c r="H10" s="21">
        <v>46133</v>
      </c>
      <c r="I10" s="21">
        <v>13815</v>
      </c>
      <c r="J10" s="21">
        <v>127058</v>
      </c>
      <c r="K10" s="21">
        <v>303877</v>
      </c>
      <c r="L10" s="21">
        <v>55413</v>
      </c>
      <c r="M10" s="21">
        <v>125195</v>
      </c>
      <c r="N10" s="21">
        <v>484485</v>
      </c>
      <c r="O10" s="21">
        <v>85448</v>
      </c>
      <c r="P10" s="21">
        <v>23484</v>
      </c>
      <c r="Q10" s="21"/>
      <c r="R10" s="21">
        <v>108932</v>
      </c>
      <c r="S10" s="21">
        <v>18387</v>
      </c>
      <c r="T10" s="21">
        <v>64830</v>
      </c>
      <c r="U10" s="21">
        <v>480</v>
      </c>
      <c r="V10" s="21">
        <v>83697</v>
      </c>
      <c r="W10" s="21">
        <v>804172</v>
      </c>
      <c r="X10" s="21">
        <v>890658</v>
      </c>
      <c r="Y10" s="21">
        <v>-86486</v>
      </c>
      <c r="Z10" s="6">
        <v>-9.71</v>
      </c>
      <c r="AA10" s="28">
        <v>904442</v>
      </c>
    </row>
    <row r="11" spans="1:27" ht="13.5">
      <c r="A11" s="5" t="s">
        <v>37</v>
      </c>
      <c r="B11" s="3"/>
      <c r="C11" s="19">
        <v>8103543</v>
      </c>
      <c r="D11" s="19"/>
      <c r="E11" s="20">
        <v>890000</v>
      </c>
      <c r="F11" s="21">
        <v>890000</v>
      </c>
      <c r="G11" s="21"/>
      <c r="H11" s="21">
        <v>30389</v>
      </c>
      <c r="I11" s="21">
        <v>126676</v>
      </c>
      <c r="J11" s="21">
        <v>157065</v>
      </c>
      <c r="K11" s="21">
        <v>18290</v>
      </c>
      <c r="L11" s="21">
        <v>96970</v>
      </c>
      <c r="M11" s="21">
        <v>77235</v>
      </c>
      <c r="N11" s="21">
        <v>192495</v>
      </c>
      <c r="O11" s="21">
        <v>30649</v>
      </c>
      <c r="P11" s="21">
        <v>22516</v>
      </c>
      <c r="Q11" s="21">
        <v>34763</v>
      </c>
      <c r="R11" s="21">
        <v>87928</v>
      </c>
      <c r="S11" s="21">
        <v>22045</v>
      </c>
      <c r="T11" s="21">
        <v>59452</v>
      </c>
      <c r="U11" s="21">
        <v>765</v>
      </c>
      <c r="V11" s="21">
        <v>82262</v>
      </c>
      <c r="W11" s="21">
        <v>519750</v>
      </c>
      <c r="X11" s="21">
        <v>890000</v>
      </c>
      <c r="Y11" s="21">
        <v>-370250</v>
      </c>
      <c r="Z11" s="6">
        <v>-41.6</v>
      </c>
      <c r="AA11" s="28">
        <v>890000</v>
      </c>
    </row>
    <row r="12" spans="1:27" ht="13.5">
      <c r="A12" s="5" t="s">
        <v>38</v>
      </c>
      <c r="B12" s="3"/>
      <c r="C12" s="19">
        <v>2868939</v>
      </c>
      <c r="D12" s="19"/>
      <c r="E12" s="20">
        <v>1232000</v>
      </c>
      <c r="F12" s="21">
        <v>1232000</v>
      </c>
      <c r="G12" s="21">
        <v>139231</v>
      </c>
      <c r="H12" s="21">
        <v>103352</v>
      </c>
      <c r="I12" s="21">
        <v>5786</v>
      </c>
      <c r="J12" s="21">
        <v>248369</v>
      </c>
      <c r="K12" s="21">
        <v>93559</v>
      </c>
      <c r="L12" s="21">
        <v>473372</v>
      </c>
      <c r="M12" s="21">
        <v>249183</v>
      </c>
      <c r="N12" s="21">
        <v>816114</v>
      </c>
      <c r="O12" s="21">
        <v>43192</v>
      </c>
      <c r="P12" s="21">
        <v>4043</v>
      </c>
      <c r="Q12" s="21">
        <v>4562</v>
      </c>
      <c r="R12" s="21">
        <v>51797</v>
      </c>
      <c r="S12" s="21">
        <v>9260</v>
      </c>
      <c r="T12" s="21">
        <v>72476</v>
      </c>
      <c r="U12" s="21">
        <v>132112</v>
      </c>
      <c r="V12" s="21">
        <v>213848</v>
      </c>
      <c r="W12" s="21">
        <v>1330128</v>
      </c>
      <c r="X12" s="21">
        <v>1232000</v>
      </c>
      <c r="Y12" s="21">
        <v>98128</v>
      </c>
      <c r="Z12" s="6">
        <v>7.96</v>
      </c>
      <c r="AA12" s="28">
        <v>1232000</v>
      </c>
    </row>
    <row r="13" spans="1:27" ht="13.5">
      <c r="A13" s="5" t="s">
        <v>39</v>
      </c>
      <c r="B13" s="3"/>
      <c r="C13" s="19">
        <v>9568097</v>
      </c>
      <c r="D13" s="19"/>
      <c r="E13" s="20">
        <v>13000000</v>
      </c>
      <c r="F13" s="21">
        <v>33968898</v>
      </c>
      <c r="G13" s="21"/>
      <c r="H13" s="21">
        <v>756446</v>
      </c>
      <c r="I13" s="21">
        <v>882201</v>
      </c>
      <c r="J13" s="21">
        <v>1638647</v>
      </c>
      <c r="K13" s="21">
        <v>766131</v>
      </c>
      <c r="L13" s="21">
        <v>809648</v>
      </c>
      <c r="M13" s="21">
        <v>1216201</v>
      </c>
      <c r="N13" s="21">
        <v>2791980</v>
      </c>
      <c r="O13" s="21">
        <v>294510</v>
      </c>
      <c r="P13" s="21">
        <v>675662</v>
      </c>
      <c r="Q13" s="21">
        <v>2500346</v>
      </c>
      <c r="R13" s="21">
        <v>3470518</v>
      </c>
      <c r="S13" s="21">
        <v>880570</v>
      </c>
      <c r="T13" s="21">
        <v>1774032</v>
      </c>
      <c r="U13" s="21">
        <v>885647</v>
      </c>
      <c r="V13" s="21">
        <v>3540249</v>
      </c>
      <c r="W13" s="21">
        <v>11441394</v>
      </c>
      <c r="X13" s="21">
        <v>13000000</v>
      </c>
      <c r="Y13" s="21">
        <v>-1558606</v>
      </c>
      <c r="Z13" s="6">
        <v>-11.99</v>
      </c>
      <c r="AA13" s="28">
        <v>33968898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32090680</v>
      </c>
      <c r="D15" s="16">
        <f>SUM(D16:D18)</f>
        <v>0</v>
      </c>
      <c r="E15" s="17">
        <f t="shared" si="2"/>
        <v>25510103</v>
      </c>
      <c r="F15" s="18">
        <f t="shared" si="2"/>
        <v>25671172</v>
      </c>
      <c r="G15" s="18">
        <f t="shared" si="2"/>
        <v>467576</v>
      </c>
      <c r="H15" s="18">
        <f t="shared" si="2"/>
        <v>992589</v>
      </c>
      <c r="I15" s="18">
        <f t="shared" si="2"/>
        <v>1907438</v>
      </c>
      <c r="J15" s="18">
        <f t="shared" si="2"/>
        <v>3367603</v>
      </c>
      <c r="K15" s="18">
        <f t="shared" si="2"/>
        <v>881475</v>
      </c>
      <c r="L15" s="18">
        <f t="shared" si="2"/>
        <v>4229334</v>
      </c>
      <c r="M15" s="18">
        <f t="shared" si="2"/>
        <v>1277445</v>
      </c>
      <c r="N15" s="18">
        <f t="shared" si="2"/>
        <v>6388254</v>
      </c>
      <c r="O15" s="18">
        <f t="shared" si="2"/>
        <v>1400861</v>
      </c>
      <c r="P15" s="18">
        <f t="shared" si="2"/>
        <v>2517277</v>
      </c>
      <c r="Q15" s="18">
        <f t="shared" si="2"/>
        <v>1940238</v>
      </c>
      <c r="R15" s="18">
        <f t="shared" si="2"/>
        <v>5858376</v>
      </c>
      <c r="S15" s="18">
        <f t="shared" si="2"/>
        <v>1780639</v>
      </c>
      <c r="T15" s="18">
        <f t="shared" si="2"/>
        <v>2095808</v>
      </c>
      <c r="U15" s="18">
        <f t="shared" si="2"/>
        <v>4640569</v>
      </c>
      <c r="V15" s="18">
        <f t="shared" si="2"/>
        <v>8517016</v>
      </c>
      <c r="W15" s="18">
        <f t="shared" si="2"/>
        <v>24131249</v>
      </c>
      <c r="X15" s="18">
        <f t="shared" si="2"/>
        <v>25510106</v>
      </c>
      <c r="Y15" s="18">
        <f t="shared" si="2"/>
        <v>-1378857</v>
      </c>
      <c r="Z15" s="4">
        <f>+IF(X15&lt;&gt;0,+(Y15/X15)*100,0)</f>
        <v>-5.405140221683125</v>
      </c>
      <c r="AA15" s="30">
        <f>SUM(AA16:AA18)</f>
        <v>25671172</v>
      </c>
    </row>
    <row r="16" spans="1:27" ht="13.5">
      <c r="A16" s="5" t="s">
        <v>42</v>
      </c>
      <c r="B16" s="3"/>
      <c r="C16" s="19">
        <v>7486178</v>
      </c>
      <c r="D16" s="19"/>
      <c r="E16" s="20">
        <v>702100</v>
      </c>
      <c r="F16" s="21">
        <v>702100</v>
      </c>
      <c r="G16" s="21"/>
      <c r="H16" s="21">
        <v>911</v>
      </c>
      <c r="I16" s="21">
        <v>10428</v>
      </c>
      <c r="J16" s="21">
        <v>11339</v>
      </c>
      <c r="K16" s="21"/>
      <c r="L16" s="21">
        <v>3680</v>
      </c>
      <c r="M16" s="21">
        <v>24579</v>
      </c>
      <c r="N16" s="21">
        <v>28259</v>
      </c>
      <c r="O16" s="21"/>
      <c r="P16" s="21">
        <v>8880</v>
      </c>
      <c r="Q16" s="21">
        <v>18701</v>
      </c>
      <c r="R16" s="21">
        <v>27581</v>
      </c>
      <c r="S16" s="21">
        <v>2956</v>
      </c>
      <c r="T16" s="21">
        <v>27842</v>
      </c>
      <c r="U16" s="21">
        <v>228178</v>
      </c>
      <c r="V16" s="21">
        <v>258976</v>
      </c>
      <c r="W16" s="21">
        <v>326155</v>
      </c>
      <c r="X16" s="21">
        <v>702100</v>
      </c>
      <c r="Y16" s="21">
        <v>-375945</v>
      </c>
      <c r="Z16" s="6">
        <v>-53.55</v>
      </c>
      <c r="AA16" s="28">
        <v>702100</v>
      </c>
    </row>
    <row r="17" spans="1:27" ht="13.5">
      <c r="A17" s="5" t="s">
        <v>43</v>
      </c>
      <c r="B17" s="3"/>
      <c r="C17" s="19">
        <v>24604502</v>
      </c>
      <c r="D17" s="19"/>
      <c r="E17" s="20">
        <v>24808003</v>
      </c>
      <c r="F17" s="21">
        <v>24969072</v>
      </c>
      <c r="G17" s="21">
        <v>467576</v>
      </c>
      <c r="H17" s="21">
        <v>991678</v>
      </c>
      <c r="I17" s="21">
        <v>1897010</v>
      </c>
      <c r="J17" s="21">
        <v>3356264</v>
      </c>
      <c r="K17" s="21">
        <v>881475</v>
      </c>
      <c r="L17" s="21">
        <v>4225654</v>
      </c>
      <c r="M17" s="21">
        <v>1252866</v>
      </c>
      <c r="N17" s="21">
        <v>6359995</v>
      </c>
      <c r="O17" s="21">
        <v>1400861</v>
      </c>
      <c r="P17" s="21">
        <v>2508397</v>
      </c>
      <c r="Q17" s="21">
        <v>1921537</v>
      </c>
      <c r="R17" s="21">
        <v>5830795</v>
      </c>
      <c r="S17" s="21">
        <v>1777683</v>
      </c>
      <c r="T17" s="21">
        <v>2067966</v>
      </c>
      <c r="U17" s="21">
        <v>4412391</v>
      </c>
      <c r="V17" s="21">
        <v>8258040</v>
      </c>
      <c r="W17" s="21">
        <v>23805094</v>
      </c>
      <c r="X17" s="21">
        <v>24808003</v>
      </c>
      <c r="Y17" s="21">
        <v>-1002909</v>
      </c>
      <c r="Z17" s="6">
        <v>-4.04</v>
      </c>
      <c r="AA17" s="28">
        <v>24969072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</v>
      </c>
      <c r="Y18" s="21">
        <v>-3</v>
      </c>
      <c r="Z18" s="6">
        <v>-100</v>
      </c>
      <c r="AA18" s="28"/>
    </row>
    <row r="19" spans="1:27" ht="13.5">
      <c r="A19" s="2" t="s">
        <v>45</v>
      </c>
      <c r="B19" s="8"/>
      <c r="C19" s="16">
        <f aca="true" t="shared" si="3" ref="C19:Y19">SUM(C20:C23)</f>
        <v>52015130</v>
      </c>
      <c r="D19" s="16">
        <f>SUM(D20:D23)</f>
        <v>0</v>
      </c>
      <c r="E19" s="17">
        <f t="shared" si="3"/>
        <v>75745092</v>
      </c>
      <c r="F19" s="18">
        <f t="shared" si="3"/>
        <v>83778742</v>
      </c>
      <c r="G19" s="18">
        <f t="shared" si="3"/>
        <v>987886</v>
      </c>
      <c r="H19" s="18">
        <f t="shared" si="3"/>
        <v>1569056</v>
      </c>
      <c r="I19" s="18">
        <f t="shared" si="3"/>
        <v>2124409</v>
      </c>
      <c r="J19" s="18">
        <f t="shared" si="3"/>
        <v>4681351</v>
      </c>
      <c r="K19" s="18">
        <f t="shared" si="3"/>
        <v>2719909</v>
      </c>
      <c r="L19" s="18">
        <f t="shared" si="3"/>
        <v>8710644</v>
      </c>
      <c r="M19" s="18">
        <f t="shared" si="3"/>
        <v>6829013</v>
      </c>
      <c r="N19" s="18">
        <f t="shared" si="3"/>
        <v>18259566</v>
      </c>
      <c r="O19" s="18">
        <f t="shared" si="3"/>
        <v>2523789</v>
      </c>
      <c r="P19" s="18">
        <f t="shared" si="3"/>
        <v>5614149</v>
      </c>
      <c r="Q19" s="18">
        <f t="shared" si="3"/>
        <v>8288207</v>
      </c>
      <c r="R19" s="18">
        <f t="shared" si="3"/>
        <v>16426145</v>
      </c>
      <c r="S19" s="18">
        <f t="shared" si="3"/>
        <v>5727630</v>
      </c>
      <c r="T19" s="18">
        <f t="shared" si="3"/>
        <v>12370065</v>
      </c>
      <c r="U19" s="18">
        <f t="shared" si="3"/>
        <v>12550723</v>
      </c>
      <c r="V19" s="18">
        <f t="shared" si="3"/>
        <v>30648418</v>
      </c>
      <c r="W19" s="18">
        <f t="shared" si="3"/>
        <v>70015480</v>
      </c>
      <c r="X19" s="18">
        <f t="shared" si="3"/>
        <v>75745092</v>
      </c>
      <c r="Y19" s="18">
        <f t="shared" si="3"/>
        <v>-5729612</v>
      </c>
      <c r="Z19" s="4">
        <f>+IF(X19&lt;&gt;0,+(Y19/X19)*100,0)</f>
        <v>-7.5643343333717254</v>
      </c>
      <c r="AA19" s="30">
        <f>SUM(AA20:AA23)</f>
        <v>83778742</v>
      </c>
    </row>
    <row r="20" spans="1:27" ht="13.5">
      <c r="A20" s="5" t="s">
        <v>46</v>
      </c>
      <c r="B20" s="3"/>
      <c r="C20" s="19">
        <v>21606530</v>
      </c>
      <c r="D20" s="19"/>
      <c r="E20" s="20">
        <v>24398597</v>
      </c>
      <c r="F20" s="21">
        <v>26174440</v>
      </c>
      <c r="G20" s="21">
        <v>432453</v>
      </c>
      <c r="H20" s="21">
        <v>139652</v>
      </c>
      <c r="I20" s="21">
        <v>653607</v>
      </c>
      <c r="J20" s="21">
        <v>1225712</v>
      </c>
      <c r="K20" s="21">
        <v>2114768</v>
      </c>
      <c r="L20" s="21">
        <v>1217463</v>
      </c>
      <c r="M20" s="21">
        <v>1516688</v>
      </c>
      <c r="N20" s="21">
        <v>4848919</v>
      </c>
      <c r="O20" s="21">
        <v>421523</v>
      </c>
      <c r="P20" s="21">
        <v>2130087</v>
      </c>
      <c r="Q20" s="21">
        <v>1980501</v>
      </c>
      <c r="R20" s="21">
        <v>4532111</v>
      </c>
      <c r="S20" s="21">
        <v>2849136</v>
      </c>
      <c r="T20" s="21">
        <v>3607000</v>
      </c>
      <c r="U20" s="21">
        <v>4913858</v>
      </c>
      <c r="V20" s="21">
        <v>11369994</v>
      </c>
      <c r="W20" s="21">
        <v>21976736</v>
      </c>
      <c r="X20" s="21">
        <v>24398597</v>
      </c>
      <c r="Y20" s="21">
        <v>-2421861</v>
      </c>
      <c r="Z20" s="6">
        <v>-9.93</v>
      </c>
      <c r="AA20" s="28">
        <v>26174440</v>
      </c>
    </row>
    <row r="21" spans="1:27" ht="13.5">
      <c r="A21" s="5" t="s">
        <v>47</v>
      </c>
      <c r="B21" s="3"/>
      <c r="C21" s="19">
        <v>10170458</v>
      </c>
      <c r="D21" s="19"/>
      <c r="E21" s="20">
        <v>17633162</v>
      </c>
      <c r="F21" s="21">
        <v>17693162</v>
      </c>
      <c r="G21" s="21">
        <v>548696</v>
      </c>
      <c r="H21" s="21">
        <v>688373</v>
      </c>
      <c r="I21" s="21">
        <v>427836</v>
      </c>
      <c r="J21" s="21">
        <v>1664905</v>
      </c>
      <c r="K21" s="21">
        <v>319686</v>
      </c>
      <c r="L21" s="21">
        <v>4282223</v>
      </c>
      <c r="M21" s="21">
        <v>2680381</v>
      </c>
      <c r="N21" s="21">
        <v>7282290</v>
      </c>
      <c r="O21" s="21">
        <v>591219</v>
      </c>
      <c r="P21" s="21">
        <v>1372449</v>
      </c>
      <c r="Q21" s="21">
        <v>1093656</v>
      </c>
      <c r="R21" s="21">
        <v>3057324</v>
      </c>
      <c r="S21" s="21">
        <v>1069751</v>
      </c>
      <c r="T21" s="21">
        <v>1512224</v>
      </c>
      <c r="U21" s="21">
        <v>1681352</v>
      </c>
      <c r="V21" s="21">
        <v>4263327</v>
      </c>
      <c r="W21" s="21">
        <v>16267846</v>
      </c>
      <c r="X21" s="21">
        <v>17633162</v>
      </c>
      <c r="Y21" s="21">
        <v>-1365316</v>
      </c>
      <c r="Z21" s="6">
        <v>-7.74</v>
      </c>
      <c r="AA21" s="28">
        <v>17693162</v>
      </c>
    </row>
    <row r="22" spans="1:27" ht="13.5">
      <c r="A22" s="5" t="s">
        <v>48</v>
      </c>
      <c r="B22" s="3"/>
      <c r="C22" s="22">
        <v>20038353</v>
      </c>
      <c r="D22" s="22"/>
      <c r="E22" s="23">
        <v>28857133</v>
      </c>
      <c r="F22" s="24">
        <v>35054940</v>
      </c>
      <c r="G22" s="24">
        <v>6737</v>
      </c>
      <c r="H22" s="24">
        <v>741031</v>
      </c>
      <c r="I22" s="24">
        <v>1026883</v>
      </c>
      <c r="J22" s="24">
        <v>1774651</v>
      </c>
      <c r="K22" s="24">
        <v>240201</v>
      </c>
      <c r="L22" s="24">
        <v>3100062</v>
      </c>
      <c r="M22" s="24">
        <v>2537875</v>
      </c>
      <c r="N22" s="24">
        <v>5878138</v>
      </c>
      <c r="O22" s="24">
        <v>1445759</v>
      </c>
      <c r="P22" s="24">
        <v>2106278</v>
      </c>
      <c r="Q22" s="24">
        <v>2263027</v>
      </c>
      <c r="R22" s="24">
        <v>5815064</v>
      </c>
      <c r="S22" s="24">
        <v>1578743</v>
      </c>
      <c r="T22" s="24">
        <v>7172551</v>
      </c>
      <c r="U22" s="24">
        <v>5929203</v>
      </c>
      <c r="V22" s="24">
        <v>14680497</v>
      </c>
      <c r="W22" s="24">
        <v>28148350</v>
      </c>
      <c r="X22" s="24">
        <v>28857133</v>
      </c>
      <c r="Y22" s="24">
        <v>-708783</v>
      </c>
      <c r="Z22" s="7">
        <v>-2.46</v>
      </c>
      <c r="AA22" s="29">
        <v>35054940</v>
      </c>
    </row>
    <row r="23" spans="1:27" ht="13.5">
      <c r="A23" s="5" t="s">
        <v>49</v>
      </c>
      <c r="B23" s="3"/>
      <c r="C23" s="19">
        <v>199789</v>
      </c>
      <c r="D23" s="19"/>
      <c r="E23" s="20">
        <v>4856200</v>
      </c>
      <c r="F23" s="21">
        <v>4856200</v>
      </c>
      <c r="G23" s="21"/>
      <c r="H23" s="21"/>
      <c r="I23" s="21">
        <v>16083</v>
      </c>
      <c r="J23" s="21">
        <v>16083</v>
      </c>
      <c r="K23" s="21">
        <v>45254</v>
      </c>
      <c r="L23" s="21">
        <v>110896</v>
      </c>
      <c r="M23" s="21">
        <v>94069</v>
      </c>
      <c r="N23" s="21">
        <v>250219</v>
      </c>
      <c r="O23" s="21">
        <v>65288</v>
      </c>
      <c r="P23" s="21">
        <v>5335</v>
      </c>
      <c r="Q23" s="21">
        <v>2951023</v>
      </c>
      <c r="R23" s="21">
        <v>3021646</v>
      </c>
      <c r="S23" s="21">
        <v>230000</v>
      </c>
      <c r="T23" s="21">
        <v>78290</v>
      </c>
      <c r="U23" s="21">
        <v>26310</v>
      </c>
      <c r="V23" s="21">
        <v>334600</v>
      </c>
      <c r="W23" s="21">
        <v>3622548</v>
      </c>
      <c r="X23" s="21">
        <v>4856200</v>
      </c>
      <c r="Y23" s="21">
        <v>-1233652</v>
      </c>
      <c r="Z23" s="6">
        <v>-25.4</v>
      </c>
      <c r="AA23" s="28">
        <v>4856200</v>
      </c>
    </row>
    <row r="24" spans="1:27" ht="13.5">
      <c r="A24" s="2" t="s">
        <v>50</v>
      </c>
      <c r="B24" s="8"/>
      <c r="C24" s="16">
        <v>495794</v>
      </c>
      <c r="D24" s="16"/>
      <c r="E24" s="17">
        <v>20000</v>
      </c>
      <c r="F24" s="18">
        <v>10000</v>
      </c>
      <c r="G24" s="18"/>
      <c r="H24" s="18">
        <v>4703</v>
      </c>
      <c r="I24" s="18"/>
      <c r="J24" s="18">
        <v>4703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6228</v>
      </c>
      <c r="V24" s="18">
        <v>6228</v>
      </c>
      <c r="W24" s="18">
        <v>10931</v>
      </c>
      <c r="X24" s="18">
        <v>20000</v>
      </c>
      <c r="Y24" s="18">
        <v>-9069</v>
      </c>
      <c r="Z24" s="4">
        <v>-45.35</v>
      </c>
      <c r="AA24" s="30">
        <v>10000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114281764</v>
      </c>
      <c r="D25" s="51">
        <f>+D5+D9+D15+D19+D24</f>
        <v>0</v>
      </c>
      <c r="E25" s="52">
        <f t="shared" si="4"/>
        <v>123709800</v>
      </c>
      <c r="F25" s="53">
        <f t="shared" si="4"/>
        <v>153196704</v>
      </c>
      <c r="G25" s="53">
        <f t="shared" si="4"/>
        <v>1707113</v>
      </c>
      <c r="H25" s="53">
        <f t="shared" si="4"/>
        <v>3608805</v>
      </c>
      <c r="I25" s="53">
        <f t="shared" si="4"/>
        <v>7474977</v>
      </c>
      <c r="J25" s="53">
        <f t="shared" si="4"/>
        <v>12790895</v>
      </c>
      <c r="K25" s="53">
        <f t="shared" si="4"/>
        <v>4921363</v>
      </c>
      <c r="L25" s="53">
        <f t="shared" si="4"/>
        <v>14600947</v>
      </c>
      <c r="M25" s="53">
        <f t="shared" si="4"/>
        <v>9847798</v>
      </c>
      <c r="N25" s="53">
        <f t="shared" si="4"/>
        <v>29370108</v>
      </c>
      <c r="O25" s="53">
        <f t="shared" si="4"/>
        <v>4393770</v>
      </c>
      <c r="P25" s="53">
        <f t="shared" si="4"/>
        <v>8952834</v>
      </c>
      <c r="Q25" s="53">
        <f t="shared" si="4"/>
        <v>13237294</v>
      </c>
      <c r="R25" s="53">
        <f t="shared" si="4"/>
        <v>26583898</v>
      </c>
      <c r="S25" s="53">
        <f t="shared" si="4"/>
        <v>9400939</v>
      </c>
      <c r="T25" s="53">
        <f t="shared" si="4"/>
        <v>16635767</v>
      </c>
      <c r="U25" s="53">
        <f t="shared" si="4"/>
        <v>18887045</v>
      </c>
      <c r="V25" s="53">
        <f t="shared" si="4"/>
        <v>44923751</v>
      </c>
      <c r="W25" s="53">
        <f t="shared" si="4"/>
        <v>113668652</v>
      </c>
      <c r="X25" s="53">
        <f t="shared" si="4"/>
        <v>123709803</v>
      </c>
      <c r="Y25" s="53">
        <f t="shared" si="4"/>
        <v>-10041151</v>
      </c>
      <c r="Z25" s="54">
        <f>+IF(X25&lt;&gt;0,+(Y25/X25)*100,0)</f>
        <v>-8.116697914392443</v>
      </c>
      <c r="AA25" s="55">
        <f>+AA5+AA9+AA15+AA19+AA24</f>
        <v>153196704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23690454</v>
      </c>
      <c r="D28" s="19"/>
      <c r="E28" s="20">
        <v>27602632</v>
      </c>
      <c r="F28" s="21">
        <v>35360814</v>
      </c>
      <c r="G28" s="21">
        <v>776908</v>
      </c>
      <c r="H28" s="21">
        <v>626196</v>
      </c>
      <c r="I28" s="21">
        <v>1304373</v>
      </c>
      <c r="J28" s="21">
        <v>2707477</v>
      </c>
      <c r="K28" s="21">
        <v>1723804</v>
      </c>
      <c r="L28" s="21">
        <v>8795526</v>
      </c>
      <c r="M28" s="21">
        <v>1357405</v>
      </c>
      <c r="N28" s="21">
        <v>11876735</v>
      </c>
      <c r="O28" s="21">
        <v>1279680</v>
      </c>
      <c r="P28" s="21">
        <v>2004717</v>
      </c>
      <c r="Q28" s="21">
        <v>2821679</v>
      </c>
      <c r="R28" s="21">
        <v>6106076</v>
      </c>
      <c r="S28" s="21">
        <v>1297815</v>
      </c>
      <c r="T28" s="21">
        <v>2536998</v>
      </c>
      <c r="U28" s="21">
        <v>721737</v>
      </c>
      <c r="V28" s="21">
        <v>4556550</v>
      </c>
      <c r="W28" s="21">
        <v>25246838</v>
      </c>
      <c r="X28" s="21"/>
      <c r="Y28" s="21">
        <v>25246838</v>
      </c>
      <c r="Z28" s="6"/>
      <c r="AA28" s="19">
        <v>35360814</v>
      </c>
    </row>
    <row r="29" spans="1:27" ht="13.5">
      <c r="A29" s="57" t="s">
        <v>55</v>
      </c>
      <c r="B29" s="3"/>
      <c r="C29" s="19">
        <v>9920800</v>
      </c>
      <c r="D29" s="19"/>
      <c r="E29" s="20">
        <v>13729824</v>
      </c>
      <c r="F29" s="21">
        <v>34458120</v>
      </c>
      <c r="G29" s="21">
        <v>39792</v>
      </c>
      <c r="H29" s="21">
        <v>781802</v>
      </c>
      <c r="I29" s="21">
        <v>882201</v>
      </c>
      <c r="J29" s="21">
        <v>1703795</v>
      </c>
      <c r="K29" s="21">
        <v>982275</v>
      </c>
      <c r="L29" s="21">
        <v>814537</v>
      </c>
      <c r="M29" s="21">
        <v>1280488</v>
      </c>
      <c r="N29" s="21">
        <v>3077300</v>
      </c>
      <c r="O29" s="21">
        <v>394151</v>
      </c>
      <c r="P29" s="21">
        <v>907267</v>
      </c>
      <c r="Q29" s="21">
        <v>2528426</v>
      </c>
      <c r="R29" s="21">
        <v>3829844</v>
      </c>
      <c r="S29" s="21">
        <v>895224</v>
      </c>
      <c r="T29" s="21">
        <v>1771987</v>
      </c>
      <c r="U29" s="21">
        <v>986459</v>
      </c>
      <c r="V29" s="21">
        <v>3653670</v>
      </c>
      <c r="W29" s="21">
        <v>12264609</v>
      </c>
      <c r="X29" s="21"/>
      <c r="Y29" s="21">
        <v>12264609</v>
      </c>
      <c r="Z29" s="6"/>
      <c r="AA29" s="28">
        <v>34458120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40645</v>
      </c>
      <c r="T30" s="24">
        <v>-150000</v>
      </c>
      <c r="U30" s="24"/>
      <c r="V30" s="24">
        <v>-109355</v>
      </c>
      <c r="W30" s="24">
        <v>-109355</v>
      </c>
      <c r="X30" s="24"/>
      <c r="Y30" s="24">
        <v>-109355</v>
      </c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33611254</v>
      </c>
      <c r="D32" s="25">
        <f>SUM(D28:D31)</f>
        <v>0</v>
      </c>
      <c r="E32" s="26">
        <f t="shared" si="5"/>
        <v>41332456</v>
      </c>
      <c r="F32" s="27">
        <f t="shared" si="5"/>
        <v>69818934</v>
      </c>
      <c r="G32" s="27">
        <f t="shared" si="5"/>
        <v>816700</v>
      </c>
      <c r="H32" s="27">
        <f t="shared" si="5"/>
        <v>1407998</v>
      </c>
      <c r="I32" s="27">
        <f t="shared" si="5"/>
        <v>2186574</v>
      </c>
      <c r="J32" s="27">
        <f t="shared" si="5"/>
        <v>4411272</v>
      </c>
      <c r="K32" s="27">
        <f t="shared" si="5"/>
        <v>2706079</v>
      </c>
      <c r="L32" s="27">
        <f t="shared" si="5"/>
        <v>9610063</v>
      </c>
      <c r="M32" s="27">
        <f t="shared" si="5"/>
        <v>2637893</v>
      </c>
      <c r="N32" s="27">
        <f t="shared" si="5"/>
        <v>14954035</v>
      </c>
      <c r="O32" s="27">
        <f t="shared" si="5"/>
        <v>1673831</v>
      </c>
      <c r="P32" s="27">
        <f t="shared" si="5"/>
        <v>2911984</v>
      </c>
      <c r="Q32" s="27">
        <f t="shared" si="5"/>
        <v>5350105</v>
      </c>
      <c r="R32" s="27">
        <f t="shared" si="5"/>
        <v>9935920</v>
      </c>
      <c r="S32" s="27">
        <f t="shared" si="5"/>
        <v>2233684</v>
      </c>
      <c r="T32" s="27">
        <f t="shared" si="5"/>
        <v>4158985</v>
      </c>
      <c r="U32" s="27">
        <f t="shared" si="5"/>
        <v>1708196</v>
      </c>
      <c r="V32" s="27">
        <f t="shared" si="5"/>
        <v>8100865</v>
      </c>
      <c r="W32" s="27">
        <f t="shared" si="5"/>
        <v>37402092</v>
      </c>
      <c r="X32" s="27">
        <f t="shared" si="5"/>
        <v>0</v>
      </c>
      <c r="Y32" s="27">
        <f t="shared" si="5"/>
        <v>37402092</v>
      </c>
      <c r="Z32" s="13">
        <f>+IF(X32&lt;&gt;0,+(Y32/X32)*100,0)</f>
        <v>0</v>
      </c>
      <c r="AA32" s="31">
        <f>SUM(AA28:AA31)</f>
        <v>69818934</v>
      </c>
    </row>
    <row r="33" spans="1:27" ht="13.5">
      <c r="A33" s="60" t="s">
        <v>59</v>
      </c>
      <c r="B33" s="3" t="s">
        <v>60</v>
      </c>
      <c r="C33" s="19">
        <v>12522353</v>
      </c>
      <c r="D33" s="19"/>
      <c r="E33" s="20">
        <v>2200000</v>
      </c>
      <c r="F33" s="21">
        <v>2217187</v>
      </c>
      <c r="G33" s="21">
        <v>92257</v>
      </c>
      <c r="H33" s="21">
        <v>71324</v>
      </c>
      <c r="I33" s="21">
        <v>126436</v>
      </c>
      <c r="J33" s="21">
        <v>290017</v>
      </c>
      <c r="K33" s="21">
        <v>91786</v>
      </c>
      <c r="L33" s="21">
        <v>83138</v>
      </c>
      <c r="M33" s="21">
        <v>53189</v>
      </c>
      <c r="N33" s="21">
        <v>228113</v>
      </c>
      <c r="O33" s="21">
        <v>135082</v>
      </c>
      <c r="P33" s="21">
        <v>59022</v>
      </c>
      <c r="Q33" s="21">
        <v>158541</v>
      </c>
      <c r="R33" s="21">
        <v>352645</v>
      </c>
      <c r="S33" s="21">
        <v>68402</v>
      </c>
      <c r="T33" s="21">
        <v>133957</v>
      </c>
      <c r="U33" s="21">
        <v>123352</v>
      </c>
      <c r="V33" s="21">
        <v>325711</v>
      </c>
      <c r="W33" s="21">
        <v>1196486</v>
      </c>
      <c r="X33" s="21"/>
      <c r="Y33" s="21">
        <v>1196486</v>
      </c>
      <c r="Z33" s="6"/>
      <c r="AA33" s="28">
        <v>2217187</v>
      </c>
    </row>
    <row r="34" spans="1:27" ht="13.5">
      <c r="A34" s="60" t="s">
        <v>61</v>
      </c>
      <c r="B34" s="3" t="s">
        <v>62</v>
      </c>
      <c r="C34" s="19">
        <v>821868</v>
      </c>
      <c r="D34" s="19"/>
      <c r="E34" s="20">
        <v>1446800</v>
      </c>
      <c r="F34" s="21">
        <v>1446800</v>
      </c>
      <c r="G34" s="21"/>
      <c r="H34" s="21"/>
      <c r="I34" s="21"/>
      <c r="J34" s="21"/>
      <c r="K34" s="21"/>
      <c r="L34" s="21"/>
      <c r="M34" s="21">
        <v>47501</v>
      </c>
      <c r="N34" s="21">
        <v>47501</v>
      </c>
      <c r="O34" s="21"/>
      <c r="P34" s="21"/>
      <c r="Q34" s="21"/>
      <c r="R34" s="21"/>
      <c r="S34" s="21"/>
      <c r="T34" s="21"/>
      <c r="U34" s="21">
        <v>211076</v>
      </c>
      <c r="V34" s="21">
        <v>211076</v>
      </c>
      <c r="W34" s="21">
        <v>258577</v>
      </c>
      <c r="X34" s="21"/>
      <c r="Y34" s="21">
        <v>258577</v>
      </c>
      <c r="Z34" s="6"/>
      <c r="AA34" s="28">
        <v>1446800</v>
      </c>
    </row>
    <row r="35" spans="1:27" ht="13.5">
      <c r="A35" s="60" t="s">
        <v>63</v>
      </c>
      <c r="B35" s="3"/>
      <c r="C35" s="19">
        <v>67326289</v>
      </c>
      <c r="D35" s="19"/>
      <c r="E35" s="20">
        <v>78730544</v>
      </c>
      <c r="F35" s="21">
        <v>79713783</v>
      </c>
      <c r="G35" s="21">
        <v>798156</v>
      </c>
      <c r="H35" s="21">
        <v>2129483</v>
      </c>
      <c r="I35" s="21">
        <v>5161964</v>
      </c>
      <c r="J35" s="21">
        <v>8089603</v>
      </c>
      <c r="K35" s="21">
        <v>2123497</v>
      </c>
      <c r="L35" s="21">
        <v>4907744</v>
      </c>
      <c r="M35" s="21">
        <v>7109215</v>
      </c>
      <c r="N35" s="21">
        <v>14140456</v>
      </c>
      <c r="O35" s="21">
        <v>2584857</v>
      </c>
      <c r="P35" s="21">
        <v>5981829</v>
      </c>
      <c r="Q35" s="21">
        <v>7728648</v>
      </c>
      <c r="R35" s="21">
        <v>16295334</v>
      </c>
      <c r="S35" s="21">
        <v>7098854</v>
      </c>
      <c r="T35" s="21">
        <v>12342824</v>
      </c>
      <c r="U35" s="21">
        <v>16844422</v>
      </c>
      <c r="V35" s="21">
        <v>36286100</v>
      </c>
      <c r="W35" s="21">
        <v>74811493</v>
      </c>
      <c r="X35" s="21"/>
      <c r="Y35" s="21">
        <v>74811493</v>
      </c>
      <c r="Z35" s="6"/>
      <c r="AA35" s="28">
        <v>79713783</v>
      </c>
    </row>
    <row r="36" spans="1:27" ht="13.5">
      <c r="A36" s="61" t="s">
        <v>64</v>
      </c>
      <c r="B36" s="10"/>
      <c r="C36" s="62">
        <f aca="true" t="shared" si="6" ref="C36:Y36">SUM(C32:C35)</f>
        <v>114281764</v>
      </c>
      <c r="D36" s="62">
        <f>SUM(D32:D35)</f>
        <v>0</v>
      </c>
      <c r="E36" s="63">
        <f t="shared" si="6"/>
        <v>123709800</v>
      </c>
      <c r="F36" s="64">
        <f t="shared" si="6"/>
        <v>153196704</v>
      </c>
      <c r="G36" s="64">
        <f t="shared" si="6"/>
        <v>1707113</v>
      </c>
      <c r="H36" s="64">
        <f t="shared" si="6"/>
        <v>3608805</v>
      </c>
      <c r="I36" s="64">
        <f t="shared" si="6"/>
        <v>7474974</v>
      </c>
      <c r="J36" s="64">
        <f t="shared" si="6"/>
        <v>12790892</v>
      </c>
      <c r="K36" s="64">
        <f t="shared" si="6"/>
        <v>4921362</v>
      </c>
      <c r="L36" s="64">
        <f t="shared" si="6"/>
        <v>14600945</v>
      </c>
      <c r="M36" s="64">
        <f t="shared" si="6"/>
        <v>9847798</v>
      </c>
      <c r="N36" s="64">
        <f t="shared" si="6"/>
        <v>29370105</v>
      </c>
      <c r="O36" s="64">
        <f t="shared" si="6"/>
        <v>4393770</v>
      </c>
      <c r="P36" s="64">
        <f t="shared" si="6"/>
        <v>8952835</v>
      </c>
      <c r="Q36" s="64">
        <f t="shared" si="6"/>
        <v>13237294</v>
      </c>
      <c r="R36" s="64">
        <f t="shared" si="6"/>
        <v>26583899</v>
      </c>
      <c r="S36" s="64">
        <f t="shared" si="6"/>
        <v>9400940</v>
      </c>
      <c r="T36" s="64">
        <f t="shared" si="6"/>
        <v>16635766</v>
      </c>
      <c r="U36" s="64">
        <f t="shared" si="6"/>
        <v>18887046</v>
      </c>
      <c r="V36" s="64">
        <f t="shared" si="6"/>
        <v>44923752</v>
      </c>
      <c r="W36" s="64">
        <f t="shared" si="6"/>
        <v>113668648</v>
      </c>
      <c r="X36" s="64">
        <f t="shared" si="6"/>
        <v>0</v>
      </c>
      <c r="Y36" s="64">
        <f t="shared" si="6"/>
        <v>113668648</v>
      </c>
      <c r="Z36" s="65">
        <f>+IF(X36&lt;&gt;0,+(Y36/X36)*100,0)</f>
        <v>0</v>
      </c>
      <c r="AA36" s="66">
        <f>SUM(AA32:AA35)</f>
        <v>153196704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2863287</v>
      </c>
      <c r="D5" s="16">
        <f>SUM(D6:D8)</f>
        <v>0</v>
      </c>
      <c r="E5" s="17">
        <f t="shared" si="0"/>
        <v>9797000</v>
      </c>
      <c r="F5" s="18">
        <f t="shared" si="0"/>
        <v>10452200</v>
      </c>
      <c r="G5" s="18">
        <f t="shared" si="0"/>
        <v>17550</v>
      </c>
      <c r="H5" s="18">
        <f t="shared" si="0"/>
        <v>41230</v>
      </c>
      <c r="I5" s="18">
        <f t="shared" si="0"/>
        <v>252876</v>
      </c>
      <c r="J5" s="18">
        <f t="shared" si="0"/>
        <v>311656</v>
      </c>
      <c r="K5" s="18">
        <f t="shared" si="0"/>
        <v>123274</v>
      </c>
      <c r="L5" s="18">
        <f t="shared" si="0"/>
        <v>128580</v>
      </c>
      <c r="M5" s="18">
        <f t="shared" si="0"/>
        <v>1074375</v>
      </c>
      <c r="N5" s="18">
        <f t="shared" si="0"/>
        <v>1326229</v>
      </c>
      <c r="O5" s="18">
        <f t="shared" si="0"/>
        <v>151360</v>
      </c>
      <c r="P5" s="18">
        <f t="shared" si="0"/>
        <v>98824</v>
      </c>
      <c r="Q5" s="18">
        <f t="shared" si="0"/>
        <v>106779</v>
      </c>
      <c r="R5" s="18">
        <f t="shared" si="0"/>
        <v>356963</v>
      </c>
      <c r="S5" s="18">
        <f t="shared" si="0"/>
        <v>133162</v>
      </c>
      <c r="T5" s="18">
        <f t="shared" si="0"/>
        <v>151648</v>
      </c>
      <c r="U5" s="18">
        <f t="shared" si="0"/>
        <v>3039700</v>
      </c>
      <c r="V5" s="18">
        <f t="shared" si="0"/>
        <v>3324510</v>
      </c>
      <c r="W5" s="18">
        <f t="shared" si="0"/>
        <v>5319358</v>
      </c>
      <c r="X5" s="18">
        <f t="shared" si="0"/>
        <v>9797000</v>
      </c>
      <c r="Y5" s="18">
        <f t="shared" si="0"/>
        <v>-4477642</v>
      </c>
      <c r="Z5" s="4">
        <f>+IF(X5&lt;&gt;0,+(Y5/X5)*100,0)</f>
        <v>-45.704215576196795</v>
      </c>
      <c r="AA5" s="16">
        <f>SUM(AA6:AA8)</f>
        <v>10452200</v>
      </c>
    </row>
    <row r="6" spans="1:27" ht="13.5">
      <c r="A6" s="5" t="s">
        <v>32</v>
      </c>
      <c r="B6" s="3"/>
      <c r="C6" s="19">
        <v>746438</v>
      </c>
      <c r="D6" s="19"/>
      <c r="E6" s="20">
        <v>2400000</v>
      </c>
      <c r="F6" s="21">
        <v>2610000</v>
      </c>
      <c r="G6" s="21">
        <v>17550</v>
      </c>
      <c r="H6" s="21">
        <v>23330</v>
      </c>
      <c r="I6" s="21">
        <v>52276</v>
      </c>
      <c r="J6" s="21">
        <v>93156</v>
      </c>
      <c r="K6" s="21">
        <v>95468</v>
      </c>
      <c r="L6" s="21">
        <v>105491</v>
      </c>
      <c r="M6" s="21">
        <v>81555</v>
      </c>
      <c r="N6" s="21">
        <v>282514</v>
      </c>
      <c r="O6" s="21">
        <v>3780</v>
      </c>
      <c r="P6" s="21">
        <v>41656</v>
      </c>
      <c r="Q6" s="21">
        <v>42443</v>
      </c>
      <c r="R6" s="21">
        <v>87879</v>
      </c>
      <c r="S6" s="21">
        <v>27002</v>
      </c>
      <c r="T6" s="21">
        <v>56647</v>
      </c>
      <c r="U6" s="21">
        <v>835030</v>
      </c>
      <c r="V6" s="21">
        <v>918679</v>
      </c>
      <c r="W6" s="21">
        <v>1382228</v>
      </c>
      <c r="X6" s="21">
        <v>2400000</v>
      </c>
      <c r="Y6" s="21">
        <v>-1017772</v>
      </c>
      <c r="Z6" s="6">
        <v>-42.41</v>
      </c>
      <c r="AA6" s="28">
        <v>2610000</v>
      </c>
    </row>
    <row r="7" spans="1:27" ht="13.5">
      <c r="A7" s="5" t="s">
        <v>33</v>
      </c>
      <c r="B7" s="3"/>
      <c r="C7" s="22">
        <v>675868</v>
      </c>
      <c r="D7" s="22"/>
      <c r="E7" s="23">
        <v>350000</v>
      </c>
      <c r="F7" s="24">
        <v>470000</v>
      </c>
      <c r="G7" s="24"/>
      <c r="H7" s="24">
        <v>17900</v>
      </c>
      <c r="I7" s="24"/>
      <c r="J7" s="24">
        <v>17900</v>
      </c>
      <c r="K7" s="24">
        <v>8283</v>
      </c>
      <c r="L7" s="24">
        <v>7895</v>
      </c>
      <c r="M7" s="24">
        <v>3710</v>
      </c>
      <c r="N7" s="24">
        <v>19888</v>
      </c>
      <c r="O7" s="24"/>
      <c r="P7" s="24">
        <v>3601</v>
      </c>
      <c r="Q7" s="24">
        <v>32934</v>
      </c>
      <c r="R7" s="24">
        <v>36535</v>
      </c>
      <c r="S7" s="24">
        <v>32956</v>
      </c>
      <c r="T7" s="24">
        <v>10511</v>
      </c>
      <c r="U7" s="24">
        <v>341934</v>
      </c>
      <c r="V7" s="24">
        <v>385401</v>
      </c>
      <c r="W7" s="24">
        <v>459724</v>
      </c>
      <c r="X7" s="24">
        <v>350000</v>
      </c>
      <c r="Y7" s="24">
        <v>109724</v>
      </c>
      <c r="Z7" s="7">
        <v>31.35</v>
      </c>
      <c r="AA7" s="29">
        <v>470000</v>
      </c>
    </row>
    <row r="8" spans="1:27" ht="13.5">
      <c r="A8" s="5" t="s">
        <v>34</v>
      </c>
      <c r="B8" s="3"/>
      <c r="C8" s="19">
        <v>1440981</v>
      </c>
      <c r="D8" s="19"/>
      <c r="E8" s="20">
        <v>7047000</v>
      </c>
      <c r="F8" s="21">
        <v>7372200</v>
      </c>
      <c r="G8" s="21"/>
      <c r="H8" s="21"/>
      <c r="I8" s="21">
        <v>200600</v>
      </c>
      <c r="J8" s="21">
        <v>200600</v>
      </c>
      <c r="K8" s="21">
        <v>19523</v>
      </c>
      <c r="L8" s="21">
        <v>15194</v>
      </c>
      <c r="M8" s="21">
        <v>989110</v>
      </c>
      <c r="N8" s="21">
        <v>1023827</v>
      </c>
      <c r="O8" s="21">
        <v>147580</v>
      </c>
      <c r="P8" s="21">
        <v>53567</v>
      </c>
      <c r="Q8" s="21">
        <v>31402</v>
      </c>
      <c r="R8" s="21">
        <v>232549</v>
      </c>
      <c r="S8" s="21">
        <v>73204</v>
      </c>
      <c r="T8" s="21">
        <v>84490</v>
      </c>
      <c r="U8" s="21">
        <v>1862736</v>
      </c>
      <c r="V8" s="21">
        <v>2020430</v>
      </c>
      <c r="W8" s="21">
        <v>3477406</v>
      </c>
      <c r="X8" s="21">
        <v>7047000</v>
      </c>
      <c r="Y8" s="21">
        <v>-3569594</v>
      </c>
      <c r="Z8" s="6">
        <v>-50.65</v>
      </c>
      <c r="AA8" s="28">
        <v>7372200</v>
      </c>
    </row>
    <row r="9" spans="1:27" ht="13.5">
      <c r="A9" s="2" t="s">
        <v>35</v>
      </c>
      <c r="B9" s="3"/>
      <c r="C9" s="16">
        <f aca="true" t="shared" si="1" ref="C9:Y9">SUM(C10:C14)</f>
        <v>26336158</v>
      </c>
      <c r="D9" s="16">
        <f>SUM(D10:D14)</f>
        <v>0</v>
      </c>
      <c r="E9" s="17">
        <f t="shared" si="1"/>
        <v>29737921</v>
      </c>
      <c r="F9" s="18">
        <f t="shared" si="1"/>
        <v>22609179</v>
      </c>
      <c r="G9" s="18">
        <f t="shared" si="1"/>
        <v>0</v>
      </c>
      <c r="H9" s="18">
        <f t="shared" si="1"/>
        <v>5400</v>
      </c>
      <c r="I9" s="18">
        <f t="shared" si="1"/>
        <v>27400</v>
      </c>
      <c r="J9" s="18">
        <f t="shared" si="1"/>
        <v>32800</v>
      </c>
      <c r="K9" s="18">
        <f t="shared" si="1"/>
        <v>109201</v>
      </c>
      <c r="L9" s="18">
        <f t="shared" si="1"/>
        <v>391494</v>
      </c>
      <c r="M9" s="18">
        <f t="shared" si="1"/>
        <v>1507611</v>
      </c>
      <c r="N9" s="18">
        <f t="shared" si="1"/>
        <v>2008306</v>
      </c>
      <c r="O9" s="18">
        <f t="shared" si="1"/>
        <v>485487</v>
      </c>
      <c r="P9" s="18">
        <f t="shared" si="1"/>
        <v>450730</v>
      </c>
      <c r="Q9" s="18">
        <f t="shared" si="1"/>
        <v>800216</v>
      </c>
      <c r="R9" s="18">
        <f t="shared" si="1"/>
        <v>1736433</v>
      </c>
      <c r="S9" s="18">
        <f t="shared" si="1"/>
        <v>156272</v>
      </c>
      <c r="T9" s="18">
        <f t="shared" si="1"/>
        <v>1059497</v>
      </c>
      <c r="U9" s="18">
        <f t="shared" si="1"/>
        <v>5443903</v>
      </c>
      <c r="V9" s="18">
        <f t="shared" si="1"/>
        <v>6659672</v>
      </c>
      <c r="W9" s="18">
        <f t="shared" si="1"/>
        <v>10437211</v>
      </c>
      <c r="X9" s="18">
        <f t="shared" si="1"/>
        <v>29737921</v>
      </c>
      <c r="Y9" s="18">
        <f t="shared" si="1"/>
        <v>-19300710</v>
      </c>
      <c r="Z9" s="4">
        <f>+IF(X9&lt;&gt;0,+(Y9/X9)*100,0)</f>
        <v>-64.90268771646814</v>
      </c>
      <c r="AA9" s="30">
        <f>SUM(AA10:AA14)</f>
        <v>22609179</v>
      </c>
    </row>
    <row r="10" spans="1:27" ht="13.5">
      <c r="A10" s="5" t="s">
        <v>36</v>
      </c>
      <c r="B10" s="3"/>
      <c r="C10" s="19">
        <v>1273756</v>
      </c>
      <c r="D10" s="19"/>
      <c r="E10" s="20">
        <v>4529000</v>
      </c>
      <c r="F10" s="21">
        <v>4262700</v>
      </c>
      <c r="G10" s="21"/>
      <c r="H10" s="21"/>
      <c r="I10" s="21"/>
      <c r="J10" s="21"/>
      <c r="K10" s="21"/>
      <c r="L10" s="21">
        <v>25100</v>
      </c>
      <c r="M10" s="21">
        <v>14177</v>
      </c>
      <c r="N10" s="21">
        <v>39277</v>
      </c>
      <c r="O10" s="21">
        <v>52696</v>
      </c>
      <c r="P10" s="21">
        <v>38080</v>
      </c>
      <c r="Q10" s="21"/>
      <c r="R10" s="21">
        <v>90776</v>
      </c>
      <c r="S10" s="21"/>
      <c r="T10" s="21">
        <v>258229</v>
      </c>
      <c r="U10" s="21">
        <v>451109</v>
      </c>
      <c r="V10" s="21">
        <v>709338</v>
      </c>
      <c r="W10" s="21">
        <v>839391</v>
      </c>
      <c r="X10" s="21">
        <v>4529000</v>
      </c>
      <c r="Y10" s="21">
        <v>-3689609</v>
      </c>
      <c r="Z10" s="6">
        <v>-81.47</v>
      </c>
      <c r="AA10" s="28">
        <v>4262700</v>
      </c>
    </row>
    <row r="11" spans="1:27" ht="13.5">
      <c r="A11" s="5" t="s">
        <v>37</v>
      </c>
      <c r="B11" s="3"/>
      <c r="C11" s="19">
        <v>18547722</v>
      </c>
      <c r="D11" s="19"/>
      <c r="E11" s="20">
        <v>8209121</v>
      </c>
      <c r="F11" s="21">
        <v>9694599</v>
      </c>
      <c r="G11" s="21"/>
      <c r="H11" s="21"/>
      <c r="I11" s="21"/>
      <c r="J11" s="21"/>
      <c r="K11" s="21"/>
      <c r="L11" s="21">
        <v>30577</v>
      </c>
      <c r="M11" s="21">
        <v>892872</v>
      </c>
      <c r="N11" s="21">
        <v>923449</v>
      </c>
      <c r="O11" s="21">
        <v>397275</v>
      </c>
      <c r="P11" s="21">
        <v>24069</v>
      </c>
      <c r="Q11" s="21">
        <v>769046</v>
      </c>
      <c r="R11" s="21">
        <v>1190390</v>
      </c>
      <c r="S11" s="21">
        <v>8865</v>
      </c>
      <c r="T11" s="21">
        <v>6441</v>
      </c>
      <c r="U11" s="21">
        <v>2822237</v>
      </c>
      <c r="V11" s="21">
        <v>2837543</v>
      </c>
      <c r="W11" s="21">
        <v>4951382</v>
      </c>
      <c r="X11" s="21">
        <v>8209121</v>
      </c>
      <c r="Y11" s="21">
        <v>-3257739</v>
      </c>
      <c r="Z11" s="6">
        <v>-39.68</v>
      </c>
      <c r="AA11" s="28">
        <v>9694599</v>
      </c>
    </row>
    <row r="12" spans="1:27" ht="13.5">
      <c r="A12" s="5" t="s">
        <v>38</v>
      </c>
      <c r="B12" s="3"/>
      <c r="C12" s="19">
        <v>4013411</v>
      </c>
      <c r="D12" s="19"/>
      <c r="E12" s="20">
        <v>2939000</v>
      </c>
      <c r="F12" s="21">
        <v>4831880</v>
      </c>
      <c r="G12" s="21"/>
      <c r="H12" s="21"/>
      <c r="I12" s="21"/>
      <c r="J12" s="21"/>
      <c r="K12" s="21">
        <v>98524</v>
      </c>
      <c r="L12" s="21">
        <v>325939</v>
      </c>
      <c r="M12" s="21">
        <v>584329</v>
      </c>
      <c r="N12" s="21">
        <v>1008792</v>
      </c>
      <c r="O12" s="21">
        <v>35516</v>
      </c>
      <c r="P12" s="21">
        <v>365864</v>
      </c>
      <c r="Q12" s="21">
        <v>31170</v>
      </c>
      <c r="R12" s="21">
        <v>432550</v>
      </c>
      <c r="S12" s="21">
        <v>48482</v>
      </c>
      <c r="T12" s="21">
        <v>706793</v>
      </c>
      <c r="U12" s="21">
        <v>1946008</v>
      </c>
      <c r="V12" s="21">
        <v>2701283</v>
      </c>
      <c r="W12" s="21">
        <v>4142625</v>
      </c>
      <c r="X12" s="21">
        <v>2939000</v>
      </c>
      <c r="Y12" s="21">
        <v>1203625</v>
      </c>
      <c r="Z12" s="6">
        <v>40.95</v>
      </c>
      <c r="AA12" s="28">
        <v>4831880</v>
      </c>
    </row>
    <row r="13" spans="1:27" ht="13.5">
      <c r="A13" s="5" t="s">
        <v>39</v>
      </c>
      <c r="B13" s="3"/>
      <c r="C13" s="19">
        <v>2501269</v>
      </c>
      <c r="D13" s="19"/>
      <c r="E13" s="20">
        <v>14035800</v>
      </c>
      <c r="F13" s="21">
        <v>2195000</v>
      </c>
      <c r="G13" s="21"/>
      <c r="H13" s="21">
        <v>5400</v>
      </c>
      <c r="I13" s="21">
        <v>27400</v>
      </c>
      <c r="J13" s="21">
        <v>32800</v>
      </c>
      <c r="K13" s="21">
        <v>10677</v>
      </c>
      <c r="L13" s="21">
        <v>9878</v>
      </c>
      <c r="M13" s="21">
        <v>13483</v>
      </c>
      <c r="N13" s="21">
        <v>34038</v>
      </c>
      <c r="O13" s="21"/>
      <c r="P13" s="21">
        <v>20447</v>
      </c>
      <c r="Q13" s="21"/>
      <c r="R13" s="21">
        <v>20447</v>
      </c>
      <c r="S13" s="21">
        <v>98925</v>
      </c>
      <c r="T13" s="21">
        <v>88034</v>
      </c>
      <c r="U13" s="21">
        <v>210549</v>
      </c>
      <c r="V13" s="21">
        <v>397508</v>
      </c>
      <c r="W13" s="21">
        <v>484793</v>
      </c>
      <c r="X13" s="21">
        <v>14035800</v>
      </c>
      <c r="Y13" s="21">
        <v>-13551007</v>
      </c>
      <c r="Z13" s="6">
        <v>-96.55</v>
      </c>
      <c r="AA13" s="28">
        <v>2195000</v>
      </c>
    </row>
    <row r="14" spans="1:27" ht="13.5">
      <c r="A14" s="5" t="s">
        <v>40</v>
      </c>
      <c r="B14" s="3"/>
      <c r="C14" s="22"/>
      <c r="D14" s="22"/>
      <c r="E14" s="23">
        <v>25000</v>
      </c>
      <c r="F14" s="24">
        <v>1625000</v>
      </c>
      <c r="G14" s="24"/>
      <c r="H14" s="24"/>
      <c r="I14" s="24"/>
      <c r="J14" s="24"/>
      <c r="K14" s="24"/>
      <c r="L14" s="24"/>
      <c r="M14" s="24">
        <v>2750</v>
      </c>
      <c r="N14" s="24">
        <v>2750</v>
      </c>
      <c r="O14" s="24"/>
      <c r="P14" s="24">
        <v>2270</v>
      </c>
      <c r="Q14" s="24"/>
      <c r="R14" s="24">
        <v>2270</v>
      </c>
      <c r="S14" s="24"/>
      <c r="T14" s="24"/>
      <c r="U14" s="24">
        <v>14000</v>
      </c>
      <c r="V14" s="24">
        <v>14000</v>
      </c>
      <c r="W14" s="24">
        <v>19020</v>
      </c>
      <c r="X14" s="24">
        <v>25000</v>
      </c>
      <c r="Y14" s="24">
        <v>-5980</v>
      </c>
      <c r="Z14" s="7">
        <v>-23.92</v>
      </c>
      <c r="AA14" s="29">
        <v>1625000</v>
      </c>
    </row>
    <row r="15" spans="1:27" ht="13.5">
      <c r="A15" s="2" t="s">
        <v>41</v>
      </c>
      <c r="B15" s="8"/>
      <c r="C15" s="16">
        <f aca="true" t="shared" si="2" ref="C15:Y15">SUM(C16:C18)</f>
        <v>230703090</v>
      </c>
      <c r="D15" s="16">
        <f>SUM(D16:D18)</f>
        <v>0</v>
      </c>
      <c r="E15" s="17">
        <f t="shared" si="2"/>
        <v>92012650</v>
      </c>
      <c r="F15" s="18">
        <f t="shared" si="2"/>
        <v>99506491</v>
      </c>
      <c r="G15" s="18">
        <f t="shared" si="2"/>
        <v>1347400</v>
      </c>
      <c r="H15" s="18">
        <f t="shared" si="2"/>
        <v>5432560</v>
      </c>
      <c r="I15" s="18">
        <f t="shared" si="2"/>
        <v>6687850</v>
      </c>
      <c r="J15" s="18">
        <f t="shared" si="2"/>
        <v>13467810</v>
      </c>
      <c r="K15" s="18">
        <f t="shared" si="2"/>
        <v>5640658</v>
      </c>
      <c r="L15" s="18">
        <f t="shared" si="2"/>
        <v>2343726</v>
      </c>
      <c r="M15" s="18">
        <f t="shared" si="2"/>
        <v>3637676</v>
      </c>
      <c r="N15" s="18">
        <f t="shared" si="2"/>
        <v>11622060</v>
      </c>
      <c r="O15" s="18">
        <f t="shared" si="2"/>
        <v>2511046</v>
      </c>
      <c r="P15" s="18">
        <f t="shared" si="2"/>
        <v>3797714</v>
      </c>
      <c r="Q15" s="18">
        <f t="shared" si="2"/>
        <v>6323859</v>
      </c>
      <c r="R15" s="18">
        <f t="shared" si="2"/>
        <v>12632619</v>
      </c>
      <c r="S15" s="18">
        <f t="shared" si="2"/>
        <v>3401202</v>
      </c>
      <c r="T15" s="18">
        <f t="shared" si="2"/>
        <v>8220778</v>
      </c>
      <c r="U15" s="18">
        <f t="shared" si="2"/>
        <v>49849679</v>
      </c>
      <c r="V15" s="18">
        <f t="shared" si="2"/>
        <v>61471659</v>
      </c>
      <c r="W15" s="18">
        <f t="shared" si="2"/>
        <v>99194148</v>
      </c>
      <c r="X15" s="18">
        <f t="shared" si="2"/>
        <v>92012650</v>
      </c>
      <c r="Y15" s="18">
        <f t="shared" si="2"/>
        <v>7181498</v>
      </c>
      <c r="Z15" s="4">
        <f>+IF(X15&lt;&gt;0,+(Y15/X15)*100,0)</f>
        <v>7.804902912806011</v>
      </c>
      <c r="AA15" s="30">
        <f>SUM(AA16:AA18)</f>
        <v>99506491</v>
      </c>
    </row>
    <row r="16" spans="1:27" ht="13.5">
      <c r="A16" s="5" t="s">
        <v>42</v>
      </c>
      <c r="B16" s="3"/>
      <c r="C16" s="19"/>
      <c r="D16" s="19"/>
      <c r="E16" s="20">
        <v>10000</v>
      </c>
      <c r="F16" s="21">
        <v>11000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9641</v>
      </c>
      <c r="T16" s="21">
        <v>1236</v>
      </c>
      <c r="U16" s="21"/>
      <c r="V16" s="21">
        <v>10877</v>
      </c>
      <c r="W16" s="21">
        <v>10877</v>
      </c>
      <c r="X16" s="21">
        <v>10000</v>
      </c>
      <c r="Y16" s="21">
        <v>877</v>
      </c>
      <c r="Z16" s="6">
        <v>8.77</v>
      </c>
      <c r="AA16" s="28">
        <v>11000</v>
      </c>
    </row>
    <row r="17" spans="1:27" ht="13.5">
      <c r="A17" s="5" t="s">
        <v>43</v>
      </c>
      <c r="B17" s="3"/>
      <c r="C17" s="19">
        <v>230085256</v>
      </c>
      <c r="D17" s="19"/>
      <c r="E17" s="20">
        <v>91932650</v>
      </c>
      <c r="F17" s="21">
        <v>99425491</v>
      </c>
      <c r="G17" s="21">
        <v>1347400</v>
      </c>
      <c r="H17" s="21">
        <v>5432560</v>
      </c>
      <c r="I17" s="21">
        <v>6687850</v>
      </c>
      <c r="J17" s="21">
        <v>13467810</v>
      </c>
      <c r="K17" s="21">
        <v>5640658</v>
      </c>
      <c r="L17" s="21">
        <v>2343726</v>
      </c>
      <c r="M17" s="21">
        <v>3637676</v>
      </c>
      <c r="N17" s="21">
        <v>11622060</v>
      </c>
      <c r="O17" s="21">
        <v>2511046</v>
      </c>
      <c r="P17" s="21">
        <v>3797714</v>
      </c>
      <c r="Q17" s="21">
        <v>6323859</v>
      </c>
      <c r="R17" s="21">
        <v>12632619</v>
      </c>
      <c r="S17" s="21">
        <v>3381920</v>
      </c>
      <c r="T17" s="21">
        <v>8207797</v>
      </c>
      <c r="U17" s="21">
        <v>49797805</v>
      </c>
      <c r="V17" s="21">
        <v>61387522</v>
      </c>
      <c r="W17" s="21">
        <v>99110011</v>
      </c>
      <c r="X17" s="21">
        <v>91932650</v>
      </c>
      <c r="Y17" s="21">
        <v>7177361</v>
      </c>
      <c r="Z17" s="6">
        <v>7.81</v>
      </c>
      <c r="AA17" s="28">
        <v>99425491</v>
      </c>
    </row>
    <row r="18" spans="1:27" ht="13.5">
      <c r="A18" s="5" t="s">
        <v>44</v>
      </c>
      <c r="B18" s="3"/>
      <c r="C18" s="19">
        <v>617834</v>
      </c>
      <c r="D18" s="19"/>
      <c r="E18" s="20">
        <v>70000</v>
      </c>
      <c r="F18" s="21">
        <v>70000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9641</v>
      </c>
      <c r="T18" s="21">
        <v>11745</v>
      </c>
      <c r="U18" s="21">
        <v>51874</v>
      </c>
      <c r="V18" s="21">
        <v>73260</v>
      </c>
      <c r="W18" s="21">
        <v>73260</v>
      </c>
      <c r="X18" s="21">
        <v>70000</v>
      </c>
      <c r="Y18" s="21">
        <v>3260</v>
      </c>
      <c r="Z18" s="6">
        <v>4.66</v>
      </c>
      <c r="AA18" s="28">
        <v>70000</v>
      </c>
    </row>
    <row r="19" spans="1:27" ht="13.5">
      <c r="A19" s="2" t="s">
        <v>45</v>
      </c>
      <c r="B19" s="8"/>
      <c r="C19" s="16">
        <f aca="true" t="shared" si="3" ref="C19:Y19">SUM(C20:C23)</f>
        <v>83136756</v>
      </c>
      <c r="D19" s="16">
        <f>SUM(D20:D23)</f>
        <v>0</v>
      </c>
      <c r="E19" s="17">
        <f t="shared" si="3"/>
        <v>120695465</v>
      </c>
      <c r="F19" s="18">
        <f t="shared" si="3"/>
        <v>102527956</v>
      </c>
      <c r="G19" s="18">
        <f t="shared" si="3"/>
        <v>61912</v>
      </c>
      <c r="H19" s="18">
        <f t="shared" si="3"/>
        <v>4657578</v>
      </c>
      <c r="I19" s="18">
        <f t="shared" si="3"/>
        <v>8715788</v>
      </c>
      <c r="J19" s="18">
        <f t="shared" si="3"/>
        <v>13435278</v>
      </c>
      <c r="K19" s="18">
        <f t="shared" si="3"/>
        <v>8251087</v>
      </c>
      <c r="L19" s="18">
        <f t="shared" si="3"/>
        <v>3524066</v>
      </c>
      <c r="M19" s="18">
        <f t="shared" si="3"/>
        <v>9448533</v>
      </c>
      <c r="N19" s="18">
        <f t="shared" si="3"/>
        <v>21223686</v>
      </c>
      <c r="O19" s="18">
        <f t="shared" si="3"/>
        <v>4287471</v>
      </c>
      <c r="P19" s="18">
        <f t="shared" si="3"/>
        <v>7763797</v>
      </c>
      <c r="Q19" s="18">
        <f t="shared" si="3"/>
        <v>11437953</v>
      </c>
      <c r="R19" s="18">
        <f t="shared" si="3"/>
        <v>23489221</v>
      </c>
      <c r="S19" s="18">
        <f t="shared" si="3"/>
        <v>7634218</v>
      </c>
      <c r="T19" s="18">
        <f t="shared" si="3"/>
        <v>3436559</v>
      </c>
      <c r="U19" s="18">
        <f t="shared" si="3"/>
        <v>16135290</v>
      </c>
      <c r="V19" s="18">
        <f t="shared" si="3"/>
        <v>27206067</v>
      </c>
      <c r="W19" s="18">
        <f t="shared" si="3"/>
        <v>85354252</v>
      </c>
      <c r="X19" s="18">
        <f t="shared" si="3"/>
        <v>120695465</v>
      </c>
      <c r="Y19" s="18">
        <f t="shared" si="3"/>
        <v>-35341213</v>
      </c>
      <c r="Z19" s="4">
        <f>+IF(X19&lt;&gt;0,+(Y19/X19)*100,0)</f>
        <v>-29.28130978243466</v>
      </c>
      <c r="AA19" s="30">
        <f>SUM(AA20:AA23)</f>
        <v>102527956</v>
      </c>
    </row>
    <row r="20" spans="1:27" ht="13.5">
      <c r="A20" s="5" t="s">
        <v>46</v>
      </c>
      <c r="B20" s="3"/>
      <c r="C20" s="19">
        <v>19969694</v>
      </c>
      <c r="D20" s="19"/>
      <c r="E20" s="20">
        <v>44190000</v>
      </c>
      <c r="F20" s="21">
        <v>34538570</v>
      </c>
      <c r="G20" s="21">
        <v>8727</v>
      </c>
      <c r="H20" s="21">
        <v>680283</v>
      </c>
      <c r="I20" s="21">
        <v>1331854</v>
      </c>
      <c r="J20" s="21">
        <v>2020864</v>
      </c>
      <c r="K20" s="21">
        <v>751793</v>
      </c>
      <c r="L20" s="21">
        <v>472542</v>
      </c>
      <c r="M20" s="21">
        <v>1107822</v>
      </c>
      <c r="N20" s="21">
        <v>2332157</v>
      </c>
      <c r="O20" s="21">
        <v>1242319</v>
      </c>
      <c r="P20" s="21">
        <v>5788672</v>
      </c>
      <c r="Q20" s="21">
        <v>3502814</v>
      </c>
      <c r="R20" s="21">
        <v>10533805</v>
      </c>
      <c r="S20" s="21">
        <v>2730856</v>
      </c>
      <c r="T20" s="21">
        <v>1570277</v>
      </c>
      <c r="U20" s="21">
        <v>6271428</v>
      </c>
      <c r="V20" s="21">
        <v>10572561</v>
      </c>
      <c r="W20" s="21">
        <v>25459387</v>
      </c>
      <c r="X20" s="21">
        <v>44190000</v>
      </c>
      <c r="Y20" s="21">
        <v>-18730613</v>
      </c>
      <c r="Z20" s="6">
        <v>-42.39</v>
      </c>
      <c r="AA20" s="28">
        <v>34538570</v>
      </c>
    </row>
    <row r="21" spans="1:27" ht="13.5">
      <c r="A21" s="5" t="s">
        <v>47</v>
      </c>
      <c r="B21" s="3"/>
      <c r="C21" s="19">
        <v>10790753</v>
      </c>
      <c r="D21" s="19"/>
      <c r="E21" s="20">
        <v>22808011</v>
      </c>
      <c r="F21" s="21">
        <v>7707011</v>
      </c>
      <c r="G21" s="21"/>
      <c r="H21" s="21">
        <v>364138</v>
      </c>
      <c r="I21" s="21">
        <v>168377</v>
      </c>
      <c r="J21" s="21">
        <v>532515</v>
      </c>
      <c r="K21" s="21">
        <v>90203</v>
      </c>
      <c r="L21" s="21">
        <v>62885</v>
      </c>
      <c r="M21" s="21">
        <v>178215</v>
      </c>
      <c r="N21" s="21">
        <v>331303</v>
      </c>
      <c r="O21" s="21">
        <v>81360</v>
      </c>
      <c r="P21" s="21">
        <v>7398</v>
      </c>
      <c r="Q21" s="21">
        <v>263854</v>
      </c>
      <c r="R21" s="21">
        <v>352612</v>
      </c>
      <c r="S21" s="21">
        <v>530694</v>
      </c>
      <c r="T21" s="21">
        <v>1296847</v>
      </c>
      <c r="U21" s="21">
        <v>788137</v>
      </c>
      <c r="V21" s="21">
        <v>2615678</v>
      </c>
      <c r="W21" s="21">
        <v>3832108</v>
      </c>
      <c r="X21" s="21">
        <v>22808011</v>
      </c>
      <c r="Y21" s="21">
        <v>-18975903</v>
      </c>
      <c r="Z21" s="6">
        <v>-83.2</v>
      </c>
      <c r="AA21" s="28">
        <v>7707011</v>
      </c>
    </row>
    <row r="22" spans="1:27" ht="13.5">
      <c r="A22" s="5" t="s">
        <v>48</v>
      </c>
      <c r="B22" s="3"/>
      <c r="C22" s="22">
        <v>48462516</v>
      </c>
      <c r="D22" s="22"/>
      <c r="E22" s="23">
        <v>41407454</v>
      </c>
      <c r="F22" s="24">
        <v>56842375</v>
      </c>
      <c r="G22" s="24">
        <v>53185</v>
      </c>
      <c r="H22" s="24">
        <v>3613157</v>
      </c>
      <c r="I22" s="24">
        <v>7215557</v>
      </c>
      <c r="J22" s="24">
        <v>10881899</v>
      </c>
      <c r="K22" s="24">
        <v>7409091</v>
      </c>
      <c r="L22" s="24">
        <v>2988639</v>
      </c>
      <c r="M22" s="24">
        <v>8157803</v>
      </c>
      <c r="N22" s="24">
        <v>18555533</v>
      </c>
      <c r="O22" s="24">
        <v>2963792</v>
      </c>
      <c r="P22" s="24">
        <v>1885822</v>
      </c>
      <c r="Q22" s="24">
        <v>7668345</v>
      </c>
      <c r="R22" s="24">
        <v>12517959</v>
      </c>
      <c r="S22" s="24">
        <v>4372668</v>
      </c>
      <c r="T22" s="24">
        <v>569435</v>
      </c>
      <c r="U22" s="24">
        <v>8533419</v>
      </c>
      <c r="V22" s="24">
        <v>13475522</v>
      </c>
      <c r="W22" s="24">
        <v>55430913</v>
      </c>
      <c r="X22" s="24">
        <v>41407454</v>
      </c>
      <c r="Y22" s="24">
        <v>14023459</v>
      </c>
      <c r="Z22" s="7">
        <v>33.87</v>
      </c>
      <c r="AA22" s="29">
        <v>56842375</v>
      </c>
    </row>
    <row r="23" spans="1:27" ht="13.5">
      <c r="A23" s="5" t="s">
        <v>49</v>
      </c>
      <c r="B23" s="3"/>
      <c r="C23" s="19">
        <v>3913793</v>
      </c>
      <c r="D23" s="19"/>
      <c r="E23" s="20">
        <v>12290000</v>
      </c>
      <c r="F23" s="21">
        <v>3440000</v>
      </c>
      <c r="G23" s="21"/>
      <c r="H23" s="21"/>
      <c r="I23" s="21"/>
      <c r="J23" s="21"/>
      <c r="K23" s="21"/>
      <c r="L23" s="21"/>
      <c r="M23" s="21">
        <v>4693</v>
      </c>
      <c r="N23" s="21">
        <v>4693</v>
      </c>
      <c r="O23" s="21"/>
      <c r="P23" s="21">
        <v>81905</v>
      </c>
      <c r="Q23" s="21">
        <v>2940</v>
      </c>
      <c r="R23" s="21">
        <v>84845</v>
      </c>
      <c r="S23" s="21"/>
      <c r="T23" s="21"/>
      <c r="U23" s="21">
        <v>542306</v>
      </c>
      <c r="V23" s="21">
        <v>542306</v>
      </c>
      <c r="W23" s="21">
        <v>631844</v>
      </c>
      <c r="X23" s="21">
        <v>12290000</v>
      </c>
      <c r="Y23" s="21">
        <v>-11658156</v>
      </c>
      <c r="Z23" s="6">
        <v>-94.86</v>
      </c>
      <c r="AA23" s="28">
        <v>3440000</v>
      </c>
    </row>
    <row r="24" spans="1:27" ht="13.5">
      <c r="A24" s="2" t="s">
        <v>50</v>
      </c>
      <c r="B24" s="8"/>
      <c r="C24" s="16">
        <v>3157450</v>
      </c>
      <c r="D24" s="16"/>
      <c r="E24" s="17"/>
      <c r="F24" s="18">
        <v>71000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4364</v>
      </c>
      <c r="U24" s="18">
        <v>36854</v>
      </c>
      <c r="V24" s="18">
        <v>41218</v>
      </c>
      <c r="W24" s="18">
        <v>41218</v>
      </c>
      <c r="X24" s="18"/>
      <c r="Y24" s="18">
        <v>41218</v>
      </c>
      <c r="Z24" s="4"/>
      <c r="AA24" s="30">
        <v>71000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346196741</v>
      </c>
      <c r="D25" s="51">
        <f>+D5+D9+D15+D19+D24</f>
        <v>0</v>
      </c>
      <c r="E25" s="52">
        <f t="shared" si="4"/>
        <v>252243036</v>
      </c>
      <c r="F25" s="53">
        <f t="shared" si="4"/>
        <v>235166826</v>
      </c>
      <c r="G25" s="53">
        <f t="shared" si="4"/>
        <v>1426862</v>
      </c>
      <c r="H25" s="53">
        <f t="shared" si="4"/>
        <v>10136768</v>
      </c>
      <c r="I25" s="53">
        <f t="shared" si="4"/>
        <v>15683914</v>
      </c>
      <c r="J25" s="53">
        <f t="shared" si="4"/>
        <v>27247544</v>
      </c>
      <c r="K25" s="53">
        <f t="shared" si="4"/>
        <v>14124220</v>
      </c>
      <c r="L25" s="53">
        <f t="shared" si="4"/>
        <v>6387866</v>
      </c>
      <c r="M25" s="53">
        <f t="shared" si="4"/>
        <v>15668195</v>
      </c>
      <c r="N25" s="53">
        <f t="shared" si="4"/>
        <v>36180281</v>
      </c>
      <c r="O25" s="53">
        <f t="shared" si="4"/>
        <v>7435364</v>
      </c>
      <c r="P25" s="53">
        <f t="shared" si="4"/>
        <v>12111065</v>
      </c>
      <c r="Q25" s="53">
        <f t="shared" si="4"/>
        <v>18668807</v>
      </c>
      <c r="R25" s="53">
        <f t="shared" si="4"/>
        <v>38215236</v>
      </c>
      <c r="S25" s="53">
        <f t="shared" si="4"/>
        <v>11324854</v>
      </c>
      <c r="T25" s="53">
        <f t="shared" si="4"/>
        <v>12872846</v>
      </c>
      <c r="U25" s="53">
        <f t="shared" si="4"/>
        <v>74505426</v>
      </c>
      <c r="V25" s="53">
        <f t="shared" si="4"/>
        <v>98703126</v>
      </c>
      <c r="W25" s="53">
        <f t="shared" si="4"/>
        <v>200346187</v>
      </c>
      <c r="X25" s="53">
        <f t="shared" si="4"/>
        <v>252243036</v>
      </c>
      <c r="Y25" s="53">
        <f t="shared" si="4"/>
        <v>-51896849</v>
      </c>
      <c r="Z25" s="54">
        <f>+IF(X25&lt;&gt;0,+(Y25/X25)*100,0)</f>
        <v>-20.574145404751633</v>
      </c>
      <c r="AA25" s="55">
        <f>+AA5+AA9+AA15+AA19+AA24</f>
        <v>235166826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213465470</v>
      </c>
      <c r="D28" s="19"/>
      <c r="E28" s="20">
        <v>114841167</v>
      </c>
      <c r="F28" s="21">
        <v>123426436</v>
      </c>
      <c r="G28" s="21">
        <v>1400585</v>
      </c>
      <c r="H28" s="21">
        <v>5356381</v>
      </c>
      <c r="I28" s="21">
        <v>11558903</v>
      </c>
      <c r="J28" s="21">
        <v>18315869</v>
      </c>
      <c r="K28" s="21">
        <v>7945357</v>
      </c>
      <c r="L28" s="21">
        <v>3503137</v>
      </c>
      <c r="M28" s="21">
        <v>5862726</v>
      </c>
      <c r="N28" s="21">
        <v>17311220</v>
      </c>
      <c r="O28" s="21">
        <v>2266062</v>
      </c>
      <c r="P28" s="21">
        <v>1466210</v>
      </c>
      <c r="Q28" s="21">
        <v>4878499</v>
      </c>
      <c r="R28" s="21">
        <v>8610771</v>
      </c>
      <c r="S28" s="21">
        <v>3581412</v>
      </c>
      <c r="T28" s="21">
        <v>6909150</v>
      </c>
      <c r="U28" s="21">
        <v>53890575</v>
      </c>
      <c r="V28" s="21">
        <v>64381137</v>
      </c>
      <c r="W28" s="21">
        <v>108618997</v>
      </c>
      <c r="X28" s="21"/>
      <c r="Y28" s="21">
        <v>108618997</v>
      </c>
      <c r="Z28" s="6"/>
      <c r="AA28" s="19">
        <v>123426436</v>
      </c>
    </row>
    <row r="29" spans="1:27" ht="13.5">
      <c r="A29" s="57" t="s">
        <v>55</v>
      </c>
      <c r="B29" s="3"/>
      <c r="C29" s="19">
        <v>55248698</v>
      </c>
      <c r="D29" s="19"/>
      <c r="E29" s="20">
        <v>16742869</v>
      </c>
      <c r="F29" s="21">
        <v>22239715</v>
      </c>
      <c r="G29" s="21"/>
      <c r="H29" s="21">
        <v>4095341</v>
      </c>
      <c r="I29" s="21">
        <v>2447174</v>
      </c>
      <c r="J29" s="21">
        <v>6542515</v>
      </c>
      <c r="K29" s="21">
        <v>1136402</v>
      </c>
      <c r="L29" s="21">
        <v>981311</v>
      </c>
      <c r="M29" s="21">
        <v>2398131</v>
      </c>
      <c r="N29" s="21">
        <v>4515844</v>
      </c>
      <c r="O29" s="21">
        <v>858600</v>
      </c>
      <c r="P29" s="21">
        <v>883130</v>
      </c>
      <c r="Q29" s="21">
        <v>4248420</v>
      </c>
      <c r="R29" s="21">
        <v>5990150</v>
      </c>
      <c r="S29" s="21">
        <v>936082</v>
      </c>
      <c r="T29" s="21">
        <v>2192207</v>
      </c>
      <c r="U29" s="21">
        <v>2287049</v>
      </c>
      <c r="V29" s="21">
        <v>5415338</v>
      </c>
      <c r="W29" s="21">
        <v>22463847</v>
      </c>
      <c r="X29" s="21"/>
      <c r="Y29" s="21">
        <v>22463847</v>
      </c>
      <c r="Z29" s="6"/>
      <c r="AA29" s="28">
        <v>22239715</v>
      </c>
    </row>
    <row r="30" spans="1:27" ht="13.5">
      <c r="A30" s="57" t="s">
        <v>56</v>
      </c>
      <c r="B30" s="3"/>
      <c r="C30" s="22"/>
      <c r="D30" s="22"/>
      <c r="E30" s="23">
        <v>6000000</v>
      </c>
      <c r="F30" s="24">
        <v>5840875</v>
      </c>
      <c r="G30" s="24"/>
      <c r="H30" s="24"/>
      <c r="I30" s="24"/>
      <c r="J30" s="24"/>
      <c r="K30" s="24"/>
      <c r="L30" s="24">
        <v>74035</v>
      </c>
      <c r="M30" s="24">
        <v>388623</v>
      </c>
      <c r="N30" s="24">
        <v>462658</v>
      </c>
      <c r="O30" s="24">
        <v>435625</v>
      </c>
      <c r="P30" s="24">
        <v>944798</v>
      </c>
      <c r="Q30" s="24">
        <v>1187833</v>
      </c>
      <c r="R30" s="24">
        <v>2568256</v>
      </c>
      <c r="S30" s="24">
        <v>643511</v>
      </c>
      <c r="T30" s="24">
        <v>651325</v>
      </c>
      <c r="U30" s="24">
        <v>273950</v>
      </c>
      <c r="V30" s="24">
        <v>1568786</v>
      </c>
      <c r="W30" s="24">
        <v>4599700</v>
      </c>
      <c r="X30" s="24"/>
      <c r="Y30" s="24">
        <v>4599700</v>
      </c>
      <c r="Z30" s="7"/>
      <c r="AA30" s="29">
        <v>5840875</v>
      </c>
    </row>
    <row r="31" spans="1:27" ht="13.5">
      <c r="A31" s="58" t="s">
        <v>57</v>
      </c>
      <c r="B31" s="3"/>
      <c r="C31" s="19">
        <v>5399177</v>
      </c>
      <c r="D31" s="19"/>
      <c r="E31" s="20">
        <v>51680800</v>
      </c>
      <c r="F31" s="21">
        <v>23066000</v>
      </c>
      <c r="G31" s="21"/>
      <c r="H31" s="21">
        <v>8802</v>
      </c>
      <c r="I31" s="21">
        <v>387786</v>
      </c>
      <c r="J31" s="21">
        <v>396588</v>
      </c>
      <c r="K31" s="21">
        <v>3445577</v>
      </c>
      <c r="L31" s="21">
        <v>132163</v>
      </c>
      <c r="M31" s="21">
        <v>4201891</v>
      </c>
      <c r="N31" s="21">
        <v>7779631</v>
      </c>
      <c r="O31" s="21">
        <v>2340648</v>
      </c>
      <c r="P31" s="21">
        <v>3896549</v>
      </c>
      <c r="Q31" s="21">
        <v>2848098</v>
      </c>
      <c r="R31" s="21">
        <v>9085295</v>
      </c>
      <c r="S31" s="21">
        <v>4116520</v>
      </c>
      <c r="T31" s="21">
        <v>214101</v>
      </c>
      <c r="U31" s="21">
        <v>2196938</v>
      </c>
      <c r="V31" s="21">
        <v>6527559</v>
      </c>
      <c r="W31" s="21">
        <v>23789073</v>
      </c>
      <c r="X31" s="21"/>
      <c r="Y31" s="21">
        <v>23789073</v>
      </c>
      <c r="Z31" s="6"/>
      <c r="AA31" s="28">
        <v>23066000</v>
      </c>
    </row>
    <row r="32" spans="1:27" ht="13.5">
      <c r="A32" s="59" t="s">
        <v>58</v>
      </c>
      <c r="B32" s="3"/>
      <c r="C32" s="25">
        <f aca="true" t="shared" si="5" ref="C32:Y32">SUM(C28:C31)</f>
        <v>274113345</v>
      </c>
      <c r="D32" s="25">
        <f>SUM(D28:D31)</f>
        <v>0</v>
      </c>
      <c r="E32" s="26">
        <f t="shared" si="5"/>
        <v>189264836</v>
      </c>
      <c r="F32" s="27">
        <f t="shared" si="5"/>
        <v>174573026</v>
      </c>
      <c r="G32" s="27">
        <f t="shared" si="5"/>
        <v>1400585</v>
      </c>
      <c r="H32" s="27">
        <f t="shared" si="5"/>
        <v>9460524</v>
      </c>
      <c r="I32" s="27">
        <f t="shared" si="5"/>
        <v>14393863</v>
      </c>
      <c r="J32" s="27">
        <f t="shared" si="5"/>
        <v>25254972</v>
      </c>
      <c r="K32" s="27">
        <f t="shared" si="5"/>
        <v>12527336</v>
      </c>
      <c r="L32" s="27">
        <f t="shared" si="5"/>
        <v>4690646</v>
      </c>
      <c r="M32" s="27">
        <f t="shared" si="5"/>
        <v>12851371</v>
      </c>
      <c r="N32" s="27">
        <f t="shared" si="5"/>
        <v>30069353</v>
      </c>
      <c r="O32" s="27">
        <f t="shared" si="5"/>
        <v>5900935</v>
      </c>
      <c r="P32" s="27">
        <f t="shared" si="5"/>
        <v>7190687</v>
      </c>
      <c r="Q32" s="27">
        <f t="shared" si="5"/>
        <v>13162850</v>
      </c>
      <c r="R32" s="27">
        <f t="shared" si="5"/>
        <v>26254472</v>
      </c>
      <c r="S32" s="27">
        <f t="shared" si="5"/>
        <v>9277525</v>
      </c>
      <c r="T32" s="27">
        <f t="shared" si="5"/>
        <v>9966783</v>
      </c>
      <c r="U32" s="27">
        <f t="shared" si="5"/>
        <v>58648512</v>
      </c>
      <c r="V32" s="27">
        <f t="shared" si="5"/>
        <v>77892820</v>
      </c>
      <c r="W32" s="27">
        <f t="shared" si="5"/>
        <v>159471617</v>
      </c>
      <c r="X32" s="27">
        <f t="shared" si="5"/>
        <v>0</v>
      </c>
      <c r="Y32" s="27">
        <f t="shared" si="5"/>
        <v>159471617</v>
      </c>
      <c r="Z32" s="13">
        <f>+IF(X32&lt;&gt;0,+(Y32/X32)*100,0)</f>
        <v>0</v>
      </c>
      <c r="AA32" s="31">
        <f>SUM(AA28:AA31)</f>
        <v>174573026</v>
      </c>
    </row>
    <row r="33" spans="1:27" ht="13.5">
      <c r="A33" s="60" t="s">
        <v>59</v>
      </c>
      <c r="B33" s="3" t="s">
        <v>60</v>
      </c>
      <c r="C33" s="19">
        <v>15847776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10594989</v>
      </c>
      <c r="D34" s="19"/>
      <c r="E34" s="20">
        <v>13505000</v>
      </c>
      <c r="F34" s="21">
        <v>13525000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240</v>
      </c>
      <c r="U34" s="21">
        <v>4398267</v>
      </c>
      <c r="V34" s="21">
        <v>4398507</v>
      </c>
      <c r="W34" s="21">
        <v>4398507</v>
      </c>
      <c r="X34" s="21"/>
      <c r="Y34" s="21">
        <v>4398507</v>
      </c>
      <c r="Z34" s="6"/>
      <c r="AA34" s="28">
        <v>13525000</v>
      </c>
    </row>
    <row r="35" spans="1:27" ht="13.5">
      <c r="A35" s="60" t="s">
        <v>63</v>
      </c>
      <c r="B35" s="3"/>
      <c r="C35" s="19">
        <v>45640628</v>
      </c>
      <c r="D35" s="19"/>
      <c r="E35" s="20">
        <v>49473200</v>
      </c>
      <c r="F35" s="21">
        <v>47068800</v>
      </c>
      <c r="G35" s="21">
        <v>26277</v>
      </c>
      <c r="H35" s="21">
        <v>676244</v>
      </c>
      <c r="I35" s="21">
        <v>1290051</v>
      </c>
      <c r="J35" s="21">
        <v>1992572</v>
      </c>
      <c r="K35" s="21">
        <v>1596884</v>
      </c>
      <c r="L35" s="21">
        <v>1697220</v>
      </c>
      <c r="M35" s="21">
        <v>2816824</v>
      </c>
      <c r="N35" s="21">
        <v>6110928</v>
      </c>
      <c r="O35" s="21">
        <v>1534429</v>
      </c>
      <c r="P35" s="21">
        <v>4920378</v>
      </c>
      <c r="Q35" s="21">
        <v>5505957</v>
      </c>
      <c r="R35" s="21">
        <v>11960764</v>
      </c>
      <c r="S35" s="21">
        <v>2047329</v>
      </c>
      <c r="T35" s="21">
        <v>2905823</v>
      </c>
      <c r="U35" s="21">
        <v>11458647</v>
      </c>
      <c r="V35" s="21">
        <v>16411799</v>
      </c>
      <c r="W35" s="21">
        <v>36476063</v>
      </c>
      <c r="X35" s="21"/>
      <c r="Y35" s="21">
        <v>36476063</v>
      </c>
      <c r="Z35" s="6"/>
      <c r="AA35" s="28">
        <v>47068800</v>
      </c>
    </row>
    <row r="36" spans="1:27" ht="13.5">
      <c r="A36" s="61" t="s">
        <v>64</v>
      </c>
      <c r="B36" s="10"/>
      <c r="C36" s="62">
        <f aca="true" t="shared" si="6" ref="C36:Y36">SUM(C32:C35)</f>
        <v>346196738</v>
      </c>
      <c r="D36" s="62">
        <f>SUM(D32:D35)</f>
        <v>0</v>
      </c>
      <c r="E36" s="63">
        <f t="shared" si="6"/>
        <v>252243036</v>
      </c>
      <c r="F36" s="64">
        <f t="shared" si="6"/>
        <v>235166826</v>
      </c>
      <c r="G36" s="64">
        <f t="shared" si="6"/>
        <v>1426862</v>
      </c>
      <c r="H36" s="64">
        <f t="shared" si="6"/>
        <v>10136768</v>
      </c>
      <c r="I36" s="64">
        <f t="shared" si="6"/>
        <v>15683914</v>
      </c>
      <c r="J36" s="64">
        <f t="shared" si="6"/>
        <v>27247544</v>
      </c>
      <c r="K36" s="64">
        <f t="shared" si="6"/>
        <v>14124220</v>
      </c>
      <c r="L36" s="64">
        <f t="shared" si="6"/>
        <v>6387866</v>
      </c>
      <c r="M36" s="64">
        <f t="shared" si="6"/>
        <v>15668195</v>
      </c>
      <c r="N36" s="64">
        <f t="shared" si="6"/>
        <v>36180281</v>
      </c>
      <c r="O36" s="64">
        <f t="shared" si="6"/>
        <v>7435364</v>
      </c>
      <c r="P36" s="64">
        <f t="shared" si="6"/>
        <v>12111065</v>
      </c>
      <c r="Q36" s="64">
        <f t="shared" si="6"/>
        <v>18668807</v>
      </c>
      <c r="R36" s="64">
        <f t="shared" si="6"/>
        <v>38215236</v>
      </c>
      <c r="S36" s="64">
        <f t="shared" si="6"/>
        <v>11324854</v>
      </c>
      <c r="T36" s="64">
        <f t="shared" si="6"/>
        <v>12872846</v>
      </c>
      <c r="U36" s="64">
        <f t="shared" si="6"/>
        <v>74505426</v>
      </c>
      <c r="V36" s="64">
        <f t="shared" si="6"/>
        <v>98703126</v>
      </c>
      <c r="W36" s="64">
        <f t="shared" si="6"/>
        <v>200346187</v>
      </c>
      <c r="X36" s="64">
        <f t="shared" si="6"/>
        <v>0</v>
      </c>
      <c r="Y36" s="64">
        <f t="shared" si="6"/>
        <v>200346187</v>
      </c>
      <c r="Z36" s="65">
        <f>+IF(X36&lt;&gt;0,+(Y36/X36)*100,0)</f>
        <v>0</v>
      </c>
      <c r="AA36" s="66">
        <f>SUM(AA32:AA35)</f>
        <v>235166826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84814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19073</v>
      </c>
      <c r="N5" s="18">
        <f t="shared" si="0"/>
        <v>19073</v>
      </c>
      <c r="O5" s="18">
        <f t="shared" si="0"/>
        <v>14180</v>
      </c>
      <c r="P5" s="18">
        <f t="shared" si="0"/>
        <v>165754</v>
      </c>
      <c r="Q5" s="18">
        <f t="shared" si="0"/>
        <v>120529</v>
      </c>
      <c r="R5" s="18">
        <f t="shared" si="0"/>
        <v>300463</v>
      </c>
      <c r="S5" s="18">
        <f t="shared" si="0"/>
        <v>366691</v>
      </c>
      <c r="T5" s="18">
        <f t="shared" si="0"/>
        <v>241471</v>
      </c>
      <c r="U5" s="18">
        <f t="shared" si="0"/>
        <v>123664</v>
      </c>
      <c r="V5" s="18">
        <f t="shared" si="0"/>
        <v>731826</v>
      </c>
      <c r="W5" s="18">
        <f t="shared" si="0"/>
        <v>1051362</v>
      </c>
      <c r="X5" s="18">
        <f t="shared" si="0"/>
        <v>1000000</v>
      </c>
      <c r="Y5" s="18">
        <f t="shared" si="0"/>
        <v>51362</v>
      </c>
      <c r="Z5" s="4">
        <f>+IF(X5&lt;&gt;0,+(Y5/X5)*100,0)</f>
        <v>5.1362</v>
      </c>
      <c r="AA5" s="16">
        <f>SUM(AA6:AA8)</f>
        <v>1000000</v>
      </c>
    </row>
    <row r="6" spans="1:27" ht="13.5">
      <c r="A6" s="5" t="s">
        <v>32</v>
      </c>
      <c r="B6" s="3"/>
      <c r="C6" s="19">
        <v>15437</v>
      </c>
      <c r="D6" s="19"/>
      <c r="E6" s="20">
        <v>1000000</v>
      </c>
      <c r="F6" s="21">
        <v>1000000</v>
      </c>
      <c r="G6" s="21"/>
      <c r="H6" s="21"/>
      <c r="I6" s="21"/>
      <c r="J6" s="21"/>
      <c r="K6" s="21"/>
      <c r="L6" s="21"/>
      <c r="M6" s="21"/>
      <c r="N6" s="21"/>
      <c r="O6" s="21">
        <v>2738</v>
      </c>
      <c r="P6" s="21"/>
      <c r="Q6" s="21"/>
      <c r="R6" s="21">
        <v>2738</v>
      </c>
      <c r="S6" s="21">
        <v>48241</v>
      </c>
      <c r="T6" s="21">
        <v>241471</v>
      </c>
      <c r="U6" s="21">
        <v>123664</v>
      </c>
      <c r="V6" s="21">
        <v>413376</v>
      </c>
      <c r="W6" s="21">
        <v>416114</v>
      </c>
      <c r="X6" s="21">
        <v>1000000</v>
      </c>
      <c r="Y6" s="21">
        <v>-583886</v>
      </c>
      <c r="Z6" s="6">
        <v>-58.39</v>
      </c>
      <c r="AA6" s="28">
        <v>1000000</v>
      </c>
    </row>
    <row r="7" spans="1:27" ht="13.5">
      <c r="A7" s="5" t="s">
        <v>33</v>
      </c>
      <c r="B7" s="3"/>
      <c r="C7" s="22">
        <v>15419</v>
      </c>
      <c r="D7" s="22"/>
      <c r="E7" s="23"/>
      <c r="F7" s="24"/>
      <c r="G7" s="24"/>
      <c r="H7" s="24"/>
      <c r="I7" s="24"/>
      <c r="J7" s="24"/>
      <c r="K7" s="24"/>
      <c r="L7" s="24"/>
      <c r="M7" s="24">
        <v>19073</v>
      </c>
      <c r="N7" s="24">
        <v>19073</v>
      </c>
      <c r="O7" s="24">
        <v>11442</v>
      </c>
      <c r="P7" s="24">
        <v>165754</v>
      </c>
      <c r="Q7" s="24">
        <v>120529</v>
      </c>
      <c r="R7" s="24">
        <v>297725</v>
      </c>
      <c r="S7" s="24">
        <v>318450</v>
      </c>
      <c r="T7" s="24"/>
      <c r="U7" s="24"/>
      <c r="V7" s="24">
        <v>318450</v>
      </c>
      <c r="W7" s="24">
        <v>635248</v>
      </c>
      <c r="X7" s="24"/>
      <c r="Y7" s="24">
        <v>635248</v>
      </c>
      <c r="Z7" s="7"/>
      <c r="AA7" s="29"/>
    </row>
    <row r="8" spans="1:27" ht="13.5">
      <c r="A8" s="5" t="s">
        <v>34</v>
      </c>
      <c r="B8" s="3"/>
      <c r="C8" s="19">
        <v>53958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5998</v>
      </c>
      <c r="D9" s="16">
        <f>SUM(D10:D14)</f>
        <v>0</v>
      </c>
      <c r="E9" s="17">
        <f t="shared" si="1"/>
        <v>17106300</v>
      </c>
      <c r="F9" s="18">
        <f t="shared" si="1"/>
        <v>17106300</v>
      </c>
      <c r="G9" s="18">
        <f t="shared" si="1"/>
        <v>0</v>
      </c>
      <c r="H9" s="18">
        <f t="shared" si="1"/>
        <v>0</v>
      </c>
      <c r="I9" s="18">
        <f t="shared" si="1"/>
        <v>10325</v>
      </c>
      <c r="J9" s="18">
        <f t="shared" si="1"/>
        <v>10325</v>
      </c>
      <c r="K9" s="18">
        <f t="shared" si="1"/>
        <v>0</v>
      </c>
      <c r="L9" s="18">
        <f t="shared" si="1"/>
        <v>28998</v>
      </c>
      <c r="M9" s="18">
        <f t="shared" si="1"/>
        <v>1036</v>
      </c>
      <c r="N9" s="18">
        <f t="shared" si="1"/>
        <v>30034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10634</v>
      </c>
      <c r="T9" s="18">
        <f t="shared" si="1"/>
        <v>0</v>
      </c>
      <c r="U9" s="18">
        <f t="shared" si="1"/>
        <v>71405</v>
      </c>
      <c r="V9" s="18">
        <f t="shared" si="1"/>
        <v>82039</v>
      </c>
      <c r="W9" s="18">
        <f t="shared" si="1"/>
        <v>122398</v>
      </c>
      <c r="X9" s="18">
        <f t="shared" si="1"/>
        <v>17106300</v>
      </c>
      <c r="Y9" s="18">
        <f t="shared" si="1"/>
        <v>-16983902</v>
      </c>
      <c r="Z9" s="4">
        <f>+IF(X9&lt;&gt;0,+(Y9/X9)*100,0)</f>
        <v>-99.2844858327049</v>
      </c>
      <c r="AA9" s="30">
        <f>SUM(AA10:AA14)</f>
        <v>17106300</v>
      </c>
    </row>
    <row r="10" spans="1:27" ht="13.5">
      <c r="A10" s="5" t="s">
        <v>36</v>
      </c>
      <c r="B10" s="3"/>
      <c r="C10" s="19">
        <v>5998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16000000</v>
      </c>
      <c r="F11" s="21">
        <v>16000000</v>
      </c>
      <c r="G11" s="21"/>
      <c r="H11" s="21"/>
      <c r="I11" s="21"/>
      <c r="J11" s="21"/>
      <c r="K11" s="21"/>
      <c r="L11" s="21">
        <v>28998</v>
      </c>
      <c r="M11" s="21">
        <v>1036</v>
      </c>
      <c r="N11" s="21">
        <v>30034</v>
      </c>
      <c r="O11" s="21"/>
      <c r="P11" s="21"/>
      <c r="Q11" s="21"/>
      <c r="R11" s="21"/>
      <c r="S11" s="21">
        <v>10634</v>
      </c>
      <c r="T11" s="21"/>
      <c r="U11" s="21">
        <v>71405</v>
      </c>
      <c r="V11" s="21">
        <v>82039</v>
      </c>
      <c r="W11" s="21">
        <v>112073</v>
      </c>
      <c r="X11" s="21">
        <v>17106300</v>
      </c>
      <c r="Y11" s="21">
        <v>-16994227</v>
      </c>
      <c r="Z11" s="6">
        <v>-99.34</v>
      </c>
      <c r="AA11" s="28">
        <v>16000000</v>
      </c>
    </row>
    <row r="12" spans="1:27" ht="13.5">
      <c r="A12" s="5" t="s">
        <v>38</v>
      </c>
      <c r="B12" s="3"/>
      <c r="C12" s="19"/>
      <c r="D12" s="19"/>
      <c r="E12" s="20">
        <v>1106300</v>
      </c>
      <c r="F12" s="21">
        <v>1106300</v>
      </c>
      <c r="G12" s="21"/>
      <c r="H12" s="21"/>
      <c r="I12" s="21">
        <v>10325</v>
      </c>
      <c r="J12" s="21">
        <v>10325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10325</v>
      </c>
      <c r="X12" s="21"/>
      <c r="Y12" s="21">
        <v>10325</v>
      </c>
      <c r="Z12" s="6"/>
      <c r="AA12" s="28">
        <v>1106300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12435461</v>
      </c>
      <c r="D15" s="16">
        <f>SUM(D16:D18)</f>
        <v>0</v>
      </c>
      <c r="E15" s="17">
        <f t="shared" si="2"/>
        <v>3335266</v>
      </c>
      <c r="F15" s="18">
        <f t="shared" si="2"/>
        <v>3335266</v>
      </c>
      <c r="G15" s="18">
        <f t="shared" si="2"/>
        <v>348047</v>
      </c>
      <c r="H15" s="18">
        <f t="shared" si="2"/>
        <v>86264</v>
      </c>
      <c r="I15" s="18">
        <f t="shared" si="2"/>
        <v>344677</v>
      </c>
      <c r="J15" s="18">
        <f t="shared" si="2"/>
        <v>778988</v>
      </c>
      <c r="K15" s="18">
        <f t="shared" si="2"/>
        <v>21913</v>
      </c>
      <c r="L15" s="18">
        <f t="shared" si="2"/>
        <v>874456</v>
      </c>
      <c r="M15" s="18">
        <f t="shared" si="2"/>
        <v>1108934</v>
      </c>
      <c r="N15" s="18">
        <f t="shared" si="2"/>
        <v>2005303</v>
      </c>
      <c r="O15" s="18">
        <f t="shared" si="2"/>
        <v>18563</v>
      </c>
      <c r="P15" s="18">
        <f t="shared" si="2"/>
        <v>61193</v>
      </c>
      <c r="Q15" s="18">
        <f t="shared" si="2"/>
        <v>37267</v>
      </c>
      <c r="R15" s="18">
        <f t="shared" si="2"/>
        <v>117023</v>
      </c>
      <c r="S15" s="18">
        <f t="shared" si="2"/>
        <v>25298</v>
      </c>
      <c r="T15" s="18">
        <f t="shared" si="2"/>
        <v>1715971</v>
      </c>
      <c r="U15" s="18">
        <f t="shared" si="2"/>
        <v>23926</v>
      </c>
      <c r="V15" s="18">
        <f t="shared" si="2"/>
        <v>1765195</v>
      </c>
      <c r="W15" s="18">
        <f t="shared" si="2"/>
        <v>4666509</v>
      </c>
      <c r="X15" s="18">
        <f t="shared" si="2"/>
        <v>3335268</v>
      </c>
      <c r="Y15" s="18">
        <f t="shared" si="2"/>
        <v>1331241</v>
      </c>
      <c r="Z15" s="4">
        <f>+IF(X15&lt;&gt;0,+(Y15/X15)*100,0)</f>
        <v>39.9140638773256</v>
      </c>
      <c r="AA15" s="30">
        <f>SUM(AA16:AA18)</f>
        <v>3335266</v>
      </c>
    </row>
    <row r="16" spans="1:27" ht="13.5">
      <c r="A16" s="5" t="s">
        <v>42</v>
      </c>
      <c r="B16" s="3"/>
      <c r="C16" s="19">
        <v>4752867</v>
      </c>
      <c r="D16" s="19"/>
      <c r="E16" s="20"/>
      <c r="F16" s="21"/>
      <c r="G16" s="21"/>
      <c r="H16" s="21"/>
      <c r="I16" s="21">
        <v>1642</v>
      </c>
      <c r="J16" s="21">
        <v>1642</v>
      </c>
      <c r="K16" s="21"/>
      <c r="L16" s="21"/>
      <c r="M16" s="21"/>
      <c r="N16" s="21"/>
      <c r="O16" s="21"/>
      <c r="P16" s="21"/>
      <c r="Q16" s="21">
        <v>13518</v>
      </c>
      <c r="R16" s="21">
        <v>13518</v>
      </c>
      <c r="S16" s="21"/>
      <c r="T16" s="21"/>
      <c r="U16" s="21"/>
      <c r="V16" s="21"/>
      <c r="W16" s="21">
        <v>15160</v>
      </c>
      <c r="X16" s="21"/>
      <c r="Y16" s="21">
        <v>15160</v>
      </c>
      <c r="Z16" s="6"/>
      <c r="AA16" s="28"/>
    </row>
    <row r="17" spans="1:27" ht="13.5">
      <c r="A17" s="5" t="s">
        <v>43</v>
      </c>
      <c r="B17" s="3"/>
      <c r="C17" s="19">
        <v>7682594</v>
      </c>
      <c r="D17" s="19"/>
      <c r="E17" s="20">
        <v>3335266</v>
      </c>
      <c r="F17" s="21">
        <v>3335266</v>
      </c>
      <c r="G17" s="21">
        <v>348047</v>
      </c>
      <c r="H17" s="21">
        <v>86264</v>
      </c>
      <c r="I17" s="21">
        <v>343035</v>
      </c>
      <c r="J17" s="21">
        <v>777346</v>
      </c>
      <c r="K17" s="21">
        <v>21913</v>
      </c>
      <c r="L17" s="21">
        <v>874456</v>
      </c>
      <c r="M17" s="21">
        <v>1108934</v>
      </c>
      <c r="N17" s="21">
        <v>2005303</v>
      </c>
      <c r="O17" s="21">
        <v>18563</v>
      </c>
      <c r="P17" s="21">
        <v>61193</v>
      </c>
      <c r="Q17" s="21">
        <v>23749</v>
      </c>
      <c r="R17" s="21">
        <v>103505</v>
      </c>
      <c r="S17" s="21">
        <v>25298</v>
      </c>
      <c r="T17" s="21">
        <v>1715971</v>
      </c>
      <c r="U17" s="21">
        <v>23926</v>
      </c>
      <c r="V17" s="21">
        <v>1765195</v>
      </c>
      <c r="W17" s="21">
        <v>4651349</v>
      </c>
      <c r="X17" s="21">
        <v>3335268</v>
      </c>
      <c r="Y17" s="21">
        <v>1316081</v>
      </c>
      <c r="Z17" s="6">
        <v>39.46</v>
      </c>
      <c r="AA17" s="28">
        <v>3335266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29492248</v>
      </c>
      <c r="D19" s="16">
        <f>SUM(D20:D23)</f>
        <v>0</v>
      </c>
      <c r="E19" s="17">
        <f t="shared" si="3"/>
        <v>27344521</v>
      </c>
      <c r="F19" s="18">
        <f t="shared" si="3"/>
        <v>27344521</v>
      </c>
      <c r="G19" s="18">
        <f t="shared" si="3"/>
        <v>0</v>
      </c>
      <c r="H19" s="18">
        <f t="shared" si="3"/>
        <v>8125566</v>
      </c>
      <c r="I19" s="18">
        <f t="shared" si="3"/>
        <v>389195</v>
      </c>
      <c r="J19" s="18">
        <f t="shared" si="3"/>
        <v>8514761</v>
      </c>
      <c r="K19" s="18">
        <f t="shared" si="3"/>
        <v>2390307</v>
      </c>
      <c r="L19" s="18">
        <f t="shared" si="3"/>
        <v>1128813</v>
      </c>
      <c r="M19" s="18">
        <f t="shared" si="3"/>
        <v>1881773</v>
      </c>
      <c r="N19" s="18">
        <f t="shared" si="3"/>
        <v>5400893</v>
      </c>
      <c r="O19" s="18">
        <f t="shared" si="3"/>
        <v>566259</v>
      </c>
      <c r="P19" s="18">
        <f t="shared" si="3"/>
        <v>1185865</v>
      </c>
      <c r="Q19" s="18">
        <f t="shared" si="3"/>
        <v>1090256</v>
      </c>
      <c r="R19" s="18">
        <f t="shared" si="3"/>
        <v>2842380</v>
      </c>
      <c r="S19" s="18">
        <f t="shared" si="3"/>
        <v>1552401</v>
      </c>
      <c r="T19" s="18">
        <f t="shared" si="3"/>
        <v>1081977</v>
      </c>
      <c r="U19" s="18">
        <f t="shared" si="3"/>
        <v>1606842</v>
      </c>
      <c r="V19" s="18">
        <f t="shared" si="3"/>
        <v>4241220</v>
      </c>
      <c r="W19" s="18">
        <f t="shared" si="3"/>
        <v>20999254</v>
      </c>
      <c r="X19" s="18">
        <f t="shared" si="3"/>
        <v>27344308</v>
      </c>
      <c r="Y19" s="18">
        <f t="shared" si="3"/>
        <v>-6345054</v>
      </c>
      <c r="Z19" s="4">
        <f>+IF(X19&lt;&gt;0,+(Y19/X19)*100,0)</f>
        <v>-23.20429538754464</v>
      </c>
      <c r="AA19" s="30">
        <f>SUM(AA20:AA23)</f>
        <v>27344521</v>
      </c>
    </row>
    <row r="20" spans="1:27" ht="13.5">
      <c r="A20" s="5" t="s">
        <v>46</v>
      </c>
      <c r="B20" s="3"/>
      <c r="C20" s="19">
        <v>2617943</v>
      </c>
      <c r="D20" s="19"/>
      <c r="E20" s="20">
        <v>5386087</v>
      </c>
      <c r="F20" s="21">
        <v>5386087</v>
      </c>
      <c r="G20" s="21"/>
      <c r="H20" s="21">
        <v>1389764</v>
      </c>
      <c r="I20" s="21">
        <v>55548</v>
      </c>
      <c r="J20" s="21">
        <v>1445312</v>
      </c>
      <c r="K20" s="21">
        <v>587095</v>
      </c>
      <c r="L20" s="21">
        <v>937944</v>
      </c>
      <c r="M20" s="21">
        <v>701800</v>
      </c>
      <c r="N20" s="21">
        <v>2226839</v>
      </c>
      <c r="O20" s="21">
        <v>165488</v>
      </c>
      <c r="P20" s="21">
        <v>72216</v>
      </c>
      <c r="Q20" s="21">
        <v>516310</v>
      </c>
      <c r="R20" s="21">
        <v>754014</v>
      </c>
      <c r="S20" s="21">
        <v>1214164</v>
      </c>
      <c r="T20" s="21">
        <v>120447</v>
      </c>
      <c r="U20" s="21">
        <v>451695</v>
      </c>
      <c r="V20" s="21">
        <v>1786306</v>
      </c>
      <c r="W20" s="21">
        <v>6212471</v>
      </c>
      <c r="X20" s="21">
        <v>5385872</v>
      </c>
      <c r="Y20" s="21">
        <v>826599</v>
      </c>
      <c r="Z20" s="6">
        <v>15.35</v>
      </c>
      <c r="AA20" s="28">
        <v>5386087</v>
      </c>
    </row>
    <row r="21" spans="1:27" ht="13.5">
      <c r="A21" s="5" t="s">
        <v>47</v>
      </c>
      <c r="B21" s="3"/>
      <c r="C21" s="19">
        <v>20150423</v>
      </c>
      <c r="D21" s="19"/>
      <c r="E21" s="20">
        <v>11627940</v>
      </c>
      <c r="F21" s="21">
        <v>11627940</v>
      </c>
      <c r="G21" s="21"/>
      <c r="H21" s="21">
        <v>5101518</v>
      </c>
      <c r="I21" s="21"/>
      <c r="J21" s="21">
        <v>5101518</v>
      </c>
      <c r="K21" s="21">
        <v>1803212</v>
      </c>
      <c r="L21" s="21">
        <v>32973</v>
      </c>
      <c r="M21" s="21">
        <v>948722</v>
      </c>
      <c r="N21" s="21">
        <v>2784907</v>
      </c>
      <c r="O21" s="21">
        <v>287288</v>
      </c>
      <c r="P21" s="21">
        <v>807537</v>
      </c>
      <c r="Q21" s="21">
        <v>530914</v>
      </c>
      <c r="R21" s="21">
        <v>1625739</v>
      </c>
      <c r="S21" s="21"/>
      <c r="T21" s="21">
        <v>720660</v>
      </c>
      <c r="U21" s="21">
        <v>93899</v>
      </c>
      <c r="V21" s="21">
        <v>814559</v>
      </c>
      <c r="W21" s="21">
        <v>10326723</v>
      </c>
      <c r="X21" s="21">
        <v>11627940</v>
      </c>
      <c r="Y21" s="21">
        <v>-1301217</v>
      </c>
      <c r="Z21" s="6">
        <v>-11.19</v>
      </c>
      <c r="AA21" s="28">
        <v>11627940</v>
      </c>
    </row>
    <row r="22" spans="1:27" ht="13.5">
      <c r="A22" s="5" t="s">
        <v>48</v>
      </c>
      <c r="B22" s="3"/>
      <c r="C22" s="22">
        <v>6723882</v>
      </c>
      <c r="D22" s="22"/>
      <c r="E22" s="23">
        <v>9605793</v>
      </c>
      <c r="F22" s="24">
        <v>9605793</v>
      </c>
      <c r="G22" s="24"/>
      <c r="H22" s="24">
        <v>1634284</v>
      </c>
      <c r="I22" s="24"/>
      <c r="J22" s="24">
        <v>1634284</v>
      </c>
      <c r="K22" s="24"/>
      <c r="L22" s="24"/>
      <c r="M22" s="24">
        <v>220896</v>
      </c>
      <c r="N22" s="24">
        <v>220896</v>
      </c>
      <c r="O22" s="24">
        <v>66417</v>
      </c>
      <c r="P22" s="24">
        <v>268271</v>
      </c>
      <c r="Q22" s="24">
        <v>35527</v>
      </c>
      <c r="R22" s="24">
        <v>370215</v>
      </c>
      <c r="S22" s="24">
        <v>289364</v>
      </c>
      <c r="T22" s="24">
        <v>103370</v>
      </c>
      <c r="U22" s="24">
        <v>953430</v>
      </c>
      <c r="V22" s="24">
        <v>1346164</v>
      </c>
      <c r="W22" s="24">
        <v>3571559</v>
      </c>
      <c r="X22" s="24">
        <v>9605794</v>
      </c>
      <c r="Y22" s="24">
        <v>-6034235</v>
      </c>
      <c r="Z22" s="7">
        <v>-62.82</v>
      </c>
      <c r="AA22" s="29">
        <v>9605793</v>
      </c>
    </row>
    <row r="23" spans="1:27" ht="13.5">
      <c r="A23" s="5" t="s">
        <v>49</v>
      </c>
      <c r="B23" s="3"/>
      <c r="C23" s="19"/>
      <c r="D23" s="19"/>
      <c r="E23" s="20">
        <v>724701</v>
      </c>
      <c r="F23" s="21">
        <v>724701</v>
      </c>
      <c r="G23" s="21"/>
      <c r="H23" s="21"/>
      <c r="I23" s="21">
        <v>333647</v>
      </c>
      <c r="J23" s="21">
        <v>333647</v>
      </c>
      <c r="K23" s="21"/>
      <c r="L23" s="21">
        <v>157896</v>
      </c>
      <c r="M23" s="21">
        <v>10355</v>
      </c>
      <c r="N23" s="21">
        <v>168251</v>
      </c>
      <c r="O23" s="21">
        <v>47066</v>
      </c>
      <c r="P23" s="21">
        <v>37841</v>
      </c>
      <c r="Q23" s="21">
        <v>7505</v>
      </c>
      <c r="R23" s="21">
        <v>92412</v>
      </c>
      <c r="S23" s="21">
        <v>48873</v>
      </c>
      <c r="T23" s="21">
        <v>137500</v>
      </c>
      <c r="U23" s="21">
        <v>107818</v>
      </c>
      <c r="V23" s="21">
        <v>294191</v>
      </c>
      <c r="W23" s="21">
        <v>888501</v>
      </c>
      <c r="X23" s="21">
        <v>724702</v>
      </c>
      <c r="Y23" s="21">
        <v>163799</v>
      </c>
      <c r="Z23" s="6">
        <v>22.6</v>
      </c>
      <c r="AA23" s="28">
        <v>724701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42018521</v>
      </c>
      <c r="D25" s="51">
        <f>+D5+D9+D15+D19+D24</f>
        <v>0</v>
      </c>
      <c r="E25" s="52">
        <f t="shared" si="4"/>
        <v>48786087</v>
      </c>
      <c r="F25" s="53">
        <f t="shared" si="4"/>
        <v>48786087</v>
      </c>
      <c r="G25" s="53">
        <f t="shared" si="4"/>
        <v>348047</v>
      </c>
      <c r="H25" s="53">
        <f t="shared" si="4"/>
        <v>8211830</v>
      </c>
      <c r="I25" s="53">
        <f t="shared" si="4"/>
        <v>744197</v>
      </c>
      <c r="J25" s="53">
        <f t="shared" si="4"/>
        <v>9304074</v>
      </c>
      <c r="K25" s="53">
        <f t="shared" si="4"/>
        <v>2412220</v>
      </c>
      <c r="L25" s="53">
        <f t="shared" si="4"/>
        <v>2032267</v>
      </c>
      <c r="M25" s="53">
        <f t="shared" si="4"/>
        <v>3010816</v>
      </c>
      <c r="N25" s="53">
        <f t="shared" si="4"/>
        <v>7455303</v>
      </c>
      <c r="O25" s="53">
        <f t="shared" si="4"/>
        <v>599002</v>
      </c>
      <c r="P25" s="53">
        <f t="shared" si="4"/>
        <v>1412812</v>
      </c>
      <c r="Q25" s="53">
        <f t="shared" si="4"/>
        <v>1248052</v>
      </c>
      <c r="R25" s="53">
        <f t="shared" si="4"/>
        <v>3259866</v>
      </c>
      <c r="S25" s="53">
        <f t="shared" si="4"/>
        <v>1955024</v>
      </c>
      <c r="T25" s="53">
        <f t="shared" si="4"/>
        <v>3039419</v>
      </c>
      <c r="U25" s="53">
        <f t="shared" si="4"/>
        <v>1825837</v>
      </c>
      <c r="V25" s="53">
        <f t="shared" si="4"/>
        <v>6820280</v>
      </c>
      <c r="W25" s="53">
        <f t="shared" si="4"/>
        <v>26839523</v>
      </c>
      <c r="X25" s="53">
        <f t="shared" si="4"/>
        <v>48785876</v>
      </c>
      <c r="Y25" s="53">
        <f t="shared" si="4"/>
        <v>-21946353</v>
      </c>
      <c r="Z25" s="54">
        <f>+IF(X25&lt;&gt;0,+(Y25/X25)*100,0)</f>
        <v>-44.98505469082896</v>
      </c>
      <c r="AA25" s="55">
        <f>+AA5+AA9+AA15+AA19+AA24</f>
        <v>48786087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32680531</v>
      </c>
      <c r="D28" s="19"/>
      <c r="E28" s="20">
        <v>31400000</v>
      </c>
      <c r="F28" s="21">
        <v>31400000</v>
      </c>
      <c r="G28" s="21">
        <v>348047</v>
      </c>
      <c r="H28" s="21">
        <v>8187639</v>
      </c>
      <c r="I28" s="21">
        <v>739021</v>
      </c>
      <c r="J28" s="21">
        <v>9274707</v>
      </c>
      <c r="K28" s="21">
        <v>2395303</v>
      </c>
      <c r="L28" s="21">
        <v>2023086</v>
      </c>
      <c r="M28" s="21">
        <v>2908507</v>
      </c>
      <c r="N28" s="21">
        <v>7326896</v>
      </c>
      <c r="O28" s="21">
        <v>577308</v>
      </c>
      <c r="P28" s="21">
        <v>1214328</v>
      </c>
      <c r="Q28" s="21">
        <v>1106491</v>
      </c>
      <c r="R28" s="21">
        <v>2898127</v>
      </c>
      <c r="S28" s="21">
        <v>1563224</v>
      </c>
      <c r="T28" s="21">
        <v>2739625</v>
      </c>
      <c r="U28" s="21">
        <v>1625494</v>
      </c>
      <c r="V28" s="21">
        <v>5928343</v>
      </c>
      <c r="W28" s="21">
        <v>25428073</v>
      </c>
      <c r="X28" s="21"/>
      <c r="Y28" s="21">
        <v>25428073</v>
      </c>
      <c r="Z28" s="6"/>
      <c r="AA28" s="19">
        <v>31400000</v>
      </c>
    </row>
    <row r="29" spans="1:27" ht="13.5">
      <c r="A29" s="57" t="s">
        <v>55</v>
      </c>
      <c r="B29" s="3"/>
      <c r="C29" s="19">
        <v>3707529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36388060</v>
      </c>
      <c r="D32" s="25">
        <f>SUM(D28:D31)</f>
        <v>0</v>
      </c>
      <c r="E32" s="26">
        <f t="shared" si="5"/>
        <v>31400000</v>
      </c>
      <c r="F32" s="27">
        <f t="shared" si="5"/>
        <v>31400000</v>
      </c>
      <c r="G32" s="27">
        <f t="shared" si="5"/>
        <v>348047</v>
      </c>
      <c r="H32" s="27">
        <f t="shared" si="5"/>
        <v>8187639</v>
      </c>
      <c r="I32" s="27">
        <f t="shared" si="5"/>
        <v>739021</v>
      </c>
      <c r="J32" s="27">
        <f t="shared" si="5"/>
        <v>9274707</v>
      </c>
      <c r="K32" s="27">
        <f t="shared" si="5"/>
        <v>2395303</v>
      </c>
      <c r="L32" s="27">
        <f t="shared" si="5"/>
        <v>2023086</v>
      </c>
      <c r="M32" s="27">
        <f t="shared" si="5"/>
        <v>2908507</v>
      </c>
      <c r="N32" s="27">
        <f t="shared" si="5"/>
        <v>7326896</v>
      </c>
      <c r="O32" s="27">
        <f t="shared" si="5"/>
        <v>577308</v>
      </c>
      <c r="P32" s="27">
        <f t="shared" si="5"/>
        <v>1214328</v>
      </c>
      <c r="Q32" s="27">
        <f t="shared" si="5"/>
        <v>1106491</v>
      </c>
      <c r="R32" s="27">
        <f t="shared" si="5"/>
        <v>2898127</v>
      </c>
      <c r="S32" s="27">
        <f t="shared" si="5"/>
        <v>1563224</v>
      </c>
      <c r="T32" s="27">
        <f t="shared" si="5"/>
        <v>2739625</v>
      </c>
      <c r="U32" s="27">
        <f t="shared" si="5"/>
        <v>1625494</v>
      </c>
      <c r="V32" s="27">
        <f t="shared" si="5"/>
        <v>5928343</v>
      </c>
      <c r="W32" s="27">
        <f t="shared" si="5"/>
        <v>25428073</v>
      </c>
      <c r="X32" s="27">
        <f t="shared" si="5"/>
        <v>0</v>
      </c>
      <c r="Y32" s="27">
        <f t="shared" si="5"/>
        <v>25428073</v>
      </c>
      <c r="Z32" s="13">
        <f>+IF(X32&lt;&gt;0,+(Y32/X32)*100,0)</f>
        <v>0</v>
      </c>
      <c r="AA32" s="31">
        <f>SUM(AA28:AA31)</f>
        <v>31400000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5492918</v>
      </c>
      <c r="D34" s="19"/>
      <c r="E34" s="20">
        <v>17386087</v>
      </c>
      <c r="F34" s="21">
        <v>17386087</v>
      </c>
      <c r="G34" s="21"/>
      <c r="H34" s="21">
        <v>24191</v>
      </c>
      <c r="I34" s="21">
        <v>5176</v>
      </c>
      <c r="J34" s="21">
        <v>29367</v>
      </c>
      <c r="K34" s="21">
        <v>16917</v>
      </c>
      <c r="L34" s="21">
        <v>9181</v>
      </c>
      <c r="M34" s="21">
        <v>83236</v>
      </c>
      <c r="N34" s="21">
        <v>109334</v>
      </c>
      <c r="O34" s="21">
        <v>18956</v>
      </c>
      <c r="P34" s="21">
        <v>176035</v>
      </c>
      <c r="Q34" s="21">
        <v>128043</v>
      </c>
      <c r="R34" s="21">
        <v>323034</v>
      </c>
      <c r="S34" s="21">
        <v>73350</v>
      </c>
      <c r="T34" s="21">
        <v>299794</v>
      </c>
      <c r="U34" s="21">
        <v>200343</v>
      </c>
      <c r="V34" s="21">
        <v>573487</v>
      </c>
      <c r="W34" s="21">
        <v>1035222</v>
      </c>
      <c r="X34" s="21"/>
      <c r="Y34" s="21">
        <v>1035222</v>
      </c>
      <c r="Z34" s="6"/>
      <c r="AA34" s="28">
        <v>17386087</v>
      </c>
    </row>
    <row r="35" spans="1:27" ht="13.5">
      <c r="A35" s="60" t="s">
        <v>63</v>
      </c>
      <c r="B35" s="3"/>
      <c r="C35" s="19">
        <v>137543</v>
      </c>
      <c r="D35" s="19"/>
      <c r="E35" s="20"/>
      <c r="F35" s="21"/>
      <c r="G35" s="21"/>
      <c r="H35" s="21"/>
      <c r="I35" s="21"/>
      <c r="J35" s="21"/>
      <c r="K35" s="21"/>
      <c r="L35" s="21"/>
      <c r="M35" s="21">
        <v>19073</v>
      </c>
      <c r="N35" s="21">
        <v>19073</v>
      </c>
      <c r="O35" s="21">
        <v>2738</v>
      </c>
      <c r="P35" s="21">
        <v>22449</v>
      </c>
      <c r="Q35" s="21">
        <v>13518</v>
      </c>
      <c r="R35" s="21">
        <v>38705</v>
      </c>
      <c r="S35" s="21">
        <v>318450</v>
      </c>
      <c r="T35" s="21"/>
      <c r="U35" s="21"/>
      <c r="V35" s="21">
        <v>318450</v>
      </c>
      <c r="W35" s="21">
        <v>376228</v>
      </c>
      <c r="X35" s="21"/>
      <c r="Y35" s="21">
        <v>376228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42018521</v>
      </c>
      <c r="D36" s="62">
        <f>SUM(D32:D35)</f>
        <v>0</v>
      </c>
      <c r="E36" s="63">
        <f t="shared" si="6"/>
        <v>48786087</v>
      </c>
      <c r="F36" s="64">
        <f t="shared" si="6"/>
        <v>48786087</v>
      </c>
      <c r="G36" s="64">
        <f t="shared" si="6"/>
        <v>348047</v>
      </c>
      <c r="H36" s="64">
        <f t="shared" si="6"/>
        <v>8211830</v>
      </c>
      <c r="I36" s="64">
        <f t="shared" si="6"/>
        <v>744197</v>
      </c>
      <c r="J36" s="64">
        <f t="shared" si="6"/>
        <v>9304074</v>
      </c>
      <c r="K36" s="64">
        <f t="shared" si="6"/>
        <v>2412220</v>
      </c>
      <c r="L36" s="64">
        <f t="shared" si="6"/>
        <v>2032267</v>
      </c>
      <c r="M36" s="64">
        <f t="shared" si="6"/>
        <v>3010816</v>
      </c>
      <c r="N36" s="64">
        <f t="shared" si="6"/>
        <v>7455303</v>
      </c>
      <c r="O36" s="64">
        <f t="shared" si="6"/>
        <v>599002</v>
      </c>
      <c r="P36" s="64">
        <f t="shared" si="6"/>
        <v>1412812</v>
      </c>
      <c r="Q36" s="64">
        <f t="shared" si="6"/>
        <v>1248052</v>
      </c>
      <c r="R36" s="64">
        <f t="shared" si="6"/>
        <v>3259866</v>
      </c>
      <c r="S36" s="64">
        <f t="shared" si="6"/>
        <v>1955024</v>
      </c>
      <c r="T36" s="64">
        <f t="shared" si="6"/>
        <v>3039419</v>
      </c>
      <c r="U36" s="64">
        <f t="shared" si="6"/>
        <v>1825837</v>
      </c>
      <c r="V36" s="64">
        <f t="shared" si="6"/>
        <v>6820280</v>
      </c>
      <c r="W36" s="64">
        <f t="shared" si="6"/>
        <v>26839523</v>
      </c>
      <c r="X36" s="64">
        <f t="shared" si="6"/>
        <v>0</v>
      </c>
      <c r="Y36" s="64">
        <f t="shared" si="6"/>
        <v>26839523</v>
      </c>
      <c r="Z36" s="65">
        <f>+IF(X36&lt;&gt;0,+(Y36/X36)*100,0)</f>
        <v>0</v>
      </c>
      <c r="AA36" s="66">
        <f>SUM(AA32:AA35)</f>
        <v>48786087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2483206</v>
      </c>
      <c r="F5" s="18">
        <f t="shared" si="0"/>
        <v>2401347</v>
      </c>
      <c r="G5" s="18">
        <f t="shared" si="0"/>
        <v>-198085</v>
      </c>
      <c r="H5" s="18">
        <f t="shared" si="0"/>
        <v>191879</v>
      </c>
      <c r="I5" s="18">
        <f t="shared" si="0"/>
        <v>0</v>
      </c>
      <c r="J5" s="18">
        <f t="shared" si="0"/>
        <v>-6206</v>
      </c>
      <c r="K5" s="18">
        <f t="shared" si="0"/>
        <v>8038</v>
      </c>
      <c r="L5" s="18">
        <f t="shared" si="0"/>
        <v>25601</v>
      </c>
      <c r="M5" s="18">
        <f t="shared" si="0"/>
        <v>-1125</v>
      </c>
      <c r="N5" s="18">
        <f t="shared" si="0"/>
        <v>32514</v>
      </c>
      <c r="O5" s="18">
        <f t="shared" si="0"/>
        <v>31870</v>
      </c>
      <c r="P5" s="18">
        <f t="shared" si="0"/>
        <v>18602</v>
      </c>
      <c r="Q5" s="18">
        <f t="shared" si="0"/>
        <v>29351</v>
      </c>
      <c r="R5" s="18">
        <f t="shared" si="0"/>
        <v>79823</v>
      </c>
      <c r="S5" s="18">
        <f t="shared" si="0"/>
        <v>254787</v>
      </c>
      <c r="T5" s="18">
        <f t="shared" si="0"/>
        <v>103339</v>
      </c>
      <c r="U5" s="18">
        <f t="shared" si="0"/>
        <v>1609173</v>
      </c>
      <c r="V5" s="18">
        <f t="shared" si="0"/>
        <v>1967299</v>
      </c>
      <c r="W5" s="18">
        <f t="shared" si="0"/>
        <v>2073430</v>
      </c>
      <c r="X5" s="18">
        <f t="shared" si="0"/>
        <v>2483206</v>
      </c>
      <c r="Y5" s="18">
        <f t="shared" si="0"/>
        <v>-409776</v>
      </c>
      <c r="Z5" s="4">
        <f>+IF(X5&lt;&gt;0,+(Y5/X5)*100,0)</f>
        <v>-16.50189311720413</v>
      </c>
      <c r="AA5" s="16">
        <f>SUM(AA6:AA8)</f>
        <v>2401347</v>
      </c>
    </row>
    <row r="6" spans="1:27" ht="13.5">
      <c r="A6" s="5" t="s">
        <v>32</v>
      </c>
      <c r="B6" s="3"/>
      <c r="C6" s="19"/>
      <c r="D6" s="19"/>
      <c r="E6" s="20"/>
      <c r="F6" s="21">
        <v>382991</v>
      </c>
      <c r="G6" s="21">
        <v>3900</v>
      </c>
      <c r="H6" s="21"/>
      <c r="I6" s="21"/>
      <c r="J6" s="21">
        <v>3900</v>
      </c>
      <c r="K6" s="21"/>
      <c r="L6" s="21"/>
      <c r="M6" s="21"/>
      <c r="N6" s="21"/>
      <c r="O6" s="21"/>
      <c r="P6" s="21">
        <v>-3900</v>
      </c>
      <c r="Q6" s="21"/>
      <c r="R6" s="21">
        <v>-3900</v>
      </c>
      <c r="S6" s="21"/>
      <c r="T6" s="21">
        <v>15958</v>
      </c>
      <c r="U6" s="21">
        <v>286854</v>
      </c>
      <c r="V6" s="21">
        <v>302812</v>
      </c>
      <c r="W6" s="21">
        <v>302812</v>
      </c>
      <c r="X6" s="21"/>
      <c r="Y6" s="21">
        <v>302812</v>
      </c>
      <c r="Z6" s="6"/>
      <c r="AA6" s="28">
        <v>382991</v>
      </c>
    </row>
    <row r="7" spans="1:27" ht="13.5">
      <c r="A7" s="5" t="s">
        <v>33</v>
      </c>
      <c r="B7" s="3"/>
      <c r="C7" s="22"/>
      <c r="D7" s="22"/>
      <c r="E7" s="23">
        <v>1000000</v>
      </c>
      <c r="F7" s="24"/>
      <c r="G7" s="24">
        <v>-191879</v>
      </c>
      <c r="H7" s="24">
        <v>191879</v>
      </c>
      <c r="I7" s="24"/>
      <c r="J7" s="24"/>
      <c r="K7" s="24"/>
      <c r="L7" s="24"/>
      <c r="M7" s="24">
        <v>-2489</v>
      </c>
      <c r="N7" s="24">
        <v>-2489</v>
      </c>
      <c r="O7" s="24"/>
      <c r="P7" s="24">
        <v>2489</v>
      </c>
      <c r="Q7" s="24"/>
      <c r="R7" s="24">
        <v>2489</v>
      </c>
      <c r="S7" s="24"/>
      <c r="T7" s="24"/>
      <c r="U7" s="24"/>
      <c r="V7" s="24"/>
      <c r="W7" s="24"/>
      <c r="X7" s="24">
        <v>1000000</v>
      </c>
      <c r="Y7" s="24">
        <v>-1000000</v>
      </c>
      <c r="Z7" s="7">
        <v>-100</v>
      </c>
      <c r="AA7" s="29"/>
    </row>
    <row r="8" spans="1:27" ht="13.5">
      <c r="A8" s="5" t="s">
        <v>34</v>
      </c>
      <c r="B8" s="3"/>
      <c r="C8" s="19"/>
      <c r="D8" s="19"/>
      <c r="E8" s="20">
        <v>1483206</v>
      </c>
      <c r="F8" s="21">
        <v>2018356</v>
      </c>
      <c r="G8" s="21">
        <v>-10106</v>
      </c>
      <c r="H8" s="21"/>
      <c r="I8" s="21"/>
      <c r="J8" s="21">
        <v>-10106</v>
      </c>
      <c r="K8" s="21">
        <v>8038</v>
      </c>
      <c r="L8" s="21">
        <v>25601</v>
      </c>
      <c r="M8" s="21">
        <v>1364</v>
      </c>
      <c r="N8" s="21">
        <v>35003</v>
      </c>
      <c r="O8" s="21">
        <v>31870</v>
      </c>
      <c r="P8" s="21">
        <v>20013</v>
      </c>
      <c r="Q8" s="21">
        <v>29351</v>
      </c>
      <c r="R8" s="21">
        <v>81234</v>
      </c>
      <c r="S8" s="21">
        <v>254787</v>
      </c>
      <c r="T8" s="21">
        <v>87381</v>
      </c>
      <c r="U8" s="21">
        <v>1322319</v>
      </c>
      <c r="V8" s="21">
        <v>1664487</v>
      </c>
      <c r="W8" s="21">
        <v>1770618</v>
      </c>
      <c r="X8" s="21">
        <v>1483206</v>
      </c>
      <c r="Y8" s="21">
        <v>287412</v>
      </c>
      <c r="Z8" s="6">
        <v>19.38</v>
      </c>
      <c r="AA8" s="28">
        <v>2018356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2305000</v>
      </c>
      <c r="F9" s="18">
        <f t="shared" si="1"/>
        <v>7095064</v>
      </c>
      <c r="G9" s="18">
        <f t="shared" si="1"/>
        <v>0</v>
      </c>
      <c r="H9" s="18">
        <f t="shared" si="1"/>
        <v>0</v>
      </c>
      <c r="I9" s="18">
        <f t="shared" si="1"/>
        <v>851131</v>
      </c>
      <c r="J9" s="18">
        <f t="shared" si="1"/>
        <v>851131</v>
      </c>
      <c r="K9" s="18">
        <f t="shared" si="1"/>
        <v>1142159</v>
      </c>
      <c r="L9" s="18">
        <f t="shared" si="1"/>
        <v>75453</v>
      </c>
      <c r="M9" s="18">
        <f t="shared" si="1"/>
        <v>34361</v>
      </c>
      <c r="N9" s="18">
        <f t="shared" si="1"/>
        <v>1251973</v>
      </c>
      <c r="O9" s="18">
        <f t="shared" si="1"/>
        <v>251892</v>
      </c>
      <c r="P9" s="18">
        <f t="shared" si="1"/>
        <v>-1085964</v>
      </c>
      <c r="Q9" s="18">
        <f t="shared" si="1"/>
        <v>1262844</v>
      </c>
      <c r="R9" s="18">
        <f t="shared" si="1"/>
        <v>428772</v>
      </c>
      <c r="S9" s="18">
        <f t="shared" si="1"/>
        <v>105248</v>
      </c>
      <c r="T9" s="18">
        <f t="shared" si="1"/>
        <v>590506</v>
      </c>
      <c r="U9" s="18">
        <f t="shared" si="1"/>
        <v>1382769</v>
      </c>
      <c r="V9" s="18">
        <f t="shared" si="1"/>
        <v>2078523</v>
      </c>
      <c r="W9" s="18">
        <f t="shared" si="1"/>
        <v>4610399</v>
      </c>
      <c r="X9" s="18">
        <f t="shared" si="1"/>
        <v>2305000</v>
      </c>
      <c r="Y9" s="18">
        <f t="shared" si="1"/>
        <v>2305399</v>
      </c>
      <c r="Z9" s="4">
        <f>+IF(X9&lt;&gt;0,+(Y9/X9)*100,0)</f>
        <v>100.01731019522776</v>
      </c>
      <c r="AA9" s="30">
        <f>SUM(AA10:AA14)</f>
        <v>7095064</v>
      </c>
    </row>
    <row r="10" spans="1:27" ht="13.5">
      <c r="A10" s="5" t="s">
        <v>36</v>
      </c>
      <c r="B10" s="3"/>
      <c r="C10" s="19"/>
      <c r="D10" s="19"/>
      <c r="E10" s="20">
        <v>1005000</v>
      </c>
      <c r="F10" s="21">
        <v>1035000</v>
      </c>
      <c r="G10" s="21"/>
      <c r="H10" s="21"/>
      <c r="I10" s="21">
        <v>1792</v>
      </c>
      <c r="J10" s="21">
        <v>1792</v>
      </c>
      <c r="K10" s="21"/>
      <c r="L10" s="21">
        <v>829</v>
      </c>
      <c r="M10" s="21"/>
      <c r="N10" s="21">
        <v>829</v>
      </c>
      <c r="O10" s="21"/>
      <c r="P10" s="21"/>
      <c r="Q10" s="21"/>
      <c r="R10" s="21"/>
      <c r="S10" s="21">
        <v>3019</v>
      </c>
      <c r="T10" s="21">
        <v>247140</v>
      </c>
      <c r="U10" s="21">
        <v>264609</v>
      </c>
      <c r="V10" s="21">
        <v>514768</v>
      </c>
      <c r="W10" s="21">
        <v>517389</v>
      </c>
      <c r="X10" s="21">
        <v>1005000</v>
      </c>
      <c r="Y10" s="21">
        <v>-487611</v>
      </c>
      <c r="Z10" s="6">
        <v>-48.52</v>
      </c>
      <c r="AA10" s="28">
        <v>1035000</v>
      </c>
    </row>
    <row r="11" spans="1:27" ht="13.5">
      <c r="A11" s="5" t="s">
        <v>37</v>
      </c>
      <c r="B11" s="3"/>
      <c r="C11" s="19"/>
      <c r="D11" s="19"/>
      <c r="E11" s="20"/>
      <c r="F11" s="21">
        <v>2224839</v>
      </c>
      <c r="G11" s="21"/>
      <c r="H11" s="21"/>
      <c r="I11" s="21"/>
      <c r="J11" s="21"/>
      <c r="K11" s="21">
        <v>1142159</v>
      </c>
      <c r="L11" s="21"/>
      <c r="M11" s="21"/>
      <c r="N11" s="21">
        <v>1142159</v>
      </c>
      <c r="O11" s="21">
        <v>-119126</v>
      </c>
      <c r="P11" s="21"/>
      <c r="Q11" s="21">
        <v>1262049</v>
      </c>
      <c r="R11" s="21">
        <v>1142923</v>
      </c>
      <c r="S11" s="21"/>
      <c r="T11" s="21"/>
      <c r="U11" s="21">
        <v>2452</v>
      </c>
      <c r="V11" s="21">
        <v>2452</v>
      </c>
      <c r="W11" s="21">
        <v>2287534</v>
      </c>
      <c r="X11" s="21"/>
      <c r="Y11" s="21">
        <v>2287534</v>
      </c>
      <c r="Z11" s="6"/>
      <c r="AA11" s="28">
        <v>2224839</v>
      </c>
    </row>
    <row r="12" spans="1:27" ht="13.5">
      <c r="A12" s="5" t="s">
        <v>38</v>
      </c>
      <c r="B12" s="3"/>
      <c r="C12" s="19"/>
      <c r="D12" s="19"/>
      <c r="E12" s="20">
        <v>1300000</v>
      </c>
      <c r="F12" s="21">
        <v>2835225</v>
      </c>
      <c r="G12" s="21"/>
      <c r="H12" s="21"/>
      <c r="I12" s="21"/>
      <c r="J12" s="21"/>
      <c r="K12" s="21"/>
      <c r="L12" s="21">
        <v>13986</v>
      </c>
      <c r="M12" s="21">
        <v>15863</v>
      </c>
      <c r="N12" s="21">
        <v>29849</v>
      </c>
      <c r="O12" s="21">
        <v>197833</v>
      </c>
      <c r="P12" s="21">
        <v>15695</v>
      </c>
      <c r="Q12" s="21">
        <v>795</v>
      </c>
      <c r="R12" s="21">
        <v>214323</v>
      </c>
      <c r="S12" s="21">
        <v>5738</v>
      </c>
      <c r="T12" s="21">
        <v>343366</v>
      </c>
      <c r="U12" s="21">
        <v>1115708</v>
      </c>
      <c r="V12" s="21">
        <v>1464812</v>
      </c>
      <c r="W12" s="21">
        <v>1708984</v>
      </c>
      <c r="X12" s="21">
        <v>1300000</v>
      </c>
      <c r="Y12" s="21">
        <v>408984</v>
      </c>
      <c r="Z12" s="6">
        <v>31.46</v>
      </c>
      <c r="AA12" s="28">
        <v>2835225</v>
      </c>
    </row>
    <row r="13" spans="1:27" ht="13.5">
      <c r="A13" s="5" t="s">
        <v>39</v>
      </c>
      <c r="B13" s="3"/>
      <c r="C13" s="19"/>
      <c r="D13" s="19"/>
      <c r="E13" s="20"/>
      <c r="F13" s="21">
        <v>1000000</v>
      </c>
      <c r="G13" s="21"/>
      <c r="H13" s="21"/>
      <c r="I13" s="21">
        <v>849339</v>
      </c>
      <c r="J13" s="21">
        <v>849339</v>
      </c>
      <c r="K13" s="21"/>
      <c r="L13" s="21">
        <v>60638</v>
      </c>
      <c r="M13" s="21">
        <v>18498</v>
      </c>
      <c r="N13" s="21">
        <v>79136</v>
      </c>
      <c r="O13" s="21">
        <v>173185</v>
      </c>
      <c r="P13" s="21">
        <v>-1101659</v>
      </c>
      <c r="Q13" s="21"/>
      <c r="R13" s="21">
        <v>-928474</v>
      </c>
      <c r="S13" s="21">
        <v>96491</v>
      </c>
      <c r="T13" s="21"/>
      <c r="U13" s="21"/>
      <c r="V13" s="21">
        <v>96491</v>
      </c>
      <c r="W13" s="21">
        <v>96492</v>
      </c>
      <c r="X13" s="21"/>
      <c r="Y13" s="21">
        <v>96492</v>
      </c>
      <c r="Z13" s="6"/>
      <c r="AA13" s="28">
        <v>1000000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8513951</v>
      </c>
      <c r="F15" s="18">
        <f t="shared" si="2"/>
        <v>10916081</v>
      </c>
      <c r="G15" s="18">
        <f t="shared" si="2"/>
        <v>278906</v>
      </c>
      <c r="H15" s="18">
        <f t="shared" si="2"/>
        <v>1292038</v>
      </c>
      <c r="I15" s="18">
        <f t="shared" si="2"/>
        <v>1071015</v>
      </c>
      <c r="J15" s="18">
        <f t="shared" si="2"/>
        <v>2641959</v>
      </c>
      <c r="K15" s="18">
        <f t="shared" si="2"/>
        <v>268229</v>
      </c>
      <c r="L15" s="18">
        <f t="shared" si="2"/>
        <v>525032</v>
      </c>
      <c r="M15" s="18">
        <f t="shared" si="2"/>
        <v>764806</v>
      </c>
      <c r="N15" s="18">
        <f t="shared" si="2"/>
        <v>1558067</v>
      </c>
      <c r="O15" s="18">
        <f t="shared" si="2"/>
        <v>446534</v>
      </c>
      <c r="P15" s="18">
        <f t="shared" si="2"/>
        <v>1045985</v>
      </c>
      <c r="Q15" s="18">
        <f t="shared" si="2"/>
        <v>109194</v>
      </c>
      <c r="R15" s="18">
        <f t="shared" si="2"/>
        <v>1601713</v>
      </c>
      <c r="S15" s="18">
        <f t="shared" si="2"/>
        <v>49155</v>
      </c>
      <c r="T15" s="18">
        <f t="shared" si="2"/>
        <v>1752147</v>
      </c>
      <c r="U15" s="18">
        <f t="shared" si="2"/>
        <v>2406297</v>
      </c>
      <c r="V15" s="18">
        <f t="shared" si="2"/>
        <v>4207599</v>
      </c>
      <c r="W15" s="18">
        <f t="shared" si="2"/>
        <v>10009338</v>
      </c>
      <c r="X15" s="18">
        <f t="shared" si="2"/>
        <v>8513951</v>
      </c>
      <c r="Y15" s="18">
        <f t="shared" si="2"/>
        <v>1495387</v>
      </c>
      <c r="Z15" s="4">
        <f>+IF(X15&lt;&gt;0,+(Y15/X15)*100,0)</f>
        <v>17.56396061006224</v>
      </c>
      <c r="AA15" s="30">
        <f>SUM(AA16:AA18)</f>
        <v>10916081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8513951</v>
      </c>
      <c r="F17" s="21">
        <v>10916081</v>
      </c>
      <c r="G17" s="21">
        <v>278906</v>
      </c>
      <c r="H17" s="21">
        <v>1292038</v>
      </c>
      <c r="I17" s="21">
        <v>1071015</v>
      </c>
      <c r="J17" s="21">
        <v>2641959</v>
      </c>
      <c r="K17" s="21">
        <v>268229</v>
      </c>
      <c r="L17" s="21">
        <v>525032</v>
      </c>
      <c r="M17" s="21">
        <v>764806</v>
      </c>
      <c r="N17" s="21">
        <v>1558067</v>
      </c>
      <c r="O17" s="21">
        <v>446534</v>
      </c>
      <c r="P17" s="21">
        <v>1045985</v>
      </c>
      <c r="Q17" s="21">
        <v>109194</v>
      </c>
      <c r="R17" s="21">
        <v>1601713</v>
      </c>
      <c r="S17" s="21">
        <v>49155</v>
      </c>
      <c r="T17" s="21">
        <v>1752147</v>
      </c>
      <c r="U17" s="21">
        <v>2406297</v>
      </c>
      <c r="V17" s="21">
        <v>4207599</v>
      </c>
      <c r="W17" s="21">
        <v>10009338</v>
      </c>
      <c r="X17" s="21">
        <v>8513951</v>
      </c>
      <c r="Y17" s="21">
        <v>1495387</v>
      </c>
      <c r="Z17" s="6">
        <v>17.56</v>
      </c>
      <c r="AA17" s="28">
        <v>10916081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32403645</v>
      </c>
      <c r="F19" s="18">
        <f t="shared" si="3"/>
        <v>42232021</v>
      </c>
      <c r="G19" s="18">
        <f t="shared" si="3"/>
        <v>56017</v>
      </c>
      <c r="H19" s="18">
        <f t="shared" si="3"/>
        <v>942873</v>
      </c>
      <c r="I19" s="18">
        <f t="shared" si="3"/>
        <v>1385447</v>
      </c>
      <c r="J19" s="18">
        <f t="shared" si="3"/>
        <v>2384337</v>
      </c>
      <c r="K19" s="18">
        <f t="shared" si="3"/>
        <v>1105467</v>
      </c>
      <c r="L19" s="18">
        <f t="shared" si="3"/>
        <v>2376806</v>
      </c>
      <c r="M19" s="18">
        <f t="shared" si="3"/>
        <v>1076385</v>
      </c>
      <c r="N19" s="18">
        <f t="shared" si="3"/>
        <v>4558658</v>
      </c>
      <c r="O19" s="18">
        <f t="shared" si="3"/>
        <v>2978481</v>
      </c>
      <c r="P19" s="18">
        <f t="shared" si="3"/>
        <v>6535023</v>
      </c>
      <c r="Q19" s="18">
        <f t="shared" si="3"/>
        <v>1713664</v>
      </c>
      <c r="R19" s="18">
        <f t="shared" si="3"/>
        <v>11227168</v>
      </c>
      <c r="S19" s="18">
        <f t="shared" si="3"/>
        <v>1698706</v>
      </c>
      <c r="T19" s="18">
        <f t="shared" si="3"/>
        <v>2304563</v>
      </c>
      <c r="U19" s="18">
        <f t="shared" si="3"/>
        <v>16594849</v>
      </c>
      <c r="V19" s="18">
        <f t="shared" si="3"/>
        <v>20598118</v>
      </c>
      <c r="W19" s="18">
        <f t="shared" si="3"/>
        <v>38768281</v>
      </c>
      <c r="X19" s="18">
        <f t="shared" si="3"/>
        <v>32403645</v>
      </c>
      <c r="Y19" s="18">
        <f t="shared" si="3"/>
        <v>6364636</v>
      </c>
      <c r="Z19" s="4">
        <f>+IF(X19&lt;&gt;0,+(Y19/X19)*100,0)</f>
        <v>19.64172857714001</v>
      </c>
      <c r="AA19" s="30">
        <f>SUM(AA20:AA23)</f>
        <v>42232021</v>
      </c>
    </row>
    <row r="20" spans="1:27" ht="13.5">
      <c r="A20" s="5" t="s">
        <v>46</v>
      </c>
      <c r="B20" s="3"/>
      <c r="C20" s="19"/>
      <c r="D20" s="19"/>
      <c r="E20" s="20">
        <v>14454788</v>
      </c>
      <c r="F20" s="21">
        <v>15829768</v>
      </c>
      <c r="G20" s="21">
        <v>-203983</v>
      </c>
      <c r="H20" s="21"/>
      <c r="I20" s="21">
        <v>905</v>
      </c>
      <c r="J20" s="21">
        <v>-203078</v>
      </c>
      <c r="K20" s="21">
        <v>203983</v>
      </c>
      <c r="L20" s="21">
        <v>964588</v>
      </c>
      <c r="M20" s="21">
        <v>254110</v>
      </c>
      <c r="N20" s="21">
        <v>1422681</v>
      </c>
      <c r="O20" s="21">
        <v>1440638</v>
      </c>
      <c r="P20" s="21">
        <v>960584</v>
      </c>
      <c r="Q20" s="21">
        <v>127364</v>
      </c>
      <c r="R20" s="21">
        <v>2528586</v>
      </c>
      <c r="S20" s="21">
        <v>660393</v>
      </c>
      <c r="T20" s="21">
        <v>437346</v>
      </c>
      <c r="U20" s="21">
        <v>10961746</v>
      </c>
      <c r="V20" s="21">
        <v>12059485</v>
      </c>
      <c r="W20" s="21">
        <v>15807674</v>
      </c>
      <c r="X20" s="21">
        <v>14454788</v>
      </c>
      <c r="Y20" s="21">
        <v>1352886</v>
      </c>
      <c r="Z20" s="6">
        <v>9.36</v>
      </c>
      <c r="AA20" s="28">
        <v>15829768</v>
      </c>
    </row>
    <row r="21" spans="1:27" ht="13.5">
      <c r="A21" s="5" t="s">
        <v>47</v>
      </c>
      <c r="B21" s="3"/>
      <c r="C21" s="19"/>
      <c r="D21" s="19"/>
      <c r="E21" s="20">
        <v>5208507</v>
      </c>
      <c r="F21" s="21">
        <v>8074123</v>
      </c>
      <c r="G21" s="21">
        <v>260000</v>
      </c>
      <c r="H21" s="21">
        <v>942873</v>
      </c>
      <c r="I21" s="21">
        <v>1173109</v>
      </c>
      <c r="J21" s="21">
        <v>2375982</v>
      </c>
      <c r="K21" s="21">
        <v>851228</v>
      </c>
      <c r="L21" s="21">
        <v>1055290</v>
      </c>
      <c r="M21" s="21">
        <v>287207</v>
      </c>
      <c r="N21" s="21">
        <v>2193725</v>
      </c>
      <c r="O21" s="21">
        <v>179530</v>
      </c>
      <c r="P21" s="21">
        <v>823102</v>
      </c>
      <c r="Q21" s="21">
        <v>110451</v>
      </c>
      <c r="R21" s="21">
        <v>1113083</v>
      </c>
      <c r="S21" s="21"/>
      <c r="T21" s="21">
        <v>433523</v>
      </c>
      <c r="U21" s="21">
        <v>535101</v>
      </c>
      <c r="V21" s="21">
        <v>968624</v>
      </c>
      <c r="W21" s="21">
        <v>6651414</v>
      </c>
      <c r="X21" s="21">
        <v>5208507</v>
      </c>
      <c r="Y21" s="21">
        <v>1442907</v>
      </c>
      <c r="Z21" s="6">
        <v>27.7</v>
      </c>
      <c r="AA21" s="28">
        <v>8074123</v>
      </c>
    </row>
    <row r="22" spans="1:27" ht="13.5">
      <c r="A22" s="5" t="s">
        <v>48</v>
      </c>
      <c r="B22" s="3"/>
      <c r="C22" s="22"/>
      <c r="D22" s="22"/>
      <c r="E22" s="23">
        <v>4231578</v>
      </c>
      <c r="F22" s="24">
        <v>9819772</v>
      </c>
      <c r="G22" s="24"/>
      <c r="H22" s="24"/>
      <c r="I22" s="24">
        <v>211433</v>
      </c>
      <c r="J22" s="24">
        <v>211433</v>
      </c>
      <c r="K22" s="24">
        <v>50256</v>
      </c>
      <c r="L22" s="24">
        <v>356928</v>
      </c>
      <c r="M22" s="24">
        <v>429052</v>
      </c>
      <c r="N22" s="24">
        <v>836236</v>
      </c>
      <c r="O22" s="24">
        <v>717379</v>
      </c>
      <c r="P22" s="24">
        <v>3366711</v>
      </c>
      <c r="Q22" s="24">
        <v>128945</v>
      </c>
      <c r="R22" s="24">
        <v>4213035</v>
      </c>
      <c r="S22" s="24">
        <v>1038313</v>
      </c>
      <c r="T22" s="24">
        <v>109895</v>
      </c>
      <c r="U22" s="24">
        <v>1391923</v>
      </c>
      <c r="V22" s="24">
        <v>2540131</v>
      </c>
      <c r="W22" s="24">
        <v>7800835</v>
      </c>
      <c r="X22" s="24">
        <v>4231578</v>
      </c>
      <c r="Y22" s="24">
        <v>3569257</v>
      </c>
      <c r="Z22" s="7">
        <v>84.35</v>
      </c>
      <c r="AA22" s="29">
        <v>9819772</v>
      </c>
    </row>
    <row r="23" spans="1:27" ht="13.5">
      <c r="A23" s="5" t="s">
        <v>49</v>
      </c>
      <c r="B23" s="3"/>
      <c r="C23" s="19"/>
      <c r="D23" s="19"/>
      <c r="E23" s="20">
        <v>8508772</v>
      </c>
      <c r="F23" s="21">
        <v>8508358</v>
      </c>
      <c r="G23" s="21"/>
      <c r="H23" s="21"/>
      <c r="I23" s="21"/>
      <c r="J23" s="21"/>
      <c r="K23" s="21"/>
      <c r="L23" s="21"/>
      <c r="M23" s="21">
        <v>106016</v>
      </c>
      <c r="N23" s="21">
        <v>106016</v>
      </c>
      <c r="O23" s="21">
        <v>640934</v>
      </c>
      <c r="P23" s="21">
        <v>1384626</v>
      </c>
      <c r="Q23" s="21">
        <v>1346904</v>
      </c>
      <c r="R23" s="21">
        <v>3372464</v>
      </c>
      <c r="S23" s="21"/>
      <c r="T23" s="21">
        <v>1323799</v>
      </c>
      <c r="U23" s="21">
        <v>3706079</v>
      </c>
      <c r="V23" s="21">
        <v>5029878</v>
      </c>
      <c r="W23" s="21">
        <v>8508358</v>
      </c>
      <c r="X23" s="21">
        <v>8508772</v>
      </c>
      <c r="Y23" s="21">
        <v>-414</v>
      </c>
      <c r="Z23" s="6"/>
      <c r="AA23" s="28">
        <v>8508358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45705802</v>
      </c>
      <c r="F25" s="53">
        <f t="shared" si="4"/>
        <v>62644513</v>
      </c>
      <c r="G25" s="53">
        <f t="shared" si="4"/>
        <v>136838</v>
      </c>
      <c r="H25" s="53">
        <f t="shared" si="4"/>
        <v>2426790</v>
      </c>
      <c r="I25" s="53">
        <f t="shared" si="4"/>
        <v>3307593</v>
      </c>
      <c r="J25" s="53">
        <f t="shared" si="4"/>
        <v>5871221</v>
      </c>
      <c r="K25" s="53">
        <f t="shared" si="4"/>
        <v>2523893</v>
      </c>
      <c r="L25" s="53">
        <f t="shared" si="4"/>
        <v>3002892</v>
      </c>
      <c r="M25" s="53">
        <f t="shared" si="4"/>
        <v>1874427</v>
      </c>
      <c r="N25" s="53">
        <f t="shared" si="4"/>
        <v>7401212</v>
      </c>
      <c r="O25" s="53">
        <f t="shared" si="4"/>
        <v>3708777</v>
      </c>
      <c r="P25" s="53">
        <f t="shared" si="4"/>
        <v>6513646</v>
      </c>
      <c r="Q25" s="53">
        <f t="shared" si="4"/>
        <v>3115053</v>
      </c>
      <c r="R25" s="53">
        <f t="shared" si="4"/>
        <v>13337476</v>
      </c>
      <c r="S25" s="53">
        <f t="shared" si="4"/>
        <v>2107896</v>
      </c>
      <c r="T25" s="53">
        <f t="shared" si="4"/>
        <v>4750555</v>
      </c>
      <c r="U25" s="53">
        <f t="shared" si="4"/>
        <v>21993088</v>
      </c>
      <c r="V25" s="53">
        <f t="shared" si="4"/>
        <v>28851539</v>
      </c>
      <c r="W25" s="53">
        <f t="shared" si="4"/>
        <v>55461448</v>
      </c>
      <c r="X25" s="53">
        <f t="shared" si="4"/>
        <v>45705802</v>
      </c>
      <c r="Y25" s="53">
        <f t="shared" si="4"/>
        <v>9755646</v>
      </c>
      <c r="Z25" s="54">
        <f>+IF(X25&lt;&gt;0,+(Y25/X25)*100,0)</f>
        <v>21.344436752253028</v>
      </c>
      <c r="AA25" s="55">
        <f>+AA5+AA9+AA15+AA19+AA24</f>
        <v>62644513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24222808</v>
      </c>
      <c r="F28" s="21">
        <v>23608771</v>
      </c>
      <c r="G28" s="21">
        <v>538906</v>
      </c>
      <c r="H28" s="21">
        <v>2234911</v>
      </c>
      <c r="I28" s="21">
        <v>2244124</v>
      </c>
      <c r="J28" s="21">
        <v>5017941</v>
      </c>
      <c r="K28" s="21">
        <v>1111032</v>
      </c>
      <c r="L28" s="21">
        <v>2210186</v>
      </c>
      <c r="M28" s="21">
        <v>1557007</v>
      </c>
      <c r="N28" s="21">
        <v>4878225</v>
      </c>
      <c r="O28" s="21">
        <v>1459307</v>
      </c>
      <c r="P28" s="21">
        <v>3786222</v>
      </c>
      <c r="Q28" s="21">
        <v>1627584</v>
      </c>
      <c r="R28" s="21">
        <v>6873113</v>
      </c>
      <c r="S28" s="21">
        <v>1484780</v>
      </c>
      <c r="T28" s="21">
        <v>2275772</v>
      </c>
      <c r="U28" s="21">
        <v>2924316</v>
      </c>
      <c r="V28" s="21">
        <v>6684868</v>
      </c>
      <c r="W28" s="21">
        <v>23454147</v>
      </c>
      <c r="X28" s="21"/>
      <c r="Y28" s="21">
        <v>23454147</v>
      </c>
      <c r="Z28" s="6"/>
      <c r="AA28" s="19">
        <v>23608771</v>
      </c>
    </row>
    <row r="29" spans="1:27" ht="13.5">
      <c r="A29" s="57" t="s">
        <v>55</v>
      </c>
      <c r="B29" s="3"/>
      <c r="C29" s="19"/>
      <c r="D29" s="19"/>
      <c r="E29" s="20">
        <v>1005000</v>
      </c>
      <c r="F29" s="21">
        <v>10523072</v>
      </c>
      <c r="G29" s="21"/>
      <c r="H29" s="21"/>
      <c r="I29" s="21">
        <v>851131</v>
      </c>
      <c r="J29" s="21">
        <v>851131</v>
      </c>
      <c r="K29" s="21"/>
      <c r="L29" s="21">
        <v>61467</v>
      </c>
      <c r="M29" s="21">
        <v>18498</v>
      </c>
      <c r="N29" s="21">
        <v>79965</v>
      </c>
      <c r="O29" s="21">
        <v>173185</v>
      </c>
      <c r="P29" s="21">
        <v>2677495</v>
      </c>
      <c r="Q29" s="21">
        <v>72355</v>
      </c>
      <c r="R29" s="21">
        <v>2923035</v>
      </c>
      <c r="S29" s="21">
        <v>99510</v>
      </c>
      <c r="T29" s="21">
        <v>247140</v>
      </c>
      <c r="U29" s="21">
        <v>2527260</v>
      </c>
      <c r="V29" s="21">
        <v>2873910</v>
      </c>
      <c r="W29" s="21">
        <v>6728041</v>
      </c>
      <c r="X29" s="21"/>
      <c r="Y29" s="21">
        <v>6728041</v>
      </c>
      <c r="Z29" s="6"/>
      <c r="AA29" s="28">
        <v>10523072</v>
      </c>
    </row>
    <row r="30" spans="1:27" ht="13.5">
      <c r="A30" s="57" t="s">
        <v>56</v>
      </c>
      <c r="B30" s="3"/>
      <c r="C30" s="22"/>
      <c r="D30" s="22"/>
      <c r="E30" s="23"/>
      <c r="F30" s="24">
        <v>1700850</v>
      </c>
      <c r="G30" s="24"/>
      <c r="H30" s="24"/>
      <c r="I30" s="24"/>
      <c r="J30" s="24"/>
      <c r="K30" s="24"/>
      <c r="L30" s="24"/>
      <c r="M30" s="24"/>
      <c r="N30" s="24"/>
      <c r="O30" s="24">
        <v>165785</v>
      </c>
      <c r="P30" s="24"/>
      <c r="Q30" s="24"/>
      <c r="R30" s="24">
        <v>165785</v>
      </c>
      <c r="S30" s="24"/>
      <c r="T30" s="24"/>
      <c r="U30" s="24">
        <v>129711</v>
      </c>
      <c r="V30" s="24">
        <v>129711</v>
      </c>
      <c r="W30" s="24">
        <v>295496</v>
      </c>
      <c r="X30" s="24"/>
      <c r="Y30" s="24">
        <v>295496</v>
      </c>
      <c r="Z30" s="7"/>
      <c r="AA30" s="29">
        <v>1700850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25227808</v>
      </c>
      <c r="F32" s="27">
        <f t="shared" si="5"/>
        <v>35832693</v>
      </c>
      <c r="G32" s="27">
        <f t="shared" si="5"/>
        <v>538906</v>
      </c>
      <c r="H32" s="27">
        <f t="shared" si="5"/>
        <v>2234911</v>
      </c>
      <c r="I32" s="27">
        <f t="shared" si="5"/>
        <v>3095255</v>
      </c>
      <c r="J32" s="27">
        <f t="shared" si="5"/>
        <v>5869072</v>
      </c>
      <c r="K32" s="27">
        <f t="shared" si="5"/>
        <v>1111032</v>
      </c>
      <c r="L32" s="27">
        <f t="shared" si="5"/>
        <v>2271653</v>
      </c>
      <c r="M32" s="27">
        <f t="shared" si="5"/>
        <v>1575505</v>
      </c>
      <c r="N32" s="27">
        <f t="shared" si="5"/>
        <v>4958190</v>
      </c>
      <c r="O32" s="27">
        <f t="shared" si="5"/>
        <v>1798277</v>
      </c>
      <c r="P32" s="27">
        <f t="shared" si="5"/>
        <v>6463717</v>
      </c>
      <c r="Q32" s="27">
        <f t="shared" si="5"/>
        <v>1699939</v>
      </c>
      <c r="R32" s="27">
        <f t="shared" si="5"/>
        <v>9961933</v>
      </c>
      <c r="S32" s="27">
        <f t="shared" si="5"/>
        <v>1584290</v>
      </c>
      <c r="T32" s="27">
        <f t="shared" si="5"/>
        <v>2522912</v>
      </c>
      <c r="U32" s="27">
        <f t="shared" si="5"/>
        <v>5581287</v>
      </c>
      <c r="V32" s="27">
        <f t="shared" si="5"/>
        <v>9688489</v>
      </c>
      <c r="W32" s="27">
        <f t="shared" si="5"/>
        <v>30477684</v>
      </c>
      <c r="X32" s="27">
        <f t="shared" si="5"/>
        <v>0</v>
      </c>
      <c r="Y32" s="27">
        <f t="shared" si="5"/>
        <v>30477684</v>
      </c>
      <c r="Z32" s="13">
        <f>+IF(X32&lt;&gt;0,+(Y32/X32)*100,0)</f>
        <v>0</v>
      </c>
      <c r="AA32" s="31">
        <f>SUM(AA28:AA31)</f>
        <v>35832693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673385</v>
      </c>
      <c r="G33" s="21"/>
      <c r="H33" s="21"/>
      <c r="I33" s="21"/>
      <c r="J33" s="21"/>
      <c r="K33" s="21">
        <v>1142159</v>
      </c>
      <c r="L33" s="21"/>
      <c r="M33" s="21"/>
      <c r="N33" s="21">
        <v>1142159</v>
      </c>
      <c r="O33" s="21">
        <v>-119126</v>
      </c>
      <c r="P33" s="21"/>
      <c r="Q33" s="21">
        <v>-700646</v>
      </c>
      <c r="R33" s="21">
        <v>-819772</v>
      </c>
      <c r="S33" s="21"/>
      <c r="T33" s="21"/>
      <c r="U33" s="21"/>
      <c r="V33" s="21"/>
      <c r="W33" s="21">
        <v>322387</v>
      </c>
      <c r="X33" s="21"/>
      <c r="Y33" s="21">
        <v>322387</v>
      </c>
      <c r="Z33" s="6"/>
      <c r="AA33" s="28">
        <v>673385</v>
      </c>
    </row>
    <row r="34" spans="1:27" ht="13.5">
      <c r="A34" s="60" t="s">
        <v>61</v>
      </c>
      <c r="B34" s="3" t="s">
        <v>62</v>
      </c>
      <c r="C34" s="19"/>
      <c r="D34" s="19"/>
      <c r="E34" s="20">
        <v>10000000</v>
      </c>
      <c r="F34" s="21">
        <v>10919383</v>
      </c>
      <c r="G34" s="21"/>
      <c r="H34" s="21"/>
      <c r="I34" s="21"/>
      <c r="J34" s="21"/>
      <c r="K34" s="21"/>
      <c r="L34" s="21">
        <v>632074</v>
      </c>
      <c r="M34" s="21"/>
      <c r="N34" s="21">
        <v>632074</v>
      </c>
      <c r="O34" s="21">
        <v>690248</v>
      </c>
      <c r="P34" s="21">
        <v>-964</v>
      </c>
      <c r="Q34" s="21">
        <v>114413</v>
      </c>
      <c r="R34" s="21">
        <v>803697</v>
      </c>
      <c r="S34" s="21">
        <v>111075</v>
      </c>
      <c r="T34" s="21">
        <v>2019863</v>
      </c>
      <c r="U34" s="21">
        <v>6574000</v>
      </c>
      <c r="V34" s="21">
        <v>8704938</v>
      </c>
      <c r="W34" s="21">
        <v>10140709</v>
      </c>
      <c r="X34" s="21"/>
      <c r="Y34" s="21">
        <v>10140709</v>
      </c>
      <c r="Z34" s="6"/>
      <c r="AA34" s="28">
        <v>10919383</v>
      </c>
    </row>
    <row r="35" spans="1:27" ht="13.5">
      <c r="A35" s="60" t="s">
        <v>63</v>
      </c>
      <c r="B35" s="3"/>
      <c r="C35" s="19"/>
      <c r="D35" s="19"/>
      <c r="E35" s="20">
        <v>10477994</v>
      </c>
      <c r="F35" s="21">
        <v>15219052</v>
      </c>
      <c r="G35" s="21">
        <v>-402068</v>
      </c>
      <c r="H35" s="21">
        <v>191879</v>
      </c>
      <c r="I35" s="21">
        <v>212338</v>
      </c>
      <c r="J35" s="21">
        <v>2149</v>
      </c>
      <c r="K35" s="21">
        <v>270702</v>
      </c>
      <c r="L35" s="21">
        <v>99165</v>
      </c>
      <c r="M35" s="21">
        <v>298922</v>
      </c>
      <c r="N35" s="21">
        <v>668789</v>
      </c>
      <c r="O35" s="21">
        <v>1339378</v>
      </c>
      <c r="P35" s="21">
        <v>50892</v>
      </c>
      <c r="Q35" s="21">
        <v>2001347</v>
      </c>
      <c r="R35" s="21">
        <v>3391617</v>
      </c>
      <c r="S35" s="21">
        <v>412531</v>
      </c>
      <c r="T35" s="21">
        <v>207780</v>
      </c>
      <c r="U35" s="21">
        <v>9837800</v>
      </c>
      <c r="V35" s="21">
        <v>10458111</v>
      </c>
      <c r="W35" s="21">
        <v>14520666</v>
      </c>
      <c r="X35" s="21"/>
      <c r="Y35" s="21">
        <v>14520666</v>
      </c>
      <c r="Z35" s="6"/>
      <c r="AA35" s="28">
        <v>15219052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45705802</v>
      </c>
      <c r="F36" s="64">
        <f t="shared" si="6"/>
        <v>62644513</v>
      </c>
      <c r="G36" s="64">
        <f t="shared" si="6"/>
        <v>136838</v>
      </c>
      <c r="H36" s="64">
        <f t="shared" si="6"/>
        <v>2426790</v>
      </c>
      <c r="I36" s="64">
        <f t="shared" si="6"/>
        <v>3307593</v>
      </c>
      <c r="J36" s="64">
        <f t="shared" si="6"/>
        <v>5871221</v>
      </c>
      <c r="K36" s="64">
        <f t="shared" si="6"/>
        <v>2523893</v>
      </c>
      <c r="L36" s="64">
        <f t="shared" si="6"/>
        <v>3002892</v>
      </c>
      <c r="M36" s="64">
        <f t="shared" si="6"/>
        <v>1874427</v>
      </c>
      <c r="N36" s="64">
        <f t="shared" si="6"/>
        <v>7401212</v>
      </c>
      <c r="O36" s="64">
        <f t="shared" si="6"/>
        <v>3708777</v>
      </c>
      <c r="P36" s="64">
        <f t="shared" si="6"/>
        <v>6513645</v>
      </c>
      <c r="Q36" s="64">
        <f t="shared" si="6"/>
        <v>3115053</v>
      </c>
      <c r="R36" s="64">
        <f t="shared" si="6"/>
        <v>13337475</v>
      </c>
      <c r="S36" s="64">
        <f t="shared" si="6"/>
        <v>2107896</v>
      </c>
      <c r="T36" s="64">
        <f t="shared" si="6"/>
        <v>4750555</v>
      </c>
      <c r="U36" s="64">
        <f t="shared" si="6"/>
        <v>21993087</v>
      </c>
      <c r="V36" s="64">
        <f t="shared" si="6"/>
        <v>28851538</v>
      </c>
      <c r="W36" s="64">
        <f t="shared" si="6"/>
        <v>55461446</v>
      </c>
      <c r="X36" s="64">
        <f t="shared" si="6"/>
        <v>0</v>
      </c>
      <c r="Y36" s="64">
        <f t="shared" si="6"/>
        <v>55461446</v>
      </c>
      <c r="Z36" s="65">
        <f>+IF(X36&lt;&gt;0,+(Y36/X36)*100,0)</f>
        <v>0</v>
      </c>
      <c r="AA36" s="66">
        <f>SUM(AA32:AA35)</f>
        <v>62644513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10061054</v>
      </c>
      <c r="D5" s="16">
        <f>SUM(D6:D8)</f>
        <v>0</v>
      </c>
      <c r="E5" s="17">
        <f t="shared" si="0"/>
        <v>2630000</v>
      </c>
      <c r="F5" s="18">
        <f t="shared" si="0"/>
        <v>6032800</v>
      </c>
      <c r="G5" s="18">
        <f t="shared" si="0"/>
        <v>24538</v>
      </c>
      <c r="H5" s="18">
        <f t="shared" si="0"/>
        <v>898562</v>
      </c>
      <c r="I5" s="18">
        <f t="shared" si="0"/>
        <v>214388</v>
      </c>
      <c r="J5" s="18">
        <f t="shared" si="0"/>
        <v>1137488</v>
      </c>
      <c r="K5" s="18">
        <f t="shared" si="0"/>
        <v>32545</v>
      </c>
      <c r="L5" s="18">
        <f t="shared" si="0"/>
        <v>-134405</v>
      </c>
      <c r="M5" s="18">
        <f t="shared" si="0"/>
        <v>28022</v>
      </c>
      <c r="N5" s="18">
        <f t="shared" si="0"/>
        <v>-73838</v>
      </c>
      <c r="O5" s="18">
        <f t="shared" si="0"/>
        <v>81148</v>
      </c>
      <c r="P5" s="18">
        <f t="shared" si="0"/>
        <v>113745</v>
      </c>
      <c r="Q5" s="18">
        <f t="shared" si="0"/>
        <v>141937</v>
      </c>
      <c r="R5" s="18">
        <f t="shared" si="0"/>
        <v>336830</v>
      </c>
      <c r="S5" s="18">
        <f t="shared" si="0"/>
        <v>103471</v>
      </c>
      <c r="T5" s="18">
        <f t="shared" si="0"/>
        <v>671278</v>
      </c>
      <c r="U5" s="18">
        <f t="shared" si="0"/>
        <v>2443658</v>
      </c>
      <c r="V5" s="18">
        <f t="shared" si="0"/>
        <v>3218407</v>
      </c>
      <c r="W5" s="18">
        <f t="shared" si="0"/>
        <v>4618887</v>
      </c>
      <c r="X5" s="18">
        <f t="shared" si="0"/>
        <v>3552500</v>
      </c>
      <c r="Y5" s="18">
        <f t="shared" si="0"/>
        <v>1066387</v>
      </c>
      <c r="Z5" s="4">
        <f>+IF(X5&lt;&gt;0,+(Y5/X5)*100,0)</f>
        <v>30.017931034482757</v>
      </c>
      <c r="AA5" s="16">
        <f>SUM(AA6:AA8)</f>
        <v>6032800</v>
      </c>
    </row>
    <row r="6" spans="1:27" ht="13.5">
      <c r="A6" s="5" t="s">
        <v>32</v>
      </c>
      <c r="B6" s="3"/>
      <c r="C6" s="19">
        <v>5681218</v>
      </c>
      <c r="D6" s="19"/>
      <c r="E6" s="20">
        <v>2590000</v>
      </c>
      <c r="F6" s="21">
        <v>2532000</v>
      </c>
      <c r="G6" s="21">
        <v>-1535</v>
      </c>
      <c r="H6" s="21">
        <v>286643</v>
      </c>
      <c r="I6" s="21">
        <v>36560</v>
      </c>
      <c r="J6" s="21">
        <v>321668</v>
      </c>
      <c r="K6" s="21"/>
      <c r="L6" s="21">
        <v>-11351</v>
      </c>
      <c r="M6" s="21">
        <v>8553</v>
      </c>
      <c r="N6" s="21">
        <v>-2798</v>
      </c>
      <c r="O6" s="21">
        <v>-95274</v>
      </c>
      <c r="P6" s="21"/>
      <c r="Q6" s="21"/>
      <c r="R6" s="21">
        <v>-95274</v>
      </c>
      <c r="S6" s="21">
        <v>69403</v>
      </c>
      <c r="T6" s="21">
        <v>303888</v>
      </c>
      <c r="U6" s="21">
        <v>1892647</v>
      </c>
      <c r="V6" s="21">
        <v>2265938</v>
      </c>
      <c r="W6" s="21">
        <v>2489534</v>
      </c>
      <c r="X6" s="21">
        <v>2090000</v>
      </c>
      <c r="Y6" s="21">
        <v>399534</v>
      </c>
      <c r="Z6" s="6">
        <v>19.12</v>
      </c>
      <c r="AA6" s="28">
        <v>2532000</v>
      </c>
    </row>
    <row r="7" spans="1:27" ht="13.5">
      <c r="A7" s="5" t="s">
        <v>33</v>
      </c>
      <c r="B7" s="3"/>
      <c r="C7" s="22">
        <v>1779883</v>
      </c>
      <c r="D7" s="22"/>
      <c r="E7" s="23"/>
      <c r="F7" s="24">
        <v>1030000</v>
      </c>
      <c r="G7" s="24">
        <v>14940</v>
      </c>
      <c r="H7" s="24">
        <v>-12955</v>
      </c>
      <c r="I7" s="24">
        <v>87</v>
      </c>
      <c r="J7" s="24">
        <v>2072</v>
      </c>
      <c r="K7" s="24"/>
      <c r="L7" s="24">
        <v>-5665</v>
      </c>
      <c r="M7" s="24">
        <v>9827</v>
      </c>
      <c r="N7" s="24">
        <v>4162</v>
      </c>
      <c r="O7" s="24">
        <v>12609</v>
      </c>
      <c r="P7" s="24"/>
      <c r="Q7" s="24">
        <v>60746</v>
      </c>
      <c r="R7" s="24">
        <v>73355</v>
      </c>
      <c r="S7" s="24">
        <v>23317</v>
      </c>
      <c r="T7" s="24">
        <v>136912</v>
      </c>
      <c r="U7" s="24">
        <v>215944</v>
      </c>
      <c r="V7" s="24">
        <v>376173</v>
      </c>
      <c r="W7" s="24">
        <v>455762</v>
      </c>
      <c r="X7" s="24">
        <v>437500</v>
      </c>
      <c r="Y7" s="24">
        <v>18262</v>
      </c>
      <c r="Z7" s="7">
        <v>4.17</v>
      </c>
      <c r="AA7" s="29">
        <v>1030000</v>
      </c>
    </row>
    <row r="8" spans="1:27" ht="13.5">
      <c r="A8" s="5" t="s">
        <v>34</v>
      </c>
      <c r="B8" s="3"/>
      <c r="C8" s="19">
        <v>2599953</v>
      </c>
      <c r="D8" s="19"/>
      <c r="E8" s="20">
        <v>40000</v>
      </c>
      <c r="F8" s="21">
        <v>2470800</v>
      </c>
      <c r="G8" s="21">
        <v>11133</v>
      </c>
      <c r="H8" s="21">
        <v>624874</v>
      </c>
      <c r="I8" s="21">
        <v>177741</v>
      </c>
      <c r="J8" s="21">
        <v>813748</v>
      </c>
      <c r="K8" s="21">
        <v>32545</v>
      </c>
      <c r="L8" s="21">
        <v>-117389</v>
      </c>
      <c r="M8" s="21">
        <v>9642</v>
      </c>
      <c r="N8" s="21">
        <v>-75202</v>
      </c>
      <c r="O8" s="21">
        <v>163813</v>
      </c>
      <c r="P8" s="21">
        <v>113745</v>
      </c>
      <c r="Q8" s="21">
        <v>81191</v>
      </c>
      <c r="R8" s="21">
        <v>358749</v>
      </c>
      <c r="S8" s="21">
        <v>10751</v>
      </c>
      <c r="T8" s="21">
        <v>230478</v>
      </c>
      <c r="U8" s="21">
        <v>335067</v>
      </c>
      <c r="V8" s="21">
        <v>576296</v>
      </c>
      <c r="W8" s="21">
        <v>1673591</v>
      </c>
      <c r="X8" s="21">
        <v>1025000</v>
      </c>
      <c r="Y8" s="21">
        <v>648591</v>
      </c>
      <c r="Z8" s="6">
        <v>63.28</v>
      </c>
      <c r="AA8" s="28">
        <v>2470800</v>
      </c>
    </row>
    <row r="9" spans="1:27" ht="13.5">
      <c r="A9" s="2" t="s">
        <v>35</v>
      </c>
      <c r="B9" s="3"/>
      <c r="C9" s="16">
        <f aca="true" t="shared" si="1" ref="C9:Y9">SUM(C10:C14)</f>
        <v>26077694</v>
      </c>
      <c r="D9" s="16">
        <f>SUM(D10:D14)</f>
        <v>0</v>
      </c>
      <c r="E9" s="17">
        <f t="shared" si="1"/>
        <v>67543500</v>
      </c>
      <c r="F9" s="18">
        <f t="shared" si="1"/>
        <v>33506500</v>
      </c>
      <c r="G9" s="18">
        <f t="shared" si="1"/>
        <v>2265450</v>
      </c>
      <c r="H9" s="18">
        <f t="shared" si="1"/>
        <v>-844096</v>
      </c>
      <c r="I9" s="18">
        <f t="shared" si="1"/>
        <v>3583013</v>
      </c>
      <c r="J9" s="18">
        <f t="shared" si="1"/>
        <v>5004367</v>
      </c>
      <c r="K9" s="18">
        <f t="shared" si="1"/>
        <v>2033063</v>
      </c>
      <c r="L9" s="18">
        <f t="shared" si="1"/>
        <v>1561886</v>
      </c>
      <c r="M9" s="18">
        <f t="shared" si="1"/>
        <v>2650146</v>
      </c>
      <c r="N9" s="18">
        <f t="shared" si="1"/>
        <v>6245095</v>
      </c>
      <c r="O9" s="18">
        <f t="shared" si="1"/>
        <v>527686</v>
      </c>
      <c r="P9" s="18">
        <f t="shared" si="1"/>
        <v>1030286</v>
      </c>
      <c r="Q9" s="18">
        <f t="shared" si="1"/>
        <v>2494777</v>
      </c>
      <c r="R9" s="18">
        <f t="shared" si="1"/>
        <v>4052749</v>
      </c>
      <c r="S9" s="18">
        <f t="shared" si="1"/>
        <v>3903371</v>
      </c>
      <c r="T9" s="18">
        <f t="shared" si="1"/>
        <v>2814993</v>
      </c>
      <c r="U9" s="18">
        <f t="shared" si="1"/>
        <v>4491627</v>
      </c>
      <c r="V9" s="18">
        <f t="shared" si="1"/>
        <v>11209991</v>
      </c>
      <c r="W9" s="18">
        <f t="shared" si="1"/>
        <v>26512202</v>
      </c>
      <c r="X9" s="18">
        <f t="shared" si="1"/>
        <v>24119000</v>
      </c>
      <c r="Y9" s="18">
        <f t="shared" si="1"/>
        <v>2393202</v>
      </c>
      <c r="Z9" s="4">
        <f>+IF(X9&lt;&gt;0,+(Y9/X9)*100,0)</f>
        <v>9.922476056221237</v>
      </c>
      <c r="AA9" s="30">
        <f>SUM(AA10:AA14)</f>
        <v>33506500</v>
      </c>
    </row>
    <row r="10" spans="1:27" ht="13.5">
      <c r="A10" s="5" t="s">
        <v>36</v>
      </c>
      <c r="B10" s="3"/>
      <c r="C10" s="19">
        <v>10066978</v>
      </c>
      <c r="D10" s="19"/>
      <c r="E10" s="20">
        <v>67543500</v>
      </c>
      <c r="F10" s="21">
        <v>4742000</v>
      </c>
      <c r="G10" s="21"/>
      <c r="H10" s="21">
        <v>3800</v>
      </c>
      <c r="I10" s="21"/>
      <c r="J10" s="21">
        <v>3800</v>
      </c>
      <c r="K10" s="21">
        <v>3285</v>
      </c>
      <c r="L10" s="21">
        <v>-21240</v>
      </c>
      <c r="M10" s="21">
        <v>207694</v>
      </c>
      <c r="N10" s="21">
        <v>189739</v>
      </c>
      <c r="O10" s="21">
        <v>43396</v>
      </c>
      <c r="P10" s="21">
        <v>173584</v>
      </c>
      <c r="Q10" s="21">
        <v>1261266</v>
      </c>
      <c r="R10" s="21">
        <v>1478246</v>
      </c>
      <c r="S10" s="21">
        <v>700568</v>
      </c>
      <c r="T10" s="21">
        <v>1482090</v>
      </c>
      <c r="U10" s="21">
        <v>1375542</v>
      </c>
      <c r="V10" s="21">
        <v>3558200</v>
      </c>
      <c r="W10" s="21">
        <v>5229985</v>
      </c>
      <c r="X10" s="21">
        <v>4629000</v>
      </c>
      <c r="Y10" s="21">
        <v>600985</v>
      </c>
      <c r="Z10" s="6">
        <v>12.98</v>
      </c>
      <c r="AA10" s="28">
        <v>4742000</v>
      </c>
    </row>
    <row r="11" spans="1:27" ht="13.5">
      <c r="A11" s="5" t="s">
        <v>37</v>
      </c>
      <c r="B11" s="3"/>
      <c r="C11" s="19">
        <v>854762</v>
      </c>
      <c r="D11" s="19"/>
      <c r="E11" s="20"/>
      <c r="F11" s="21">
        <v>1632500</v>
      </c>
      <c r="G11" s="21"/>
      <c r="H11" s="21"/>
      <c r="I11" s="21"/>
      <c r="J11" s="21"/>
      <c r="K11" s="21">
        <v>90875</v>
      </c>
      <c r="L11" s="21">
        <v>-180062</v>
      </c>
      <c r="M11" s="21">
        <v>90373</v>
      </c>
      <c r="N11" s="21">
        <v>1186</v>
      </c>
      <c r="O11" s="21">
        <v>21420</v>
      </c>
      <c r="P11" s="21">
        <v>14976</v>
      </c>
      <c r="Q11" s="21">
        <v>31228</v>
      </c>
      <c r="R11" s="21">
        <v>67624</v>
      </c>
      <c r="S11" s="21">
        <v>42266</v>
      </c>
      <c r="T11" s="21"/>
      <c r="U11" s="21">
        <v>687000</v>
      </c>
      <c r="V11" s="21">
        <v>729266</v>
      </c>
      <c r="W11" s="21">
        <v>798076</v>
      </c>
      <c r="X11" s="21">
        <v>1140000</v>
      </c>
      <c r="Y11" s="21">
        <v>-341924</v>
      </c>
      <c r="Z11" s="6">
        <v>-29.99</v>
      </c>
      <c r="AA11" s="28">
        <v>1632500</v>
      </c>
    </row>
    <row r="12" spans="1:27" ht="13.5">
      <c r="A12" s="5" t="s">
        <v>38</v>
      </c>
      <c r="B12" s="3"/>
      <c r="C12" s="19">
        <v>2341809</v>
      </c>
      <c r="D12" s="19"/>
      <c r="E12" s="20"/>
      <c r="F12" s="21">
        <v>1040000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11500</v>
      </c>
      <c r="T12" s="21">
        <v>12000</v>
      </c>
      <c r="U12" s="21">
        <v>634309</v>
      </c>
      <c r="V12" s="21">
        <v>657809</v>
      </c>
      <c r="W12" s="21">
        <v>657809</v>
      </c>
      <c r="X12" s="21">
        <v>350000</v>
      </c>
      <c r="Y12" s="21">
        <v>307809</v>
      </c>
      <c r="Z12" s="6">
        <v>87.95</v>
      </c>
      <c r="AA12" s="28">
        <v>1040000</v>
      </c>
    </row>
    <row r="13" spans="1:27" ht="13.5">
      <c r="A13" s="5" t="s">
        <v>39</v>
      </c>
      <c r="B13" s="3"/>
      <c r="C13" s="19">
        <v>12814145</v>
      </c>
      <c r="D13" s="19"/>
      <c r="E13" s="20"/>
      <c r="F13" s="21">
        <v>25807000</v>
      </c>
      <c r="G13" s="21">
        <v>2265450</v>
      </c>
      <c r="H13" s="21">
        <v>-847896</v>
      </c>
      <c r="I13" s="21">
        <v>3583013</v>
      </c>
      <c r="J13" s="21">
        <v>5000567</v>
      </c>
      <c r="K13" s="21">
        <v>1938903</v>
      </c>
      <c r="L13" s="21">
        <v>1763188</v>
      </c>
      <c r="M13" s="21">
        <v>2352079</v>
      </c>
      <c r="N13" s="21">
        <v>6054170</v>
      </c>
      <c r="O13" s="21">
        <v>462870</v>
      </c>
      <c r="P13" s="21">
        <v>841726</v>
      </c>
      <c r="Q13" s="21">
        <v>1202283</v>
      </c>
      <c r="R13" s="21">
        <v>2506879</v>
      </c>
      <c r="S13" s="21">
        <v>3149037</v>
      </c>
      <c r="T13" s="21">
        <v>1320903</v>
      </c>
      <c r="U13" s="21">
        <v>1794776</v>
      </c>
      <c r="V13" s="21">
        <v>6264716</v>
      </c>
      <c r="W13" s="21">
        <v>19826332</v>
      </c>
      <c r="X13" s="21">
        <v>18000000</v>
      </c>
      <c r="Y13" s="21">
        <v>1826332</v>
      </c>
      <c r="Z13" s="6">
        <v>10.15</v>
      </c>
      <c r="AA13" s="28">
        <v>25807000</v>
      </c>
    </row>
    <row r="14" spans="1:27" ht="13.5">
      <c r="A14" s="5" t="s">
        <v>40</v>
      </c>
      <c r="B14" s="3"/>
      <c r="C14" s="22"/>
      <c r="D14" s="22"/>
      <c r="E14" s="23"/>
      <c r="F14" s="24">
        <v>285000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285000</v>
      </c>
    </row>
    <row r="15" spans="1:27" ht="13.5">
      <c r="A15" s="2" t="s">
        <v>41</v>
      </c>
      <c r="B15" s="8"/>
      <c r="C15" s="16">
        <f aca="true" t="shared" si="2" ref="C15:Y15">SUM(C16:C18)</f>
        <v>7729231</v>
      </c>
      <c r="D15" s="16">
        <f>SUM(D16:D18)</f>
        <v>0</v>
      </c>
      <c r="E15" s="17">
        <f t="shared" si="2"/>
        <v>0</v>
      </c>
      <c r="F15" s="18">
        <f t="shared" si="2"/>
        <v>8610000</v>
      </c>
      <c r="G15" s="18">
        <f t="shared" si="2"/>
        <v>102546</v>
      </c>
      <c r="H15" s="18">
        <f t="shared" si="2"/>
        <v>236</v>
      </c>
      <c r="I15" s="18">
        <f t="shared" si="2"/>
        <v>25400</v>
      </c>
      <c r="J15" s="18">
        <f t="shared" si="2"/>
        <v>128182</v>
      </c>
      <c r="K15" s="18">
        <f t="shared" si="2"/>
        <v>103639</v>
      </c>
      <c r="L15" s="18">
        <f t="shared" si="2"/>
        <v>0</v>
      </c>
      <c r="M15" s="18">
        <f t="shared" si="2"/>
        <v>9531</v>
      </c>
      <c r="N15" s="18">
        <f t="shared" si="2"/>
        <v>113170</v>
      </c>
      <c r="O15" s="18">
        <f t="shared" si="2"/>
        <v>0</v>
      </c>
      <c r="P15" s="18">
        <f t="shared" si="2"/>
        <v>5607</v>
      </c>
      <c r="Q15" s="18">
        <f t="shared" si="2"/>
        <v>205552</v>
      </c>
      <c r="R15" s="18">
        <f t="shared" si="2"/>
        <v>211159</v>
      </c>
      <c r="S15" s="18">
        <f t="shared" si="2"/>
        <v>31407</v>
      </c>
      <c r="T15" s="18">
        <f t="shared" si="2"/>
        <v>667957</v>
      </c>
      <c r="U15" s="18">
        <f t="shared" si="2"/>
        <v>1347224</v>
      </c>
      <c r="V15" s="18">
        <f t="shared" si="2"/>
        <v>2046588</v>
      </c>
      <c r="W15" s="18">
        <f t="shared" si="2"/>
        <v>2499099</v>
      </c>
      <c r="X15" s="18">
        <f t="shared" si="2"/>
        <v>3474000</v>
      </c>
      <c r="Y15" s="18">
        <f t="shared" si="2"/>
        <v>-974901</v>
      </c>
      <c r="Z15" s="4">
        <f>+IF(X15&lt;&gt;0,+(Y15/X15)*100,0)</f>
        <v>-28.06278065630397</v>
      </c>
      <c r="AA15" s="30">
        <f>SUM(AA16:AA18)</f>
        <v>8610000</v>
      </c>
    </row>
    <row r="16" spans="1:27" ht="13.5">
      <c r="A16" s="5" t="s">
        <v>42</v>
      </c>
      <c r="B16" s="3"/>
      <c r="C16" s="19">
        <v>4307670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196762</v>
      </c>
      <c r="R16" s="21">
        <v>196762</v>
      </c>
      <c r="S16" s="21"/>
      <c r="T16" s="21">
        <v>173520</v>
      </c>
      <c r="U16" s="21">
        <v>518350</v>
      </c>
      <c r="V16" s="21">
        <v>691870</v>
      </c>
      <c r="W16" s="21">
        <v>888632</v>
      </c>
      <c r="X16" s="21">
        <v>250000</v>
      </c>
      <c r="Y16" s="21">
        <v>638632</v>
      </c>
      <c r="Z16" s="6">
        <v>255.45</v>
      </c>
      <c r="AA16" s="28"/>
    </row>
    <row r="17" spans="1:27" ht="13.5">
      <c r="A17" s="5" t="s">
        <v>43</v>
      </c>
      <c r="B17" s="3"/>
      <c r="C17" s="19">
        <v>3421561</v>
      </c>
      <c r="D17" s="19"/>
      <c r="E17" s="20"/>
      <c r="F17" s="21">
        <v>7625000</v>
      </c>
      <c r="G17" s="21">
        <v>102546</v>
      </c>
      <c r="H17" s="21">
        <v>236</v>
      </c>
      <c r="I17" s="21">
        <v>25400</v>
      </c>
      <c r="J17" s="21">
        <v>128182</v>
      </c>
      <c r="K17" s="21">
        <v>103639</v>
      </c>
      <c r="L17" s="21"/>
      <c r="M17" s="21">
        <v>9531</v>
      </c>
      <c r="N17" s="21">
        <v>113170</v>
      </c>
      <c r="O17" s="21"/>
      <c r="P17" s="21">
        <v>5607</v>
      </c>
      <c r="Q17" s="21">
        <v>8790</v>
      </c>
      <c r="R17" s="21">
        <v>14397</v>
      </c>
      <c r="S17" s="21">
        <v>31407</v>
      </c>
      <c r="T17" s="21">
        <v>494437</v>
      </c>
      <c r="U17" s="21">
        <v>828874</v>
      </c>
      <c r="V17" s="21">
        <v>1354718</v>
      </c>
      <c r="W17" s="21">
        <v>1610467</v>
      </c>
      <c r="X17" s="21">
        <v>3224000</v>
      </c>
      <c r="Y17" s="21">
        <v>-1613533</v>
      </c>
      <c r="Z17" s="6">
        <v>-50.05</v>
      </c>
      <c r="AA17" s="28">
        <v>7625000</v>
      </c>
    </row>
    <row r="18" spans="1:27" ht="13.5">
      <c r="A18" s="5" t="s">
        <v>44</v>
      </c>
      <c r="B18" s="3"/>
      <c r="C18" s="19"/>
      <c r="D18" s="19"/>
      <c r="E18" s="20"/>
      <c r="F18" s="21">
        <v>985000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985000</v>
      </c>
    </row>
    <row r="19" spans="1:27" ht="13.5">
      <c r="A19" s="2" t="s">
        <v>45</v>
      </c>
      <c r="B19" s="8"/>
      <c r="C19" s="16">
        <f aca="true" t="shared" si="3" ref="C19:Y19">SUM(C20:C23)</f>
        <v>33395181</v>
      </c>
      <c r="D19" s="16">
        <f>SUM(D20:D23)</f>
        <v>0</v>
      </c>
      <c r="E19" s="17">
        <f t="shared" si="3"/>
        <v>0</v>
      </c>
      <c r="F19" s="18">
        <f t="shared" si="3"/>
        <v>40985000</v>
      </c>
      <c r="G19" s="18">
        <f t="shared" si="3"/>
        <v>1796373</v>
      </c>
      <c r="H19" s="18">
        <f t="shared" si="3"/>
        <v>2440562</v>
      </c>
      <c r="I19" s="18">
        <f t="shared" si="3"/>
        <v>2179750</v>
      </c>
      <c r="J19" s="18">
        <f t="shared" si="3"/>
        <v>6416685</v>
      </c>
      <c r="K19" s="18">
        <f t="shared" si="3"/>
        <v>3981056</v>
      </c>
      <c r="L19" s="18">
        <f t="shared" si="3"/>
        <v>-251730</v>
      </c>
      <c r="M19" s="18">
        <f t="shared" si="3"/>
        <v>3047056</v>
      </c>
      <c r="N19" s="18">
        <f t="shared" si="3"/>
        <v>6776382</v>
      </c>
      <c r="O19" s="18">
        <f t="shared" si="3"/>
        <v>738111</v>
      </c>
      <c r="P19" s="18">
        <f t="shared" si="3"/>
        <v>1364477</v>
      </c>
      <c r="Q19" s="18">
        <f t="shared" si="3"/>
        <v>3197248</v>
      </c>
      <c r="R19" s="18">
        <f t="shared" si="3"/>
        <v>5299836</v>
      </c>
      <c r="S19" s="18">
        <f t="shared" si="3"/>
        <v>4689438</v>
      </c>
      <c r="T19" s="18">
        <f t="shared" si="3"/>
        <v>3721175</v>
      </c>
      <c r="U19" s="18">
        <f t="shared" si="3"/>
        <v>10371200</v>
      </c>
      <c r="V19" s="18">
        <f t="shared" si="3"/>
        <v>18781813</v>
      </c>
      <c r="W19" s="18">
        <f t="shared" si="3"/>
        <v>37274716</v>
      </c>
      <c r="X19" s="18">
        <f t="shared" si="3"/>
        <v>39028000</v>
      </c>
      <c r="Y19" s="18">
        <f t="shared" si="3"/>
        <v>-1753284</v>
      </c>
      <c r="Z19" s="4">
        <f>+IF(X19&lt;&gt;0,+(Y19/X19)*100,0)</f>
        <v>-4.492374705339756</v>
      </c>
      <c r="AA19" s="30">
        <f>SUM(AA20:AA23)</f>
        <v>40985000</v>
      </c>
    </row>
    <row r="20" spans="1:27" ht="13.5">
      <c r="A20" s="5" t="s">
        <v>46</v>
      </c>
      <c r="B20" s="3"/>
      <c r="C20" s="19">
        <v>19024550</v>
      </c>
      <c r="D20" s="19"/>
      <c r="E20" s="20"/>
      <c r="F20" s="21">
        <v>13366000</v>
      </c>
      <c r="G20" s="21">
        <v>9446</v>
      </c>
      <c r="H20" s="21">
        <v>139546</v>
      </c>
      <c r="I20" s="21">
        <v>259731</v>
      </c>
      <c r="J20" s="21">
        <v>408723</v>
      </c>
      <c r="K20" s="21">
        <v>327934</v>
      </c>
      <c r="L20" s="21">
        <v>-252019</v>
      </c>
      <c r="M20" s="21">
        <v>670099</v>
      </c>
      <c r="N20" s="21">
        <v>746014</v>
      </c>
      <c r="O20" s="21">
        <v>488096</v>
      </c>
      <c r="P20" s="21">
        <v>890481</v>
      </c>
      <c r="Q20" s="21">
        <v>1394203</v>
      </c>
      <c r="R20" s="21">
        <v>2772780</v>
      </c>
      <c r="S20" s="21">
        <v>1914918</v>
      </c>
      <c r="T20" s="21">
        <v>2309917</v>
      </c>
      <c r="U20" s="21">
        <v>3878236</v>
      </c>
      <c r="V20" s="21">
        <v>8103071</v>
      </c>
      <c r="W20" s="21">
        <v>12030588</v>
      </c>
      <c r="X20" s="21">
        <v>13341000</v>
      </c>
      <c r="Y20" s="21">
        <v>-1310412</v>
      </c>
      <c r="Z20" s="6">
        <v>-9.82</v>
      </c>
      <c r="AA20" s="28">
        <v>13366000</v>
      </c>
    </row>
    <row r="21" spans="1:27" ht="13.5">
      <c r="A21" s="5" t="s">
        <v>47</v>
      </c>
      <c r="B21" s="3"/>
      <c r="C21" s="19">
        <v>12136139</v>
      </c>
      <c r="D21" s="19"/>
      <c r="E21" s="20"/>
      <c r="F21" s="21">
        <v>3641000</v>
      </c>
      <c r="G21" s="21">
        <v>1785538</v>
      </c>
      <c r="H21" s="21">
        <v>2302405</v>
      </c>
      <c r="I21" s="21">
        <v>1729841</v>
      </c>
      <c r="J21" s="21">
        <v>5817784</v>
      </c>
      <c r="K21" s="21">
        <v>3477500</v>
      </c>
      <c r="L21" s="21">
        <v>289</v>
      </c>
      <c r="M21" s="21">
        <v>2376957</v>
      </c>
      <c r="N21" s="21">
        <v>5854746</v>
      </c>
      <c r="O21" s="21"/>
      <c r="P21" s="21">
        <v>473996</v>
      </c>
      <c r="Q21" s="21">
        <v>433234</v>
      </c>
      <c r="R21" s="21">
        <v>907230</v>
      </c>
      <c r="S21" s="21">
        <v>1682289</v>
      </c>
      <c r="T21" s="21">
        <v>306042</v>
      </c>
      <c r="U21" s="21">
        <v>3646643</v>
      </c>
      <c r="V21" s="21">
        <v>5634974</v>
      </c>
      <c r="W21" s="21">
        <v>18214734</v>
      </c>
      <c r="X21" s="21">
        <v>18794000</v>
      </c>
      <c r="Y21" s="21">
        <v>-579266</v>
      </c>
      <c r="Z21" s="6">
        <v>-3.08</v>
      </c>
      <c r="AA21" s="28">
        <v>3641000</v>
      </c>
    </row>
    <row r="22" spans="1:27" ht="13.5">
      <c r="A22" s="5" t="s">
        <v>48</v>
      </c>
      <c r="B22" s="3"/>
      <c r="C22" s="22">
        <v>2234492</v>
      </c>
      <c r="D22" s="22"/>
      <c r="E22" s="23"/>
      <c r="F22" s="24">
        <v>23978000</v>
      </c>
      <c r="G22" s="24">
        <v>1389</v>
      </c>
      <c r="H22" s="24">
        <v>-1389</v>
      </c>
      <c r="I22" s="24">
        <v>190178</v>
      </c>
      <c r="J22" s="24">
        <v>190178</v>
      </c>
      <c r="K22" s="24">
        <v>175622</v>
      </c>
      <c r="L22" s="24"/>
      <c r="M22" s="24"/>
      <c r="N22" s="24">
        <v>175622</v>
      </c>
      <c r="O22" s="24">
        <v>250015</v>
      </c>
      <c r="P22" s="24"/>
      <c r="Q22" s="24">
        <v>971847</v>
      </c>
      <c r="R22" s="24">
        <v>1221862</v>
      </c>
      <c r="S22" s="24">
        <v>1092231</v>
      </c>
      <c r="T22" s="24">
        <v>1105216</v>
      </c>
      <c r="U22" s="24">
        <v>1323071</v>
      </c>
      <c r="V22" s="24">
        <v>3520518</v>
      </c>
      <c r="W22" s="24">
        <v>5108180</v>
      </c>
      <c r="X22" s="24">
        <v>3720000</v>
      </c>
      <c r="Y22" s="24">
        <v>1388180</v>
      </c>
      <c r="Z22" s="7">
        <v>37.32</v>
      </c>
      <c r="AA22" s="29">
        <v>23978000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397964</v>
      </c>
      <c r="R23" s="21">
        <v>397964</v>
      </c>
      <c r="S23" s="21"/>
      <c r="T23" s="21"/>
      <c r="U23" s="21">
        <v>1523250</v>
      </c>
      <c r="V23" s="21">
        <v>1523250</v>
      </c>
      <c r="W23" s="21">
        <v>1921214</v>
      </c>
      <c r="X23" s="21">
        <v>3173000</v>
      </c>
      <c r="Y23" s="21">
        <v>-1251786</v>
      </c>
      <c r="Z23" s="6">
        <v>-39.45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77263160</v>
      </c>
      <c r="D25" s="51">
        <f>+D5+D9+D15+D19+D24</f>
        <v>0</v>
      </c>
      <c r="E25" s="52">
        <f t="shared" si="4"/>
        <v>70173500</v>
      </c>
      <c r="F25" s="53">
        <f t="shared" si="4"/>
        <v>89134300</v>
      </c>
      <c r="G25" s="53">
        <f t="shared" si="4"/>
        <v>4188907</v>
      </c>
      <c r="H25" s="53">
        <f t="shared" si="4"/>
        <v>2495264</v>
      </c>
      <c r="I25" s="53">
        <f t="shared" si="4"/>
        <v>6002551</v>
      </c>
      <c r="J25" s="53">
        <f t="shared" si="4"/>
        <v>12686722</v>
      </c>
      <c r="K25" s="53">
        <f t="shared" si="4"/>
        <v>6150303</v>
      </c>
      <c r="L25" s="53">
        <f t="shared" si="4"/>
        <v>1175751</v>
      </c>
      <c r="M25" s="53">
        <f t="shared" si="4"/>
        <v>5734755</v>
      </c>
      <c r="N25" s="53">
        <f t="shared" si="4"/>
        <v>13060809</v>
      </c>
      <c r="O25" s="53">
        <f t="shared" si="4"/>
        <v>1346945</v>
      </c>
      <c r="P25" s="53">
        <f t="shared" si="4"/>
        <v>2514115</v>
      </c>
      <c r="Q25" s="53">
        <f t="shared" si="4"/>
        <v>6039514</v>
      </c>
      <c r="R25" s="53">
        <f t="shared" si="4"/>
        <v>9900574</v>
      </c>
      <c r="S25" s="53">
        <f t="shared" si="4"/>
        <v>8727687</v>
      </c>
      <c r="T25" s="53">
        <f t="shared" si="4"/>
        <v>7875403</v>
      </c>
      <c r="U25" s="53">
        <f t="shared" si="4"/>
        <v>18653709</v>
      </c>
      <c r="V25" s="53">
        <f t="shared" si="4"/>
        <v>35256799</v>
      </c>
      <c r="W25" s="53">
        <f t="shared" si="4"/>
        <v>70904904</v>
      </c>
      <c r="X25" s="53">
        <f t="shared" si="4"/>
        <v>70173500</v>
      </c>
      <c r="Y25" s="53">
        <f t="shared" si="4"/>
        <v>731404</v>
      </c>
      <c r="Z25" s="54">
        <f>+IF(X25&lt;&gt;0,+(Y25/X25)*100,0)</f>
        <v>1.0422794929709933</v>
      </c>
      <c r="AA25" s="55">
        <f>+AA5+AA9+AA15+AA19+AA24</f>
        <v>89134300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25876530</v>
      </c>
      <c r="D28" s="19"/>
      <c r="E28" s="20">
        <v>21317000</v>
      </c>
      <c r="F28" s="21">
        <v>23065000</v>
      </c>
      <c r="G28" s="21">
        <v>1888084</v>
      </c>
      <c r="H28" s="21">
        <v>2134311</v>
      </c>
      <c r="I28" s="21">
        <v>1613375</v>
      </c>
      <c r="J28" s="21">
        <v>5635770</v>
      </c>
      <c r="K28" s="21">
        <v>2865704</v>
      </c>
      <c r="L28" s="21"/>
      <c r="M28" s="21">
        <v>935401</v>
      </c>
      <c r="N28" s="21">
        <v>3801105</v>
      </c>
      <c r="O28" s="21">
        <v>70992</v>
      </c>
      <c r="P28" s="21">
        <v>283176</v>
      </c>
      <c r="Q28" s="21">
        <v>2964214</v>
      </c>
      <c r="R28" s="21">
        <v>3318382</v>
      </c>
      <c r="S28" s="21">
        <v>2113729</v>
      </c>
      <c r="T28" s="21">
        <v>2139943</v>
      </c>
      <c r="U28" s="21">
        <v>3433379</v>
      </c>
      <c r="V28" s="21">
        <v>7687051</v>
      </c>
      <c r="W28" s="21">
        <v>20442308</v>
      </c>
      <c r="X28" s="21"/>
      <c r="Y28" s="21">
        <v>20442308</v>
      </c>
      <c r="Z28" s="6"/>
      <c r="AA28" s="19">
        <v>23065000</v>
      </c>
    </row>
    <row r="29" spans="1:27" ht="13.5">
      <c r="A29" s="57" t="s">
        <v>55</v>
      </c>
      <c r="B29" s="3"/>
      <c r="C29" s="19">
        <v>14185287</v>
      </c>
      <c r="D29" s="19"/>
      <c r="E29" s="20">
        <v>18167000</v>
      </c>
      <c r="F29" s="21">
        <v>29500000</v>
      </c>
      <c r="G29" s="21">
        <v>2251332</v>
      </c>
      <c r="H29" s="21">
        <v>-897192</v>
      </c>
      <c r="I29" s="21">
        <v>3583013</v>
      </c>
      <c r="J29" s="21">
        <v>4937153</v>
      </c>
      <c r="K29" s="21">
        <v>1904351</v>
      </c>
      <c r="L29" s="21">
        <v>1787001</v>
      </c>
      <c r="M29" s="21">
        <v>2337900</v>
      </c>
      <c r="N29" s="21">
        <v>6029252</v>
      </c>
      <c r="O29" s="21">
        <v>432321</v>
      </c>
      <c r="P29" s="21">
        <v>825713</v>
      </c>
      <c r="Q29" s="21">
        <v>1252874</v>
      </c>
      <c r="R29" s="21">
        <v>2510908</v>
      </c>
      <c r="S29" s="21">
        <v>3139717</v>
      </c>
      <c r="T29" s="21">
        <v>1519770</v>
      </c>
      <c r="U29" s="21">
        <v>1871398</v>
      </c>
      <c r="V29" s="21">
        <v>6530885</v>
      </c>
      <c r="W29" s="21">
        <v>20008198</v>
      </c>
      <c r="X29" s="21"/>
      <c r="Y29" s="21">
        <v>20008198</v>
      </c>
      <c r="Z29" s="6"/>
      <c r="AA29" s="28">
        <v>29500000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>
        <v>50300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50300</v>
      </c>
    </row>
    <row r="32" spans="1:27" ht="13.5">
      <c r="A32" s="59" t="s">
        <v>58</v>
      </c>
      <c r="B32" s="3"/>
      <c r="C32" s="25">
        <f aca="true" t="shared" si="5" ref="C32:Y32">SUM(C28:C31)</f>
        <v>40061817</v>
      </c>
      <c r="D32" s="25">
        <f>SUM(D28:D31)</f>
        <v>0</v>
      </c>
      <c r="E32" s="26">
        <f t="shared" si="5"/>
        <v>39484000</v>
      </c>
      <c r="F32" s="27">
        <f t="shared" si="5"/>
        <v>52615300</v>
      </c>
      <c r="G32" s="27">
        <f t="shared" si="5"/>
        <v>4139416</v>
      </c>
      <c r="H32" s="27">
        <f t="shared" si="5"/>
        <v>1237119</v>
      </c>
      <c r="I32" s="27">
        <f t="shared" si="5"/>
        <v>5196388</v>
      </c>
      <c r="J32" s="27">
        <f t="shared" si="5"/>
        <v>10572923</v>
      </c>
      <c r="K32" s="27">
        <f t="shared" si="5"/>
        <v>4770055</v>
      </c>
      <c r="L32" s="27">
        <f t="shared" si="5"/>
        <v>1787001</v>
      </c>
      <c r="M32" s="27">
        <f t="shared" si="5"/>
        <v>3273301</v>
      </c>
      <c r="N32" s="27">
        <f t="shared" si="5"/>
        <v>9830357</v>
      </c>
      <c r="O32" s="27">
        <f t="shared" si="5"/>
        <v>503313</v>
      </c>
      <c r="P32" s="27">
        <f t="shared" si="5"/>
        <v>1108889</v>
      </c>
      <c r="Q32" s="27">
        <f t="shared" si="5"/>
        <v>4217088</v>
      </c>
      <c r="R32" s="27">
        <f t="shared" si="5"/>
        <v>5829290</v>
      </c>
      <c r="S32" s="27">
        <f t="shared" si="5"/>
        <v>5253446</v>
      </c>
      <c r="T32" s="27">
        <f t="shared" si="5"/>
        <v>3659713</v>
      </c>
      <c r="U32" s="27">
        <f t="shared" si="5"/>
        <v>5304777</v>
      </c>
      <c r="V32" s="27">
        <f t="shared" si="5"/>
        <v>14217936</v>
      </c>
      <c r="W32" s="27">
        <f t="shared" si="5"/>
        <v>40450506</v>
      </c>
      <c r="X32" s="27">
        <f t="shared" si="5"/>
        <v>0</v>
      </c>
      <c r="Y32" s="27">
        <f t="shared" si="5"/>
        <v>40450506</v>
      </c>
      <c r="Z32" s="13">
        <f>+IF(X32&lt;&gt;0,+(Y32/X32)*100,0)</f>
        <v>0</v>
      </c>
      <c r="AA32" s="31">
        <f>SUM(AA28:AA31)</f>
        <v>52615300</v>
      </c>
    </row>
    <row r="33" spans="1:27" ht="13.5">
      <c r="A33" s="60" t="s">
        <v>59</v>
      </c>
      <c r="B33" s="3" t="s">
        <v>60</v>
      </c>
      <c r="C33" s="19">
        <v>3907670</v>
      </c>
      <c r="D33" s="19"/>
      <c r="E33" s="20"/>
      <c r="F33" s="21">
        <v>3751000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30000</v>
      </c>
      <c r="R33" s="21">
        <v>30000</v>
      </c>
      <c r="S33" s="21"/>
      <c r="T33" s="21"/>
      <c r="U33" s="21">
        <v>298660</v>
      </c>
      <c r="V33" s="21">
        <v>298660</v>
      </c>
      <c r="W33" s="21">
        <v>328660</v>
      </c>
      <c r="X33" s="21"/>
      <c r="Y33" s="21">
        <v>328660</v>
      </c>
      <c r="Z33" s="6"/>
      <c r="AA33" s="28">
        <v>3751000</v>
      </c>
    </row>
    <row r="34" spans="1:27" ht="13.5">
      <c r="A34" s="60" t="s">
        <v>61</v>
      </c>
      <c r="B34" s="3" t="s">
        <v>62</v>
      </c>
      <c r="C34" s="19">
        <v>14317928</v>
      </c>
      <c r="D34" s="19"/>
      <c r="E34" s="20">
        <v>16494500</v>
      </c>
      <c r="F34" s="21">
        <v>17389500</v>
      </c>
      <c r="G34" s="21">
        <v>14124</v>
      </c>
      <c r="H34" s="21">
        <v>676111</v>
      </c>
      <c r="I34" s="21">
        <v>535104</v>
      </c>
      <c r="J34" s="21">
        <v>1225339</v>
      </c>
      <c r="K34" s="21">
        <v>941809</v>
      </c>
      <c r="L34" s="21">
        <v>-20644</v>
      </c>
      <c r="M34" s="21">
        <v>1659948</v>
      </c>
      <c r="N34" s="21">
        <v>2581113</v>
      </c>
      <c r="O34" s="21">
        <v>567478</v>
      </c>
      <c r="P34" s="21">
        <v>479603</v>
      </c>
      <c r="Q34" s="21">
        <v>689600</v>
      </c>
      <c r="R34" s="21">
        <v>1736681</v>
      </c>
      <c r="S34" s="21">
        <v>1910019</v>
      </c>
      <c r="T34" s="21">
        <v>135024</v>
      </c>
      <c r="U34" s="21">
        <v>5503988</v>
      </c>
      <c r="V34" s="21">
        <v>7549031</v>
      </c>
      <c r="W34" s="21">
        <v>13092164</v>
      </c>
      <c r="X34" s="21"/>
      <c r="Y34" s="21">
        <v>13092164</v>
      </c>
      <c r="Z34" s="6"/>
      <c r="AA34" s="28">
        <v>17389500</v>
      </c>
    </row>
    <row r="35" spans="1:27" ht="13.5">
      <c r="A35" s="60" t="s">
        <v>63</v>
      </c>
      <c r="B35" s="3"/>
      <c r="C35" s="19">
        <v>18975745</v>
      </c>
      <c r="D35" s="19"/>
      <c r="E35" s="20">
        <v>14195000</v>
      </c>
      <c r="F35" s="21">
        <v>15378500</v>
      </c>
      <c r="G35" s="21">
        <v>35367</v>
      </c>
      <c r="H35" s="21">
        <v>582034</v>
      </c>
      <c r="I35" s="21">
        <v>271059</v>
      </c>
      <c r="J35" s="21">
        <v>888460</v>
      </c>
      <c r="K35" s="21">
        <v>438439</v>
      </c>
      <c r="L35" s="21">
        <v>-590606</v>
      </c>
      <c r="M35" s="21">
        <v>801506</v>
      </c>
      <c r="N35" s="21">
        <v>649339</v>
      </c>
      <c r="O35" s="21">
        <v>276154</v>
      </c>
      <c r="P35" s="21">
        <v>925623</v>
      </c>
      <c r="Q35" s="21">
        <v>1102826</v>
      </c>
      <c r="R35" s="21">
        <v>2304603</v>
      </c>
      <c r="S35" s="21">
        <v>1564222</v>
      </c>
      <c r="T35" s="21">
        <v>4080666</v>
      </c>
      <c r="U35" s="21">
        <v>7546284</v>
      </c>
      <c r="V35" s="21">
        <v>13191172</v>
      </c>
      <c r="W35" s="21">
        <v>17033574</v>
      </c>
      <c r="X35" s="21"/>
      <c r="Y35" s="21">
        <v>17033574</v>
      </c>
      <c r="Z35" s="6"/>
      <c r="AA35" s="28">
        <v>15378500</v>
      </c>
    </row>
    <row r="36" spans="1:27" ht="13.5">
      <c r="A36" s="61" t="s">
        <v>64</v>
      </c>
      <c r="B36" s="10"/>
      <c r="C36" s="62">
        <f aca="true" t="shared" si="6" ref="C36:Y36">SUM(C32:C35)</f>
        <v>77263160</v>
      </c>
      <c r="D36" s="62">
        <f>SUM(D32:D35)</f>
        <v>0</v>
      </c>
      <c r="E36" s="63">
        <f t="shared" si="6"/>
        <v>70173500</v>
      </c>
      <c r="F36" s="64">
        <f t="shared" si="6"/>
        <v>89134300</v>
      </c>
      <c r="G36" s="64">
        <f t="shared" si="6"/>
        <v>4188907</v>
      </c>
      <c r="H36" s="64">
        <f t="shared" si="6"/>
        <v>2495264</v>
      </c>
      <c r="I36" s="64">
        <f t="shared" si="6"/>
        <v>6002551</v>
      </c>
      <c r="J36" s="64">
        <f t="shared" si="6"/>
        <v>12686722</v>
      </c>
      <c r="K36" s="64">
        <f t="shared" si="6"/>
        <v>6150303</v>
      </c>
      <c r="L36" s="64">
        <f t="shared" si="6"/>
        <v>1175751</v>
      </c>
      <c r="M36" s="64">
        <f t="shared" si="6"/>
        <v>5734755</v>
      </c>
      <c r="N36" s="64">
        <f t="shared" si="6"/>
        <v>13060809</v>
      </c>
      <c r="O36" s="64">
        <f t="shared" si="6"/>
        <v>1346945</v>
      </c>
      <c r="P36" s="64">
        <f t="shared" si="6"/>
        <v>2514115</v>
      </c>
      <c r="Q36" s="64">
        <f t="shared" si="6"/>
        <v>6039514</v>
      </c>
      <c r="R36" s="64">
        <f t="shared" si="6"/>
        <v>9900574</v>
      </c>
      <c r="S36" s="64">
        <f t="shared" si="6"/>
        <v>8727687</v>
      </c>
      <c r="T36" s="64">
        <f t="shared" si="6"/>
        <v>7875403</v>
      </c>
      <c r="U36" s="64">
        <f t="shared" si="6"/>
        <v>18653709</v>
      </c>
      <c r="V36" s="64">
        <f t="shared" si="6"/>
        <v>35256799</v>
      </c>
      <c r="W36" s="64">
        <f t="shared" si="6"/>
        <v>70904904</v>
      </c>
      <c r="X36" s="64">
        <f t="shared" si="6"/>
        <v>0</v>
      </c>
      <c r="Y36" s="64">
        <f t="shared" si="6"/>
        <v>70904904</v>
      </c>
      <c r="Z36" s="65">
        <f>+IF(X36&lt;&gt;0,+(Y36/X36)*100,0)</f>
        <v>0</v>
      </c>
      <c r="AA36" s="66">
        <f>SUM(AA32:AA35)</f>
        <v>89134300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599413</v>
      </c>
      <c r="D5" s="16">
        <f>SUM(D6:D8)</f>
        <v>0</v>
      </c>
      <c r="E5" s="17">
        <f t="shared" si="0"/>
        <v>1000000</v>
      </c>
      <c r="F5" s="18">
        <f t="shared" si="0"/>
        <v>1366000</v>
      </c>
      <c r="G5" s="18">
        <f t="shared" si="0"/>
        <v>0</v>
      </c>
      <c r="H5" s="18">
        <f t="shared" si="0"/>
        <v>0</v>
      </c>
      <c r="I5" s="18">
        <f t="shared" si="0"/>
        <v>9600</v>
      </c>
      <c r="J5" s="18">
        <f t="shared" si="0"/>
        <v>9600</v>
      </c>
      <c r="K5" s="18">
        <f t="shared" si="0"/>
        <v>73996</v>
      </c>
      <c r="L5" s="18">
        <f t="shared" si="0"/>
        <v>0</v>
      </c>
      <c r="M5" s="18">
        <f t="shared" si="0"/>
        <v>0</v>
      </c>
      <c r="N5" s="18">
        <f t="shared" si="0"/>
        <v>73996</v>
      </c>
      <c r="O5" s="18">
        <f t="shared" si="0"/>
        <v>157933</v>
      </c>
      <c r="P5" s="18">
        <f t="shared" si="0"/>
        <v>168385</v>
      </c>
      <c r="Q5" s="18">
        <f t="shared" si="0"/>
        <v>54192</v>
      </c>
      <c r="R5" s="18">
        <f t="shared" si="0"/>
        <v>380510</v>
      </c>
      <c r="S5" s="18">
        <f t="shared" si="0"/>
        <v>37992</v>
      </c>
      <c r="T5" s="18">
        <f t="shared" si="0"/>
        <v>32702</v>
      </c>
      <c r="U5" s="18">
        <f t="shared" si="0"/>
        <v>331441</v>
      </c>
      <c r="V5" s="18">
        <f t="shared" si="0"/>
        <v>402135</v>
      </c>
      <c r="W5" s="18">
        <f t="shared" si="0"/>
        <v>866241</v>
      </c>
      <c r="X5" s="18">
        <f t="shared" si="0"/>
        <v>1000000</v>
      </c>
      <c r="Y5" s="18">
        <f t="shared" si="0"/>
        <v>-133759</v>
      </c>
      <c r="Z5" s="4">
        <f>+IF(X5&lt;&gt;0,+(Y5/X5)*100,0)</f>
        <v>-13.3759</v>
      </c>
      <c r="AA5" s="16">
        <f>SUM(AA6:AA8)</f>
        <v>1366000</v>
      </c>
    </row>
    <row r="6" spans="1:27" ht="13.5">
      <c r="A6" s="5" t="s">
        <v>32</v>
      </c>
      <c r="B6" s="3"/>
      <c r="C6" s="19"/>
      <c r="D6" s="19"/>
      <c r="E6" s="20"/>
      <c r="F6" s="21">
        <v>327000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327000</v>
      </c>
    </row>
    <row r="7" spans="1:27" ht="13.5">
      <c r="A7" s="5" t="s">
        <v>33</v>
      </c>
      <c r="B7" s="3"/>
      <c r="C7" s="22"/>
      <c r="D7" s="22"/>
      <c r="E7" s="23"/>
      <c r="F7" s="24">
        <v>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v>9249</v>
      </c>
      <c r="V7" s="24">
        <v>9249</v>
      </c>
      <c r="W7" s="24">
        <v>9249</v>
      </c>
      <c r="X7" s="24"/>
      <c r="Y7" s="24">
        <v>9249</v>
      </c>
      <c r="Z7" s="7"/>
      <c r="AA7" s="29">
        <v>6000</v>
      </c>
    </row>
    <row r="8" spans="1:27" ht="13.5">
      <c r="A8" s="5" t="s">
        <v>34</v>
      </c>
      <c r="B8" s="3"/>
      <c r="C8" s="19">
        <v>599413</v>
      </c>
      <c r="D8" s="19"/>
      <c r="E8" s="20">
        <v>1000000</v>
      </c>
      <c r="F8" s="21">
        <v>1033000</v>
      </c>
      <c r="G8" s="21"/>
      <c r="H8" s="21"/>
      <c r="I8" s="21">
        <v>9600</v>
      </c>
      <c r="J8" s="21">
        <v>9600</v>
      </c>
      <c r="K8" s="21">
        <v>73996</v>
      </c>
      <c r="L8" s="21"/>
      <c r="M8" s="21"/>
      <c r="N8" s="21">
        <v>73996</v>
      </c>
      <c r="O8" s="21">
        <v>157933</v>
      </c>
      <c r="P8" s="21">
        <v>168385</v>
      </c>
      <c r="Q8" s="21">
        <v>54192</v>
      </c>
      <c r="R8" s="21">
        <v>380510</v>
      </c>
      <c r="S8" s="21">
        <v>37992</v>
      </c>
      <c r="T8" s="21">
        <v>32702</v>
      </c>
      <c r="U8" s="21">
        <v>322192</v>
      </c>
      <c r="V8" s="21">
        <v>392886</v>
      </c>
      <c r="W8" s="21">
        <v>856992</v>
      </c>
      <c r="X8" s="21">
        <v>1000000</v>
      </c>
      <c r="Y8" s="21">
        <v>-143008</v>
      </c>
      <c r="Z8" s="6">
        <v>-14.3</v>
      </c>
      <c r="AA8" s="28">
        <v>1033000</v>
      </c>
    </row>
    <row r="9" spans="1:27" ht="13.5">
      <c r="A9" s="2" t="s">
        <v>35</v>
      </c>
      <c r="B9" s="3"/>
      <c r="C9" s="16">
        <f aca="true" t="shared" si="1" ref="C9:Y9">SUM(C10:C14)</f>
        <v>400000</v>
      </c>
      <c r="D9" s="16">
        <f>SUM(D10:D14)</f>
        <v>0</v>
      </c>
      <c r="E9" s="17">
        <f t="shared" si="1"/>
        <v>1500000</v>
      </c>
      <c r="F9" s="18">
        <f t="shared" si="1"/>
        <v>2247750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17100</v>
      </c>
      <c r="N9" s="18">
        <f t="shared" si="1"/>
        <v>17100</v>
      </c>
      <c r="O9" s="18">
        <f t="shared" si="1"/>
        <v>79048</v>
      </c>
      <c r="P9" s="18">
        <f t="shared" si="1"/>
        <v>0</v>
      </c>
      <c r="Q9" s="18">
        <f t="shared" si="1"/>
        <v>9141</v>
      </c>
      <c r="R9" s="18">
        <f t="shared" si="1"/>
        <v>88189</v>
      </c>
      <c r="S9" s="18">
        <f t="shared" si="1"/>
        <v>9463</v>
      </c>
      <c r="T9" s="18">
        <f t="shared" si="1"/>
        <v>112193</v>
      </c>
      <c r="U9" s="18">
        <f t="shared" si="1"/>
        <v>1334838</v>
      </c>
      <c r="V9" s="18">
        <f t="shared" si="1"/>
        <v>1456494</v>
      </c>
      <c r="W9" s="18">
        <f t="shared" si="1"/>
        <v>1561783</v>
      </c>
      <c r="X9" s="18">
        <f t="shared" si="1"/>
        <v>1500000</v>
      </c>
      <c r="Y9" s="18">
        <f t="shared" si="1"/>
        <v>61783</v>
      </c>
      <c r="Z9" s="4">
        <f>+IF(X9&lt;&gt;0,+(Y9/X9)*100,0)</f>
        <v>4.1188666666666665</v>
      </c>
      <c r="AA9" s="30">
        <f>SUM(AA10:AA14)</f>
        <v>2247750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200000</v>
      </c>
      <c r="F11" s="21">
        <v>260000</v>
      </c>
      <c r="G11" s="21"/>
      <c r="H11" s="21"/>
      <c r="I11" s="21"/>
      <c r="J11" s="21"/>
      <c r="K11" s="21"/>
      <c r="L11" s="21"/>
      <c r="M11" s="21">
        <v>17100</v>
      </c>
      <c r="N11" s="21">
        <v>17100</v>
      </c>
      <c r="O11" s="21">
        <v>79048</v>
      </c>
      <c r="P11" s="21"/>
      <c r="Q11" s="21"/>
      <c r="R11" s="21">
        <v>79048</v>
      </c>
      <c r="S11" s="21"/>
      <c r="T11" s="21">
        <v>91062</v>
      </c>
      <c r="U11" s="21">
        <v>117335</v>
      </c>
      <c r="V11" s="21">
        <v>208397</v>
      </c>
      <c r="W11" s="21">
        <v>304545</v>
      </c>
      <c r="X11" s="21">
        <v>200000</v>
      </c>
      <c r="Y11" s="21">
        <v>104545</v>
      </c>
      <c r="Z11" s="6">
        <v>52.27</v>
      </c>
      <c r="AA11" s="28">
        <v>260000</v>
      </c>
    </row>
    <row r="12" spans="1:27" ht="13.5">
      <c r="A12" s="5" t="s">
        <v>38</v>
      </c>
      <c r="B12" s="3"/>
      <c r="C12" s="19">
        <v>400000</v>
      </c>
      <c r="D12" s="19"/>
      <c r="E12" s="20">
        <v>1300000</v>
      </c>
      <c r="F12" s="21">
        <v>1935000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9141</v>
      </c>
      <c r="R12" s="21">
        <v>9141</v>
      </c>
      <c r="S12" s="21">
        <v>9463</v>
      </c>
      <c r="T12" s="21">
        <v>21131</v>
      </c>
      <c r="U12" s="21">
        <v>1209008</v>
      </c>
      <c r="V12" s="21">
        <v>1239602</v>
      </c>
      <c r="W12" s="21">
        <v>1248743</v>
      </c>
      <c r="X12" s="21">
        <v>1300000</v>
      </c>
      <c r="Y12" s="21">
        <v>-51257</v>
      </c>
      <c r="Z12" s="6">
        <v>-3.94</v>
      </c>
      <c r="AA12" s="28">
        <v>1935000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>
        <v>52750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8495</v>
      </c>
      <c r="V14" s="24">
        <v>8495</v>
      </c>
      <c r="W14" s="24">
        <v>8495</v>
      </c>
      <c r="X14" s="24"/>
      <c r="Y14" s="24">
        <v>8495</v>
      </c>
      <c r="Z14" s="7"/>
      <c r="AA14" s="29">
        <v>52750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25428</v>
      </c>
      <c r="V15" s="18">
        <f t="shared" si="2"/>
        <v>25428</v>
      </c>
      <c r="W15" s="18">
        <f t="shared" si="2"/>
        <v>25428</v>
      </c>
      <c r="X15" s="18">
        <f t="shared" si="2"/>
        <v>0</v>
      </c>
      <c r="Y15" s="18">
        <f t="shared" si="2"/>
        <v>25428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25428</v>
      </c>
      <c r="V16" s="21">
        <v>25428</v>
      </c>
      <c r="W16" s="21">
        <v>25428</v>
      </c>
      <c r="X16" s="21"/>
      <c r="Y16" s="21">
        <v>25428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5800000</v>
      </c>
      <c r="F19" s="18">
        <f t="shared" si="3"/>
        <v>5800000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115733</v>
      </c>
      <c r="T19" s="18">
        <f t="shared" si="3"/>
        <v>5595405</v>
      </c>
      <c r="U19" s="18">
        <f t="shared" si="3"/>
        <v>40</v>
      </c>
      <c r="V19" s="18">
        <f t="shared" si="3"/>
        <v>5711178</v>
      </c>
      <c r="W19" s="18">
        <f t="shared" si="3"/>
        <v>5711178</v>
      </c>
      <c r="X19" s="18">
        <f t="shared" si="3"/>
        <v>5800000</v>
      </c>
      <c r="Y19" s="18">
        <f t="shared" si="3"/>
        <v>-88822</v>
      </c>
      <c r="Z19" s="4">
        <f>+IF(X19&lt;&gt;0,+(Y19/X19)*100,0)</f>
        <v>-1.5314137931034482</v>
      </c>
      <c r="AA19" s="30">
        <f>SUM(AA20:AA23)</f>
        <v>5800000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5800000</v>
      </c>
      <c r="F23" s="21">
        <v>5800000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115733</v>
      </c>
      <c r="T23" s="21">
        <v>5595405</v>
      </c>
      <c r="U23" s="21">
        <v>40</v>
      </c>
      <c r="V23" s="21">
        <v>5711178</v>
      </c>
      <c r="W23" s="21">
        <v>5711178</v>
      </c>
      <c r="X23" s="21">
        <v>5800000</v>
      </c>
      <c r="Y23" s="21">
        <v>-88822</v>
      </c>
      <c r="Z23" s="6">
        <v>-1.53</v>
      </c>
      <c r="AA23" s="28">
        <v>5800000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999413</v>
      </c>
      <c r="D25" s="51">
        <f>+D5+D9+D15+D19+D24</f>
        <v>0</v>
      </c>
      <c r="E25" s="52">
        <f t="shared" si="4"/>
        <v>8300000</v>
      </c>
      <c r="F25" s="53">
        <f t="shared" si="4"/>
        <v>9413750</v>
      </c>
      <c r="G25" s="53">
        <f t="shared" si="4"/>
        <v>0</v>
      </c>
      <c r="H25" s="53">
        <f t="shared" si="4"/>
        <v>0</v>
      </c>
      <c r="I25" s="53">
        <f t="shared" si="4"/>
        <v>9600</v>
      </c>
      <c r="J25" s="53">
        <f t="shared" si="4"/>
        <v>9600</v>
      </c>
      <c r="K25" s="53">
        <f t="shared" si="4"/>
        <v>73996</v>
      </c>
      <c r="L25" s="53">
        <f t="shared" si="4"/>
        <v>0</v>
      </c>
      <c r="M25" s="53">
        <f t="shared" si="4"/>
        <v>17100</v>
      </c>
      <c r="N25" s="53">
        <f t="shared" si="4"/>
        <v>91096</v>
      </c>
      <c r="O25" s="53">
        <f t="shared" si="4"/>
        <v>236981</v>
      </c>
      <c r="P25" s="53">
        <f t="shared" si="4"/>
        <v>168385</v>
      </c>
      <c r="Q25" s="53">
        <f t="shared" si="4"/>
        <v>63333</v>
      </c>
      <c r="R25" s="53">
        <f t="shared" si="4"/>
        <v>468699</v>
      </c>
      <c r="S25" s="53">
        <f t="shared" si="4"/>
        <v>163188</v>
      </c>
      <c r="T25" s="53">
        <f t="shared" si="4"/>
        <v>5740300</v>
      </c>
      <c r="U25" s="53">
        <f t="shared" si="4"/>
        <v>1691747</v>
      </c>
      <c r="V25" s="53">
        <f t="shared" si="4"/>
        <v>7595235</v>
      </c>
      <c r="W25" s="53">
        <f t="shared" si="4"/>
        <v>8164630</v>
      </c>
      <c r="X25" s="53">
        <f t="shared" si="4"/>
        <v>8300000</v>
      </c>
      <c r="Y25" s="53">
        <f t="shared" si="4"/>
        <v>-135370</v>
      </c>
      <c r="Z25" s="54">
        <f>+IF(X25&lt;&gt;0,+(Y25/X25)*100,0)</f>
        <v>-1.6309638554216868</v>
      </c>
      <c r="AA25" s="55">
        <f>+AA5+AA9+AA15+AA19+AA24</f>
        <v>9413750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999413</v>
      </c>
      <c r="D35" s="19"/>
      <c r="E35" s="20">
        <v>8300000</v>
      </c>
      <c r="F35" s="21">
        <v>9413750</v>
      </c>
      <c r="G35" s="21"/>
      <c r="H35" s="21"/>
      <c r="I35" s="21">
        <v>9600</v>
      </c>
      <c r="J35" s="21">
        <v>9600</v>
      </c>
      <c r="K35" s="21">
        <v>73996</v>
      </c>
      <c r="L35" s="21"/>
      <c r="M35" s="21">
        <v>17100</v>
      </c>
      <c r="N35" s="21">
        <v>91096</v>
      </c>
      <c r="O35" s="21">
        <v>236981</v>
      </c>
      <c r="P35" s="21">
        <v>168385</v>
      </c>
      <c r="Q35" s="21">
        <v>63333</v>
      </c>
      <c r="R35" s="21">
        <v>468699</v>
      </c>
      <c r="S35" s="21">
        <v>163188</v>
      </c>
      <c r="T35" s="21">
        <v>5740300</v>
      </c>
      <c r="U35" s="21">
        <v>1691747</v>
      </c>
      <c r="V35" s="21">
        <v>7595235</v>
      </c>
      <c r="W35" s="21">
        <v>8164630</v>
      </c>
      <c r="X35" s="21"/>
      <c r="Y35" s="21">
        <v>8164630</v>
      </c>
      <c r="Z35" s="6"/>
      <c r="AA35" s="28">
        <v>9413750</v>
      </c>
    </row>
    <row r="36" spans="1:27" ht="13.5">
      <c r="A36" s="61" t="s">
        <v>64</v>
      </c>
      <c r="B36" s="10"/>
      <c r="C36" s="62">
        <f aca="true" t="shared" si="6" ref="C36:Y36">SUM(C32:C35)</f>
        <v>999413</v>
      </c>
      <c r="D36" s="62">
        <f>SUM(D32:D35)</f>
        <v>0</v>
      </c>
      <c r="E36" s="63">
        <f t="shared" si="6"/>
        <v>8300000</v>
      </c>
      <c r="F36" s="64">
        <f t="shared" si="6"/>
        <v>9413750</v>
      </c>
      <c r="G36" s="64">
        <f t="shared" si="6"/>
        <v>0</v>
      </c>
      <c r="H36" s="64">
        <f t="shared" si="6"/>
        <v>0</v>
      </c>
      <c r="I36" s="64">
        <f t="shared" si="6"/>
        <v>9600</v>
      </c>
      <c r="J36" s="64">
        <f t="shared" si="6"/>
        <v>9600</v>
      </c>
      <c r="K36" s="64">
        <f t="shared" si="6"/>
        <v>73996</v>
      </c>
      <c r="L36" s="64">
        <f t="shared" si="6"/>
        <v>0</v>
      </c>
      <c r="M36" s="64">
        <f t="shared" si="6"/>
        <v>17100</v>
      </c>
      <c r="N36" s="64">
        <f t="shared" si="6"/>
        <v>91096</v>
      </c>
      <c r="O36" s="64">
        <f t="shared" si="6"/>
        <v>236981</v>
      </c>
      <c r="P36" s="64">
        <f t="shared" si="6"/>
        <v>168385</v>
      </c>
      <c r="Q36" s="64">
        <f t="shared" si="6"/>
        <v>63333</v>
      </c>
      <c r="R36" s="64">
        <f t="shared" si="6"/>
        <v>468699</v>
      </c>
      <c r="S36" s="64">
        <f t="shared" si="6"/>
        <v>163188</v>
      </c>
      <c r="T36" s="64">
        <f t="shared" si="6"/>
        <v>5740300</v>
      </c>
      <c r="U36" s="64">
        <f t="shared" si="6"/>
        <v>1691747</v>
      </c>
      <c r="V36" s="64">
        <f t="shared" si="6"/>
        <v>7595235</v>
      </c>
      <c r="W36" s="64">
        <f t="shared" si="6"/>
        <v>8164630</v>
      </c>
      <c r="X36" s="64">
        <f t="shared" si="6"/>
        <v>0</v>
      </c>
      <c r="Y36" s="64">
        <f t="shared" si="6"/>
        <v>8164630</v>
      </c>
      <c r="Z36" s="65">
        <f>+IF(X36&lt;&gt;0,+(Y36/X36)*100,0)</f>
        <v>0</v>
      </c>
      <c r="AA36" s="66">
        <f>SUM(AA32:AA35)</f>
        <v>9413750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78000</v>
      </c>
      <c r="F5" s="18">
        <f t="shared" si="0"/>
        <v>620880</v>
      </c>
      <c r="G5" s="18">
        <f t="shared" si="0"/>
        <v>0</v>
      </c>
      <c r="H5" s="18">
        <f t="shared" si="0"/>
        <v>1215</v>
      </c>
      <c r="I5" s="18">
        <f t="shared" si="0"/>
        <v>0</v>
      </c>
      <c r="J5" s="18">
        <f t="shared" si="0"/>
        <v>1215</v>
      </c>
      <c r="K5" s="18">
        <f t="shared" si="0"/>
        <v>0</v>
      </c>
      <c r="L5" s="18">
        <f t="shared" si="0"/>
        <v>-1215</v>
      </c>
      <c r="M5" s="18">
        <f t="shared" si="0"/>
        <v>134929</v>
      </c>
      <c r="N5" s="18">
        <f t="shared" si="0"/>
        <v>133714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92994</v>
      </c>
      <c r="U5" s="18">
        <f t="shared" si="0"/>
        <v>326690</v>
      </c>
      <c r="V5" s="18">
        <f t="shared" si="0"/>
        <v>419684</v>
      </c>
      <c r="W5" s="18">
        <f t="shared" si="0"/>
        <v>554613</v>
      </c>
      <c r="X5" s="18">
        <f t="shared" si="0"/>
        <v>78000</v>
      </c>
      <c r="Y5" s="18">
        <f t="shared" si="0"/>
        <v>476613</v>
      </c>
      <c r="Z5" s="4">
        <f>+IF(X5&lt;&gt;0,+(Y5/X5)*100,0)</f>
        <v>611.0423076923076</v>
      </c>
      <c r="AA5" s="16">
        <f>SUM(AA6:AA8)</f>
        <v>620880</v>
      </c>
    </row>
    <row r="6" spans="1:27" ht="13.5">
      <c r="A6" s="5" t="s">
        <v>32</v>
      </c>
      <c r="B6" s="3"/>
      <c r="C6" s="19"/>
      <c r="D6" s="19"/>
      <c r="E6" s="20"/>
      <c r="F6" s="21">
        <v>36550</v>
      </c>
      <c r="G6" s="21"/>
      <c r="H6" s="21">
        <v>1215</v>
      </c>
      <c r="I6" s="21"/>
      <c r="J6" s="21">
        <v>1215</v>
      </c>
      <c r="K6" s="21"/>
      <c r="L6" s="21">
        <v>-1215</v>
      </c>
      <c r="M6" s="21">
        <v>6330</v>
      </c>
      <c r="N6" s="21">
        <v>5115</v>
      </c>
      <c r="O6" s="21"/>
      <c r="P6" s="21"/>
      <c r="Q6" s="21"/>
      <c r="R6" s="21"/>
      <c r="S6" s="21"/>
      <c r="T6" s="21"/>
      <c r="U6" s="21">
        <v>4536</v>
      </c>
      <c r="V6" s="21">
        <v>4536</v>
      </c>
      <c r="W6" s="21">
        <v>10866</v>
      </c>
      <c r="X6" s="21"/>
      <c r="Y6" s="21">
        <v>10866</v>
      </c>
      <c r="Z6" s="6"/>
      <c r="AA6" s="28">
        <v>36550</v>
      </c>
    </row>
    <row r="7" spans="1:27" ht="13.5">
      <c r="A7" s="5" t="s">
        <v>33</v>
      </c>
      <c r="B7" s="3"/>
      <c r="C7" s="22"/>
      <c r="D7" s="22"/>
      <c r="E7" s="23">
        <v>65000</v>
      </c>
      <c r="F7" s="24">
        <v>65000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v>25439</v>
      </c>
      <c r="U7" s="24">
        <v>322003</v>
      </c>
      <c r="V7" s="24">
        <v>347442</v>
      </c>
      <c r="W7" s="24">
        <v>347442</v>
      </c>
      <c r="X7" s="24">
        <v>65000</v>
      </c>
      <c r="Y7" s="24">
        <v>282442</v>
      </c>
      <c r="Z7" s="7">
        <v>434.53</v>
      </c>
      <c r="AA7" s="29">
        <v>65000</v>
      </c>
    </row>
    <row r="8" spans="1:27" ht="13.5">
      <c r="A8" s="5" t="s">
        <v>34</v>
      </c>
      <c r="B8" s="3"/>
      <c r="C8" s="19"/>
      <c r="D8" s="19"/>
      <c r="E8" s="20">
        <v>13000</v>
      </c>
      <c r="F8" s="21">
        <v>519330</v>
      </c>
      <c r="G8" s="21"/>
      <c r="H8" s="21"/>
      <c r="I8" s="21"/>
      <c r="J8" s="21"/>
      <c r="K8" s="21"/>
      <c r="L8" s="21"/>
      <c r="M8" s="21">
        <v>128599</v>
      </c>
      <c r="N8" s="21">
        <v>128599</v>
      </c>
      <c r="O8" s="21"/>
      <c r="P8" s="21"/>
      <c r="Q8" s="21"/>
      <c r="R8" s="21"/>
      <c r="S8" s="21"/>
      <c r="T8" s="21">
        <v>67555</v>
      </c>
      <c r="U8" s="21">
        <v>151</v>
      </c>
      <c r="V8" s="21">
        <v>67706</v>
      </c>
      <c r="W8" s="21">
        <v>196305</v>
      </c>
      <c r="X8" s="21">
        <v>13000</v>
      </c>
      <c r="Y8" s="21">
        <v>183305</v>
      </c>
      <c r="Z8" s="6">
        <v>1410.04</v>
      </c>
      <c r="AA8" s="28">
        <v>519330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2008172</v>
      </c>
      <c r="F9" s="18">
        <f t="shared" si="1"/>
        <v>30918584</v>
      </c>
      <c r="G9" s="18">
        <f t="shared" si="1"/>
        <v>331257</v>
      </c>
      <c r="H9" s="18">
        <f t="shared" si="1"/>
        <v>699268</v>
      </c>
      <c r="I9" s="18">
        <f t="shared" si="1"/>
        <v>45937</v>
      </c>
      <c r="J9" s="18">
        <f t="shared" si="1"/>
        <v>1076462</v>
      </c>
      <c r="K9" s="18">
        <f t="shared" si="1"/>
        <v>104697</v>
      </c>
      <c r="L9" s="18">
        <f t="shared" si="1"/>
        <v>479466</v>
      </c>
      <c r="M9" s="18">
        <f t="shared" si="1"/>
        <v>4783769</v>
      </c>
      <c r="N9" s="18">
        <f t="shared" si="1"/>
        <v>5367932</v>
      </c>
      <c r="O9" s="18">
        <f t="shared" si="1"/>
        <v>7500</v>
      </c>
      <c r="P9" s="18">
        <f t="shared" si="1"/>
        <v>1545452</v>
      </c>
      <c r="Q9" s="18">
        <f t="shared" si="1"/>
        <v>1500</v>
      </c>
      <c r="R9" s="18">
        <f t="shared" si="1"/>
        <v>1554452</v>
      </c>
      <c r="S9" s="18">
        <f t="shared" si="1"/>
        <v>3000</v>
      </c>
      <c r="T9" s="18">
        <f t="shared" si="1"/>
        <v>40960</v>
      </c>
      <c r="U9" s="18">
        <f t="shared" si="1"/>
        <v>781</v>
      </c>
      <c r="V9" s="18">
        <f t="shared" si="1"/>
        <v>44741</v>
      </c>
      <c r="W9" s="18">
        <f t="shared" si="1"/>
        <v>8043587</v>
      </c>
      <c r="X9" s="18">
        <f t="shared" si="1"/>
        <v>110000</v>
      </c>
      <c r="Y9" s="18">
        <f t="shared" si="1"/>
        <v>7933587</v>
      </c>
      <c r="Z9" s="4">
        <f>+IF(X9&lt;&gt;0,+(Y9/X9)*100,0)</f>
        <v>7212.351818181818</v>
      </c>
      <c r="AA9" s="30">
        <f>SUM(AA10:AA14)</f>
        <v>30918584</v>
      </c>
    </row>
    <row r="10" spans="1:27" ht="13.5">
      <c r="A10" s="5" t="s">
        <v>36</v>
      </c>
      <c r="B10" s="3"/>
      <c r="C10" s="19"/>
      <c r="D10" s="19"/>
      <c r="E10" s="20">
        <v>1588172</v>
      </c>
      <c r="F10" s="21">
        <v>40000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35320</v>
      </c>
      <c r="U10" s="21"/>
      <c r="V10" s="21">
        <v>35320</v>
      </c>
      <c r="W10" s="21">
        <v>35320</v>
      </c>
      <c r="X10" s="21">
        <v>40000</v>
      </c>
      <c r="Y10" s="21">
        <v>-4680</v>
      </c>
      <c r="Z10" s="6">
        <v>-11.7</v>
      </c>
      <c r="AA10" s="28">
        <v>40000</v>
      </c>
    </row>
    <row r="11" spans="1:27" ht="13.5">
      <c r="A11" s="5" t="s">
        <v>37</v>
      </c>
      <c r="B11" s="3"/>
      <c r="C11" s="19"/>
      <c r="D11" s="19"/>
      <c r="E11" s="20"/>
      <c r="F11" s="21">
        <v>1147105</v>
      </c>
      <c r="G11" s="21">
        <v>331257</v>
      </c>
      <c r="H11" s="21">
        <v>699268</v>
      </c>
      <c r="I11" s="21">
        <v>45937</v>
      </c>
      <c r="J11" s="21">
        <v>1076462</v>
      </c>
      <c r="K11" s="21">
        <v>70644</v>
      </c>
      <c r="L11" s="21"/>
      <c r="M11" s="21"/>
      <c r="N11" s="21">
        <v>70644</v>
      </c>
      <c r="O11" s="21">
        <v>7500</v>
      </c>
      <c r="P11" s="21">
        <v>15340</v>
      </c>
      <c r="Q11" s="21">
        <v>1500</v>
      </c>
      <c r="R11" s="21">
        <v>24340</v>
      </c>
      <c r="S11" s="21">
        <v>3000</v>
      </c>
      <c r="T11" s="21">
        <v>5640</v>
      </c>
      <c r="U11" s="21"/>
      <c r="V11" s="21">
        <v>8640</v>
      </c>
      <c r="W11" s="21">
        <v>1180086</v>
      </c>
      <c r="X11" s="21"/>
      <c r="Y11" s="21">
        <v>1180086</v>
      </c>
      <c r="Z11" s="6"/>
      <c r="AA11" s="28">
        <v>1147105</v>
      </c>
    </row>
    <row r="12" spans="1:27" ht="13.5">
      <c r="A12" s="5" t="s">
        <v>38</v>
      </c>
      <c r="B12" s="3"/>
      <c r="C12" s="19"/>
      <c r="D12" s="19"/>
      <c r="E12" s="20">
        <v>350000</v>
      </c>
      <c r="F12" s="21">
        <v>350000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781</v>
      </c>
      <c r="V12" s="21">
        <v>781</v>
      </c>
      <c r="W12" s="21">
        <v>781</v>
      </c>
      <c r="X12" s="21"/>
      <c r="Y12" s="21">
        <v>781</v>
      </c>
      <c r="Z12" s="6"/>
      <c r="AA12" s="28">
        <v>350000</v>
      </c>
    </row>
    <row r="13" spans="1:27" ht="13.5">
      <c r="A13" s="5" t="s">
        <v>39</v>
      </c>
      <c r="B13" s="3"/>
      <c r="C13" s="19"/>
      <c r="D13" s="19"/>
      <c r="E13" s="20"/>
      <c r="F13" s="21">
        <v>29311479</v>
      </c>
      <c r="G13" s="21"/>
      <c r="H13" s="21"/>
      <c r="I13" s="21"/>
      <c r="J13" s="21"/>
      <c r="K13" s="21">
        <v>34053</v>
      </c>
      <c r="L13" s="21">
        <v>479466</v>
      </c>
      <c r="M13" s="21">
        <v>4783769</v>
      </c>
      <c r="N13" s="21">
        <v>5297288</v>
      </c>
      <c r="O13" s="21"/>
      <c r="P13" s="21">
        <v>1530112</v>
      </c>
      <c r="Q13" s="21"/>
      <c r="R13" s="21">
        <v>1530112</v>
      </c>
      <c r="S13" s="21"/>
      <c r="T13" s="21"/>
      <c r="U13" s="21"/>
      <c r="V13" s="21"/>
      <c r="W13" s="21">
        <v>6827400</v>
      </c>
      <c r="X13" s="21"/>
      <c r="Y13" s="21">
        <v>6827400</v>
      </c>
      <c r="Z13" s="6"/>
      <c r="AA13" s="28">
        <v>29311479</v>
      </c>
    </row>
    <row r="14" spans="1:27" ht="13.5">
      <c r="A14" s="5" t="s">
        <v>40</v>
      </c>
      <c r="B14" s="3"/>
      <c r="C14" s="22"/>
      <c r="D14" s="22"/>
      <c r="E14" s="23">
        <v>70000</v>
      </c>
      <c r="F14" s="24">
        <v>70000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70000</v>
      </c>
      <c r="Y14" s="24">
        <v>-70000</v>
      </c>
      <c r="Z14" s="7">
        <v>-100</v>
      </c>
      <c r="AA14" s="29">
        <v>70000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3480718</v>
      </c>
      <c r="F15" s="18">
        <f t="shared" si="2"/>
        <v>7641178</v>
      </c>
      <c r="G15" s="18">
        <f t="shared" si="2"/>
        <v>70887</v>
      </c>
      <c r="H15" s="18">
        <f t="shared" si="2"/>
        <v>528</v>
      </c>
      <c r="I15" s="18">
        <f t="shared" si="2"/>
        <v>255816</v>
      </c>
      <c r="J15" s="18">
        <f t="shared" si="2"/>
        <v>327231</v>
      </c>
      <c r="K15" s="18">
        <f t="shared" si="2"/>
        <v>3680265</v>
      </c>
      <c r="L15" s="18">
        <f t="shared" si="2"/>
        <v>9545</v>
      </c>
      <c r="M15" s="18">
        <f t="shared" si="2"/>
        <v>1133495</v>
      </c>
      <c r="N15" s="18">
        <f t="shared" si="2"/>
        <v>4823305</v>
      </c>
      <c r="O15" s="18">
        <f t="shared" si="2"/>
        <v>13794</v>
      </c>
      <c r="P15" s="18">
        <f t="shared" si="2"/>
        <v>5909</v>
      </c>
      <c r="Q15" s="18">
        <f t="shared" si="2"/>
        <v>818</v>
      </c>
      <c r="R15" s="18">
        <f t="shared" si="2"/>
        <v>20521</v>
      </c>
      <c r="S15" s="18">
        <f t="shared" si="2"/>
        <v>884751</v>
      </c>
      <c r="T15" s="18">
        <f t="shared" si="2"/>
        <v>128102</v>
      </c>
      <c r="U15" s="18">
        <f t="shared" si="2"/>
        <v>1273</v>
      </c>
      <c r="V15" s="18">
        <f t="shared" si="2"/>
        <v>1014126</v>
      </c>
      <c r="W15" s="18">
        <f t="shared" si="2"/>
        <v>6185183</v>
      </c>
      <c r="X15" s="18">
        <f t="shared" si="2"/>
        <v>2740825</v>
      </c>
      <c r="Y15" s="18">
        <f t="shared" si="2"/>
        <v>3444358</v>
      </c>
      <c r="Z15" s="4">
        <f>+IF(X15&lt;&gt;0,+(Y15/X15)*100,0)</f>
        <v>125.66865815949578</v>
      </c>
      <c r="AA15" s="30">
        <f>SUM(AA16:AA18)</f>
        <v>7641178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3480718</v>
      </c>
      <c r="F17" s="21">
        <v>7641178</v>
      </c>
      <c r="G17" s="21">
        <v>70887</v>
      </c>
      <c r="H17" s="21">
        <v>528</v>
      </c>
      <c r="I17" s="21">
        <v>255816</v>
      </c>
      <c r="J17" s="21">
        <v>327231</v>
      </c>
      <c r="K17" s="21">
        <v>3680265</v>
      </c>
      <c r="L17" s="21">
        <v>9545</v>
      </c>
      <c r="M17" s="21">
        <v>1133495</v>
      </c>
      <c r="N17" s="21">
        <v>4823305</v>
      </c>
      <c r="O17" s="21">
        <v>13794</v>
      </c>
      <c r="P17" s="21">
        <v>5909</v>
      </c>
      <c r="Q17" s="21">
        <v>818</v>
      </c>
      <c r="R17" s="21">
        <v>20521</v>
      </c>
      <c r="S17" s="21">
        <v>884751</v>
      </c>
      <c r="T17" s="21">
        <v>128102</v>
      </c>
      <c r="U17" s="21">
        <v>1273</v>
      </c>
      <c r="V17" s="21">
        <v>1014126</v>
      </c>
      <c r="W17" s="21">
        <v>6185183</v>
      </c>
      <c r="X17" s="21">
        <v>2740825</v>
      </c>
      <c r="Y17" s="21">
        <v>3444358</v>
      </c>
      <c r="Z17" s="6">
        <v>125.67</v>
      </c>
      <c r="AA17" s="28">
        <v>7641178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6411910</v>
      </c>
      <c r="F19" s="18">
        <f t="shared" si="3"/>
        <v>6089935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557201</v>
      </c>
      <c r="L19" s="18">
        <f t="shared" si="3"/>
        <v>23675</v>
      </c>
      <c r="M19" s="18">
        <f t="shared" si="3"/>
        <v>231034</v>
      </c>
      <c r="N19" s="18">
        <f t="shared" si="3"/>
        <v>811910</v>
      </c>
      <c r="O19" s="18">
        <f t="shared" si="3"/>
        <v>0</v>
      </c>
      <c r="P19" s="18">
        <f t="shared" si="3"/>
        <v>909</v>
      </c>
      <c r="Q19" s="18">
        <f t="shared" si="3"/>
        <v>909</v>
      </c>
      <c r="R19" s="18">
        <f t="shared" si="3"/>
        <v>1818</v>
      </c>
      <c r="S19" s="18">
        <f t="shared" si="3"/>
        <v>885672</v>
      </c>
      <c r="T19" s="18">
        <f t="shared" si="3"/>
        <v>1071691</v>
      </c>
      <c r="U19" s="18">
        <f t="shared" si="3"/>
        <v>924121</v>
      </c>
      <c r="V19" s="18">
        <f t="shared" si="3"/>
        <v>2881484</v>
      </c>
      <c r="W19" s="18">
        <f t="shared" si="3"/>
        <v>3695212</v>
      </c>
      <c r="X19" s="18">
        <f t="shared" si="3"/>
        <v>8689975</v>
      </c>
      <c r="Y19" s="18">
        <f t="shared" si="3"/>
        <v>-4994763</v>
      </c>
      <c r="Z19" s="4">
        <f>+IF(X19&lt;&gt;0,+(Y19/X19)*100,0)</f>
        <v>-57.47729999223243</v>
      </c>
      <c r="AA19" s="30">
        <f>SUM(AA20:AA23)</f>
        <v>6089935</v>
      </c>
    </row>
    <row r="20" spans="1:27" ht="13.5">
      <c r="A20" s="5" t="s">
        <v>46</v>
      </c>
      <c r="B20" s="3"/>
      <c r="C20" s="19"/>
      <c r="D20" s="19"/>
      <c r="E20" s="20">
        <v>5034000</v>
      </c>
      <c r="F20" s="21">
        <v>5034000</v>
      </c>
      <c r="G20" s="21"/>
      <c r="H20" s="21"/>
      <c r="I20" s="21"/>
      <c r="J20" s="21"/>
      <c r="K20" s="21"/>
      <c r="L20" s="21"/>
      <c r="M20" s="21">
        <v>99600</v>
      </c>
      <c r="N20" s="21">
        <v>99600</v>
      </c>
      <c r="O20" s="21"/>
      <c r="P20" s="21"/>
      <c r="Q20" s="21"/>
      <c r="R20" s="21"/>
      <c r="S20" s="21"/>
      <c r="T20" s="21">
        <v>1037400</v>
      </c>
      <c r="U20" s="21">
        <v>862312</v>
      </c>
      <c r="V20" s="21">
        <v>1899712</v>
      </c>
      <c r="W20" s="21">
        <v>1999312</v>
      </c>
      <c r="X20" s="21">
        <v>5034000</v>
      </c>
      <c r="Y20" s="21">
        <v>-3034688</v>
      </c>
      <c r="Z20" s="6">
        <v>-60.28</v>
      </c>
      <c r="AA20" s="28">
        <v>5034000</v>
      </c>
    </row>
    <row r="21" spans="1:27" ht="13.5">
      <c r="A21" s="5" t="s">
        <v>47</v>
      </c>
      <c r="B21" s="3"/>
      <c r="C21" s="19"/>
      <c r="D21" s="19"/>
      <c r="E21" s="20">
        <v>896932</v>
      </c>
      <c r="F21" s="21">
        <v>421908</v>
      </c>
      <c r="G21" s="21"/>
      <c r="H21" s="21"/>
      <c r="I21" s="21"/>
      <c r="J21" s="21"/>
      <c r="K21" s="21">
        <v>58174</v>
      </c>
      <c r="L21" s="21">
        <v>23675</v>
      </c>
      <c r="M21" s="21">
        <v>131434</v>
      </c>
      <c r="N21" s="21">
        <v>213283</v>
      </c>
      <c r="O21" s="21"/>
      <c r="P21" s="21">
        <v>909</v>
      </c>
      <c r="Q21" s="21">
        <v>909</v>
      </c>
      <c r="R21" s="21">
        <v>1818</v>
      </c>
      <c r="S21" s="21">
        <v>294651</v>
      </c>
      <c r="T21" s="21">
        <v>34291</v>
      </c>
      <c r="U21" s="21">
        <v>24477</v>
      </c>
      <c r="V21" s="21">
        <v>353419</v>
      </c>
      <c r="W21" s="21">
        <v>568520</v>
      </c>
      <c r="X21" s="21">
        <v>2619743</v>
      </c>
      <c r="Y21" s="21">
        <v>-2051223</v>
      </c>
      <c r="Z21" s="6">
        <v>-78.3</v>
      </c>
      <c r="AA21" s="28">
        <v>421908</v>
      </c>
    </row>
    <row r="22" spans="1:27" ht="13.5">
      <c r="A22" s="5" t="s">
        <v>48</v>
      </c>
      <c r="B22" s="3"/>
      <c r="C22" s="22"/>
      <c r="D22" s="22"/>
      <c r="E22" s="23">
        <v>480978</v>
      </c>
      <c r="F22" s="24">
        <v>634027</v>
      </c>
      <c r="G22" s="24"/>
      <c r="H22" s="24"/>
      <c r="I22" s="24"/>
      <c r="J22" s="24"/>
      <c r="K22" s="24">
        <v>499027</v>
      </c>
      <c r="L22" s="24"/>
      <c r="M22" s="24"/>
      <c r="N22" s="24">
        <v>499027</v>
      </c>
      <c r="O22" s="24"/>
      <c r="P22" s="24"/>
      <c r="Q22" s="24"/>
      <c r="R22" s="24"/>
      <c r="S22" s="24">
        <v>591021</v>
      </c>
      <c r="T22" s="24"/>
      <c r="U22" s="24">
        <v>37332</v>
      </c>
      <c r="V22" s="24">
        <v>628353</v>
      </c>
      <c r="W22" s="24">
        <v>1127380</v>
      </c>
      <c r="X22" s="24">
        <v>1036232</v>
      </c>
      <c r="Y22" s="24">
        <v>91148</v>
      </c>
      <c r="Z22" s="7">
        <v>8.8</v>
      </c>
      <c r="AA22" s="29">
        <v>634027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11978800</v>
      </c>
      <c r="F25" s="53">
        <f t="shared" si="4"/>
        <v>45270577</v>
      </c>
      <c r="G25" s="53">
        <f t="shared" si="4"/>
        <v>402144</v>
      </c>
      <c r="H25" s="53">
        <f t="shared" si="4"/>
        <v>701011</v>
      </c>
      <c r="I25" s="53">
        <f t="shared" si="4"/>
        <v>301753</v>
      </c>
      <c r="J25" s="53">
        <f t="shared" si="4"/>
        <v>1404908</v>
      </c>
      <c r="K25" s="53">
        <f t="shared" si="4"/>
        <v>4342163</v>
      </c>
      <c r="L25" s="53">
        <f t="shared" si="4"/>
        <v>511471</v>
      </c>
      <c r="M25" s="53">
        <f t="shared" si="4"/>
        <v>6283227</v>
      </c>
      <c r="N25" s="53">
        <f t="shared" si="4"/>
        <v>11136861</v>
      </c>
      <c r="O25" s="53">
        <f t="shared" si="4"/>
        <v>21294</v>
      </c>
      <c r="P25" s="53">
        <f t="shared" si="4"/>
        <v>1552270</v>
      </c>
      <c r="Q25" s="53">
        <f t="shared" si="4"/>
        <v>3227</v>
      </c>
      <c r="R25" s="53">
        <f t="shared" si="4"/>
        <v>1576791</v>
      </c>
      <c r="S25" s="53">
        <f t="shared" si="4"/>
        <v>1773423</v>
      </c>
      <c r="T25" s="53">
        <f t="shared" si="4"/>
        <v>1333747</v>
      </c>
      <c r="U25" s="53">
        <f t="shared" si="4"/>
        <v>1252865</v>
      </c>
      <c r="V25" s="53">
        <f t="shared" si="4"/>
        <v>4360035</v>
      </c>
      <c r="W25" s="53">
        <f t="shared" si="4"/>
        <v>18478595</v>
      </c>
      <c r="X25" s="53">
        <f t="shared" si="4"/>
        <v>11618800</v>
      </c>
      <c r="Y25" s="53">
        <f t="shared" si="4"/>
        <v>6859795</v>
      </c>
      <c r="Z25" s="54">
        <f>+IF(X25&lt;&gt;0,+(Y25/X25)*100,0)</f>
        <v>59.04047750197955</v>
      </c>
      <c r="AA25" s="55">
        <f>+AA5+AA9+AA15+AA19+AA24</f>
        <v>45270577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11280800</v>
      </c>
      <c r="F28" s="21">
        <v>44555147</v>
      </c>
      <c r="G28" s="21">
        <v>402144</v>
      </c>
      <c r="H28" s="21">
        <v>699796</v>
      </c>
      <c r="I28" s="21">
        <v>301753</v>
      </c>
      <c r="J28" s="21">
        <v>1403693</v>
      </c>
      <c r="K28" s="21">
        <v>4342163</v>
      </c>
      <c r="L28" s="21">
        <v>506586</v>
      </c>
      <c r="M28" s="21">
        <v>6276117</v>
      </c>
      <c r="N28" s="21">
        <v>11124866</v>
      </c>
      <c r="O28" s="21">
        <v>21294</v>
      </c>
      <c r="P28" s="21">
        <v>1552270</v>
      </c>
      <c r="Q28" s="21">
        <v>3227</v>
      </c>
      <c r="R28" s="21">
        <v>1576791</v>
      </c>
      <c r="S28" s="21">
        <v>1760023</v>
      </c>
      <c r="T28" s="21">
        <v>1221681</v>
      </c>
      <c r="U28" s="21"/>
      <c r="V28" s="21">
        <v>2981704</v>
      </c>
      <c r="W28" s="21">
        <v>17087054</v>
      </c>
      <c r="X28" s="21"/>
      <c r="Y28" s="21">
        <v>17087054</v>
      </c>
      <c r="Z28" s="6"/>
      <c r="AA28" s="19">
        <v>44555147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925394</v>
      </c>
      <c r="V29" s="21">
        <v>925394</v>
      </c>
      <c r="W29" s="21">
        <v>925394</v>
      </c>
      <c r="X29" s="21"/>
      <c r="Y29" s="21">
        <v>925394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11280800</v>
      </c>
      <c r="F32" s="27">
        <f t="shared" si="5"/>
        <v>44555147</v>
      </c>
      <c r="G32" s="27">
        <f t="shared" si="5"/>
        <v>402144</v>
      </c>
      <c r="H32" s="27">
        <f t="shared" si="5"/>
        <v>699796</v>
      </c>
      <c r="I32" s="27">
        <f t="shared" si="5"/>
        <v>301753</v>
      </c>
      <c r="J32" s="27">
        <f t="shared" si="5"/>
        <v>1403693</v>
      </c>
      <c r="K32" s="27">
        <f t="shared" si="5"/>
        <v>4342163</v>
      </c>
      <c r="L32" s="27">
        <f t="shared" si="5"/>
        <v>506586</v>
      </c>
      <c r="M32" s="27">
        <f t="shared" si="5"/>
        <v>6276117</v>
      </c>
      <c r="N32" s="27">
        <f t="shared" si="5"/>
        <v>11124866</v>
      </c>
      <c r="O32" s="27">
        <f t="shared" si="5"/>
        <v>21294</v>
      </c>
      <c r="P32" s="27">
        <f t="shared" si="5"/>
        <v>1552270</v>
      </c>
      <c r="Q32" s="27">
        <f t="shared" si="5"/>
        <v>3227</v>
      </c>
      <c r="R32" s="27">
        <f t="shared" si="5"/>
        <v>1576791</v>
      </c>
      <c r="S32" s="27">
        <f t="shared" si="5"/>
        <v>1760023</v>
      </c>
      <c r="T32" s="27">
        <f t="shared" si="5"/>
        <v>1221681</v>
      </c>
      <c r="U32" s="27">
        <f t="shared" si="5"/>
        <v>925394</v>
      </c>
      <c r="V32" s="27">
        <f t="shared" si="5"/>
        <v>3907098</v>
      </c>
      <c r="W32" s="27">
        <f t="shared" si="5"/>
        <v>18012448</v>
      </c>
      <c r="X32" s="27">
        <f t="shared" si="5"/>
        <v>0</v>
      </c>
      <c r="Y32" s="27">
        <f t="shared" si="5"/>
        <v>18012448</v>
      </c>
      <c r="Z32" s="13">
        <f>+IF(X32&lt;&gt;0,+(Y32/X32)*100,0)</f>
        <v>0</v>
      </c>
      <c r="AA32" s="31">
        <f>SUM(AA28:AA31)</f>
        <v>44555147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698000</v>
      </c>
      <c r="F35" s="21">
        <v>715430</v>
      </c>
      <c r="G35" s="21"/>
      <c r="H35" s="21">
        <v>1215</v>
      </c>
      <c r="I35" s="21"/>
      <c r="J35" s="21">
        <v>1215</v>
      </c>
      <c r="K35" s="21"/>
      <c r="L35" s="21">
        <v>4885</v>
      </c>
      <c r="M35" s="21">
        <v>7110</v>
      </c>
      <c r="N35" s="21">
        <v>11995</v>
      </c>
      <c r="O35" s="21"/>
      <c r="P35" s="21"/>
      <c r="Q35" s="21"/>
      <c r="R35" s="21"/>
      <c r="S35" s="21">
        <v>13400</v>
      </c>
      <c r="T35" s="21">
        <v>112066</v>
      </c>
      <c r="U35" s="21">
        <v>327471</v>
      </c>
      <c r="V35" s="21">
        <v>452937</v>
      </c>
      <c r="W35" s="21">
        <v>466147</v>
      </c>
      <c r="X35" s="21"/>
      <c r="Y35" s="21">
        <v>466147</v>
      </c>
      <c r="Z35" s="6"/>
      <c r="AA35" s="28">
        <v>715430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11978800</v>
      </c>
      <c r="F36" s="64">
        <f t="shared" si="6"/>
        <v>45270577</v>
      </c>
      <c r="G36" s="64">
        <f t="shared" si="6"/>
        <v>402144</v>
      </c>
      <c r="H36" s="64">
        <f t="shared" si="6"/>
        <v>701011</v>
      </c>
      <c r="I36" s="64">
        <f t="shared" si="6"/>
        <v>301753</v>
      </c>
      <c r="J36" s="64">
        <f t="shared" si="6"/>
        <v>1404908</v>
      </c>
      <c r="K36" s="64">
        <f t="shared" si="6"/>
        <v>4342163</v>
      </c>
      <c r="L36" s="64">
        <f t="shared" si="6"/>
        <v>511471</v>
      </c>
      <c r="M36" s="64">
        <f t="shared" si="6"/>
        <v>6283227</v>
      </c>
      <c r="N36" s="64">
        <f t="shared" si="6"/>
        <v>11136861</v>
      </c>
      <c r="O36" s="64">
        <f t="shared" si="6"/>
        <v>21294</v>
      </c>
      <c r="P36" s="64">
        <f t="shared" si="6"/>
        <v>1552270</v>
      </c>
      <c r="Q36" s="64">
        <f t="shared" si="6"/>
        <v>3227</v>
      </c>
      <c r="R36" s="64">
        <f t="shared" si="6"/>
        <v>1576791</v>
      </c>
      <c r="S36" s="64">
        <f t="shared" si="6"/>
        <v>1773423</v>
      </c>
      <c r="T36" s="64">
        <f t="shared" si="6"/>
        <v>1333747</v>
      </c>
      <c r="U36" s="64">
        <f t="shared" si="6"/>
        <v>1252865</v>
      </c>
      <c r="V36" s="64">
        <f t="shared" si="6"/>
        <v>4360035</v>
      </c>
      <c r="W36" s="64">
        <f t="shared" si="6"/>
        <v>18478595</v>
      </c>
      <c r="X36" s="64">
        <f t="shared" si="6"/>
        <v>0</v>
      </c>
      <c r="Y36" s="64">
        <f t="shared" si="6"/>
        <v>18478595</v>
      </c>
      <c r="Z36" s="65">
        <f>+IF(X36&lt;&gt;0,+(Y36/X36)*100,0)</f>
        <v>0</v>
      </c>
      <c r="AA36" s="66">
        <f>SUM(AA32:AA35)</f>
        <v>45270577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20438123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20438123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12213715</v>
      </c>
      <c r="F9" s="18">
        <f t="shared" si="1"/>
        <v>20988457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16169797</v>
      </c>
      <c r="M9" s="18">
        <f t="shared" si="1"/>
        <v>12332263</v>
      </c>
      <c r="N9" s="18">
        <f t="shared" si="1"/>
        <v>28502060</v>
      </c>
      <c r="O9" s="18">
        <f t="shared" si="1"/>
        <v>12158891</v>
      </c>
      <c r="P9" s="18">
        <f t="shared" si="1"/>
        <v>367257</v>
      </c>
      <c r="Q9" s="18">
        <f t="shared" si="1"/>
        <v>458119</v>
      </c>
      <c r="R9" s="18">
        <f t="shared" si="1"/>
        <v>12984267</v>
      </c>
      <c r="S9" s="18">
        <f t="shared" si="1"/>
        <v>0</v>
      </c>
      <c r="T9" s="18">
        <f t="shared" si="1"/>
        <v>774624</v>
      </c>
      <c r="U9" s="18">
        <f t="shared" si="1"/>
        <v>31543</v>
      </c>
      <c r="V9" s="18">
        <f t="shared" si="1"/>
        <v>806167</v>
      </c>
      <c r="W9" s="18">
        <f t="shared" si="1"/>
        <v>42292494</v>
      </c>
      <c r="X9" s="18">
        <f t="shared" si="1"/>
        <v>12213708</v>
      </c>
      <c r="Y9" s="18">
        <f t="shared" si="1"/>
        <v>30078786</v>
      </c>
      <c r="Z9" s="4">
        <f>+IF(X9&lt;&gt;0,+(Y9/X9)*100,0)</f>
        <v>246.27071483942467</v>
      </c>
      <c r="AA9" s="30">
        <f>SUM(AA10:AA14)</f>
        <v>20988457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2213715</v>
      </c>
      <c r="F11" s="21">
        <v>1988457</v>
      </c>
      <c r="G11" s="21"/>
      <c r="H11" s="21"/>
      <c r="I11" s="21"/>
      <c r="J11" s="21"/>
      <c r="K11" s="21"/>
      <c r="L11" s="21">
        <v>257797</v>
      </c>
      <c r="M11" s="21"/>
      <c r="N11" s="21">
        <v>257797</v>
      </c>
      <c r="O11" s="21">
        <v>-173372</v>
      </c>
      <c r="P11" s="21">
        <v>367257</v>
      </c>
      <c r="Q11" s="21">
        <v>458119</v>
      </c>
      <c r="R11" s="21">
        <v>652004</v>
      </c>
      <c r="S11" s="21"/>
      <c r="T11" s="21">
        <v>774624</v>
      </c>
      <c r="U11" s="21">
        <v>31543</v>
      </c>
      <c r="V11" s="21">
        <v>806167</v>
      </c>
      <c r="W11" s="21">
        <v>1715968</v>
      </c>
      <c r="X11" s="21">
        <v>2213712</v>
      </c>
      <c r="Y11" s="21">
        <v>-497744</v>
      </c>
      <c r="Z11" s="6">
        <v>-22.48</v>
      </c>
      <c r="AA11" s="28">
        <v>1988457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10000000</v>
      </c>
      <c r="F13" s="21">
        <v>19000000</v>
      </c>
      <c r="G13" s="21"/>
      <c r="H13" s="21"/>
      <c r="I13" s="21"/>
      <c r="J13" s="21"/>
      <c r="K13" s="21"/>
      <c r="L13" s="21">
        <v>15912000</v>
      </c>
      <c r="M13" s="21">
        <v>12332263</v>
      </c>
      <c r="N13" s="21">
        <v>28244263</v>
      </c>
      <c r="O13" s="21">
        <v>12332263</v>
      </c>
      <c r="P13" s="21"/>
      <c r="Q13" s="21"/>
      <c r="R13" s="21">
        <v>12332263</v>
      </c>
      <c r="S13" s="21"/>
      <c r="T13" s="21"/>
      <c r="U13" s="21"/>
      <c r="V13" s="21"/>
      <c r="W13" s="21">
        <v>40576526</v>
      </c>
      <c r="X13" s="21">
        <v>9999996</v>
      </c>
      <c r="Y13" s="21">
        <v>30576530</v>
      </c>
      <c r="Z13" s="6">
        <v>305.77</v>
      </c>
      <c r="AA13" s="28">
        <v>19000000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1650000</v>
      </c>
      <c r="F15" s="18">
        <f t="shared" si="2"/>
        <v>1415789</v>
      </c>
      <c r="G15" s="18">
        <f t="shared" si="2"/>
        <v>36680</v>
      </c>
      <c r="H15" s="18">
        <f t="shared" si="2"/>
        <v>5363320</v>
      </c>
      <c r="I15" s="18">
        <f t="shared" si="2"/>
        <v>0</v>
      </c>
      <c r="J15" s="18">
        <f t="shared" si="2"/>
        <v>5400000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-14750</v>
      </c>
      <c r="P15" s="18">
        <f t="shared" si="2"/>
        <v>0</v>
      </c>
      <c r="Q15" s="18">
        <f t="shared" si="2"/>
        <v>8772</v>
      </c>
      <c r="R15" s="18">
        <f t="shared" si="2"/>
        <v>-5978</v>
      </c>
      <c r="S15" s="18">
        <f t="shared" si="2"/>
        <v>89990</v>
      </c>
      <c r="T15" s="18">
        <f t="shared" si="2"/>
        <v>0</v>
      </c>
      <c r="U15" s="18">
        <f t="shared" si="2"/>
        <v>-300</v>
      </c>
      <c r="V15" s="18">
        <f t="shared" si="2"/>
        <v>89690</v>
      </c>
      <c r="W15" s="18">
        <f t="shared" si="2"/>
        <v>5483712</v>
      </c>
      <c r="X15" s="18">
        <f t="shared" si="2"/>
        <v>1650000</v>
      </c>
      <c r="Y15" s="18">
        <f t="shared" si="2"/>
        <v>3833712</v>
      </c>
      <c r="Z15" s="4">
        <f>+IF(X15&lt;&gt;0,+(Y15/X15)*100,0)</f>
        <v>232.34618181818183</v>
      </c>
      <c r="AA15" s="30">
        <f>SUM(AA16:AA18)</f>
        <v>1415789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>
        <v>5400000</v>
      </c>
      <c r="I16" s="21"/>
      <c r="J16" s="21">
        <v>5400000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5400000</v>
      </c>
      <c r="X16" s="21"/>
      <c r="Y16" s="21">
        <v>5400000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1650000</v>
      </c>
      <c r="F17" s="21">
        <v>1415789</v>
      </c>
      <c r="G17" s="21">
        <v>36680</v>
      </c>
      <c r="H17" s="21">
        <v>-36680</v>
      </c>
      <c r="I17" s="21"/>
      <c r="J17" s="21"/>
      <c r="K17" s="21"/>
      <c r="L17" s="21"/>
      <c r="M17" s="21"/>
      <c r="N17" s="21"/>
      <c r="O17" s="21">
        <v>-14750</v>
      </c>
      <c r="P17" s="21"/>
      <c r="Q17" s="21">
        <v>8772</v>
      </c>
      <c r="R17" s="21">
        <v>-5978</v>
      </c>
      <c r="S17" s="21">
        <v>89990</v>
      </c>
      <c r="T17" s="21"/>
      <c r="U17" s="21">
        <v>-300</v>
      </c>
      <c r="V17" s="21">
        <v>89690</v>
      </c>
      <c r="W17" s="21">
        <v>83712</v>
      </c>
      <c r="X17" s="21">
        <v>1650000</v>
      </c>
      <c r="Y17" s="21">
        <v>-1566288</v>
      </c>
      <c r="Z17" s="6">
        <v>-94.93</v>
      </c>
      <c r="AA17" s="28">
        <v>1415789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3144335</v>
      </c>
      <c r="F19" s="18">
        <f t="shared" si="3"/>
        <v>12883064</v>
      </c>
      <c r="G19" s="18">
        <f t="shared" si="3"/>
        <v>557604</v>
      </c>
      <c r="H19" s="18">
        <f t="shared" si="3"/>
        <v>400806</v>
      </c>
      <c r="I19" s="18">
        <f t="shared" si="3"/>
        <v>1294399</v>
      </c>
      <c r="J19" s="18">
        <f t="shared" si="3"/>
        <v>2252809</v>
      </c>
      <c r="K19" s="18">
        <f t="shared" si="3"/>
        <v>720948</v>
      </c>
      <c r="L19" s="18">
        <f t="shared" si="3"/>
        <v>4219990</v>
      </c>
      <c r="M19" s="18">
        <f t="shared" si="3"/>
        <v>250564</v>
      </c>
      <c r="N19" s="18">
        <f t="shared" si="3"/>
        <v>5191502</v>
      </c>
      <c r="O19" s="18">
        <f t="shared" si="3"/>
        <v>-279462</v>
      </c>
      <c r="P19" s="18">
        <f t="shared" si="3"/>
        <v>228586</v>
      </c>
      <c r="Q19" s="18">
        <f t="shared" si="3"/>
        <v>2300769</v>
      </c>
      <c r="R19" s="18">
        <f t="shared" si="3"/>
        <v>2249893</v>
      </c>
      <c r="S19" s="18">
        <f t="shared" si="3"/>
        <v>75765</v>
      </c>
      <c r="T19" s="18">
        <f t="shared" si="3"/>
        <v>-8867</v>
      </c>
      <c r="U19" s="18">
        <f t="shared" si="3"/>
        <v>0</v>
      </c>
      <c r="V19" s="18">
        <f t="shared" si="3"/>
        <v>66898</v>
      </c>
      <c r="W19" s="18">
        <f t="shared" si="3"/>
        <v>9761102</v>
      </c>
      <c r="X19" s="18">
        <f t="shared" si="3"/>
        <v>3144336</v>
      </c>
      <c r="Y19" s="18">
        <f t="shared" si="3"/>
        <v>6616766</v>
      </c>
      <c r="Z19" s="4">
        <f>+IF(X19&lt;&gt;0,+(Y19/X19)*100,0)</f>
        <v>210.43444466494674</v>
      </c>
      <c r="AA19" s="30">
        <f>SUM(AA20:AA23)</f>
        <v>12883064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2944335</v>
      </c>
      <c r="F21" s="21">
        <v>6048898</v>
      </c>
      <c r="G21" s="21">
        <v>557604</v>
      </c>
      <c r="H21" s="21">
        <v>400806</v>
      </c>
      <c r="I21" s="21">
        <v>1287068</v>
      </c>
      <c r="J21" s="21">
        <v>2245478</v>
      </c>
      <c r="K21" s="21">
        <v>720948</v>
      </c>
      <c r="L21" s="21">
        <v>3190092</v>
      </c>
      <c r="M21" s="21">
        <v>244788</v>
      </c>
      <c r="N21" s="21">
        <v>4155828</v>
      </c>
      <c r="O21" s="21">
        <v>-82809</v>
      </c>
      <c r="P21" s="21">
        <v>41760</v>
      </c>
      <c r="Q21" s="21">
        <v>516240</v>
      </c>
      <c r="R21" s="21">
        <v>475191</v>
      </c>
      <c r="S21" s="21">
        <v>75765</v>
      </c>
      <c r="T21" s="21">
        <v>32084</v>
      </c>
      <c r="U21" s="21"/>
      <c r="V21" s="21">
        <v>107849</v>
      </c>
      <c r="W21" s="21">
        <v>6984346</v>
      </c>
      <c r="X21" s="21">
        <v>2944332</v>
      </c>
      <c r="Y21" s="21">
        <v>4040014</v>
      </c>
      <c r="Z21" s="6">
        <v>137.21</v>
      </c>
      <c r="AA21" s="28">
        <v>6048898</v>
      </c>
    </row>
    <row r="22" spans="1:27" ht="13.5">
      <c r="A22" s="5" t="s">
        <v>48</v>
      </c>
      <c r="B22" s="3"/>
      <c r="C22" s="22"/>
      <c r="D22" s="22"/>
      <c r="E22" s="23">
        <v>150000</v>
      </c>
      <c r="F22" s="24">
        <v>6742278</v>
      </c>
      <c r="G22" s="24"/>
      <c r="H22" s="24"/>
      <c r="I22" s="24"/>
      <c r="J22" s="24"/>
      <c r="K22" s="24"/>
      <c r="L22" s="24">
        <v>1029898</v>
      </c>
      <c r="M22" s="24">
        <v>5776</v>
      </c>
      <c r="N22" s="24">
        <v>1035674</v>
      </c>
      <c r="O22" s="24">
        <v>-154765</v>
      </c>
      <c r="P22" s="24">
        <v>186826</v>
      </c>
      <c r="Q22" s="24">
        <v>1784529</v>
      </c>
      <c r="R22" s="24">
        <v>1816590</v>
      </c>
      <c r="S22" s="24"/>
      <c r="T22" s="24">
        <v>-40951</v>
      </c>
      <c r="U22" s="24"/>
      <c r="V22" s="24">
        <v>-40951</v>
      </c>
      <c r="W22" s="24">
        <v>2811313</v>
      </c>
      <c r="X22" s="24">
        <v>150000</v>
      </c>
      <c r="Y22" s="24">
        <v>2661313</v>
      </c>
      <c r="Z22" s="7">
        <v>1774.21</v>
      </c>
      <c r="AA22" s="29">
        <v>6742278</v>
      </c>
    </row>
    <row r="23" spans="1:27" ht="13.5">
      <c r="A23" s="5" t="s">
        <v>49</v>
      </c>
      <c r="B23" s="3"/>
      <c r="C23" s="19"/>
      <c r="D23" s="19"/>
      <c r="E23" s="20">
        <v>50000</v>
      </c>
      <c r="F23" s="21">
        <v>91888</v>
      </c>
      <c r="G23" s="21"/>
      <c r="H23" s="21"/>
      <c r="I23" s="21">
        <v>7331</v>
      </c>
      <c r="J23" s="21">
        <v>7331</v>
      </c>
      <c r="K23" s="21"/>
      <c r="L23" s="21"/>
      <c r="M23" s="21"/>
      <c r="N23" s="21"/>
      <c r="O23" s="21">
        <v>-41888</v>
      </c>
      <c r="P23" s="21"/>
      <c r="Q23" s="21"/>
      <c r="R23" s="21">
        <v>-41888</v>
      </c>
      <c r="S23" s="21"/>
      <c r="T23" s="21"/>
      <c r="U23" s="21"/>
      <c r="V23" s="21"/>
      <c r="W23" s="21">
        <v>-34557</v>
      </c>
      <c r="X23" s="21">
        <v>50004</v>
      </c>
      <c r="Y23" s="21">
        <v>-84561</v>
      </c>
      <c r="Z23" s="6">
        <v>-169.11</v>
      </c>
      <c r="AA23" s="28">
        <v>91888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20438123</v>
      </c>
      <c r="D25" s="51">
        <f>+D5+D9+D15+D19+D24</f>
        <v>0</v>
      </c>
      <c r="E25" s="52">
        <f t="shared" si="4"/>
        <v>17008050</v>
      </c>
      <c r="F25" s="53">
        <f t="shared" si="4"/>
        <v>35287310</v>
      </c>
      <c r="G25" s="53">
        <f t="shared" si="4"/>
        <v>594284</v>
      </c>
      <c r="H25" s="53">
        <f t="shared" si="4"/>
        <v>5764126</v>
      </c>
      <c r="I25" s="53">
        <f t="shared" si="4"/>
        <v>1294399</v>
      </c>
      <c r="J25" s="53">
        <f t="shared" si="4"/>
        <v>7652809</v>
      </c>
      <c r="K25" s="53">
        <f t="shared" si="4"/>
        <v>720948</v>
      </c>
      <c r="L25" s="53">
        <f t="shared" si="4"/>
        <v>20389787</v>
      </c>
      <c r="M25" s="53">
        <f t="shared" si="4"/>
        <v>12582827</v>
      </c>
      <c r="N25" s="53">
        <f t="shared" si="4"/>
        <v>33693562</v>
      </c>
      <c r="O25" s="53">
        <f t="shared" si="4"/>
        <v>11864679</v>
      </c>
      <c r="P25" s="53">
        <f t="shared" si="4"/>
        <v>595843</v>
      </c>
      <c r="Q25" s="53">
        <f t="shared" si="4"/>
        <v>2767660</v>
      </c>
      <c r="R25" s="53">
        <f t="shared" si="4"/>
        <v>15228182</v>
      </c>
      <c r="S25" s="53">
        <f t="shared" si="4"/>
        <v>165755</v>
      </c>
      <c r="T25" s="53">
        <f t="shared" si="4"/>
        <v>765757</v>
      </c>
      <c r="U25" s="53">
        <f t="shared" si="4"/>
        <v>31243</v>
      </c>
      <c r="V25" s="53">
        <f t="shared" si="4"/>
        <v>962755</v>
      </c>
      <c r="W25" s="53">
        <f t="shared" si="4"/>
        <v>57537308</v>
      </c>
      <c r="X25" s="53">
        <f t="shared" si="4"/>
        <v>17008044</v>
      </c>
      <c r="Y25" s="53">
        <f t="shared" si="4"/>
        <v>40529264</v>
      </c>
      <c r="Z25" s="54">
        <f>+IF(X25&lt;&gt;0,+(Y25/X25)*100,0)</f>
        <v>238.29467985854222</v>
      </c>
      <c r="AA25" s="55">
        <f>+AA5+AA9+AA15+AA19+AA24</f>
        <v>35287310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9256543</v>
      </c>
      <c r="D28" s="19"/>
      <c r="E28" s="20">
        <v>7008050</v>
      </c>
      <c r="F28" s="21">
        <v>10138412</v>
      </c>
      <c r="G28" s="21">
        <v>594284</v>
      </c>
      <c r="H28" s="21">
        <v>5764126</v>
      </c>
      <c r="I28" s="21">
        <v>1294399</v>
      </c>
      <c r="J28" s="21">
        <v>7652809</v>
      </c>
      <c r="K28" s="21">
        <v>720948</v>
      </c>
      <c r="L28" s="21">
        <v>4477787</v>
      </c>
      <c r="M28" s="21">
        <v>250564</v>
      </c>
      <c r="N28" s="21">
        <v>5449299</v>
      </c>
      <c r="O28" s="21">
        <v>-467584</v>
      </c>
      <c r="P28" s="21">
        <v>595843</v>
      </c>
      <c r="Q28" s="21">
        <v>2758888</v>
      </c>
      <c r="R28" s="21">
        <v>2887147</v>
      </c>
      <c r="S28" s="21">
        <v>75765</v>
      </c>
      <c r="T28" s="21">
        <v>765757</v>
      </c>
      <c r="U28" s="21">
        <v>31543</v>
      </c>
      <c r="V28" s="21">
        <v>873065</v>
      </c>
      <c r="W28" s="21">
        <v>16862320</v>
      </c>
      <c r="X28" s="21"/>
      <c r="Y28" s="21">
        <v>16862320</v>
      </c>
      <c r="Z28" s="6"/>
      <c r="AA28" s="19">
        <v>10138412</v>
      </c>
    </row>
    <row r="29" spans="1:27" ht="13.5">
      <c r="A29" s="57" t="s">
        <v>55</v>
      </c>
      <c r="B29" s="3"/>
      <c r="C29" s="19">
        <v>10988663</v>
      </c>
      <c r="D29" s="19"/>
      <c r="E29" s="20">
        <v>10000000</v>
      </c>
      <c r="F29" s="21">
        <v>19000000</v>
      </c>
      <c r="G29" s="21"/>
      <c r="H29" s="21"/>
      <c r="I29" s="21"/>
      <c r="J29" s="21"/>
      <c r="K29" s="21"/>
      <c r="L29" s="21">
        <v>15912000</v>
      </c>
      <c r="M29" s="21">
        <v>12332263</v>
      </c>
      <c r="N29" s="21">
        <v>28244263</v>
      </c>
      <c r="O29" s="21">
        <v>12332263</v>
      </c>
      <c r="P29" s="21"/>
      <c r="Q29" s="21"/>
      <c r="R29" s="21">
        <v>12332263</v>
      </c>
      <c r="S29" s="21"/>
      <c r="T29" s="21"/>
      <c r="U29" s="21"/>
      <c r="V29" s="21"/>
      <c r="W29" s="21">
        <v>40576526</v>
      </c>
      <c r="X29" s="21"/>
      <c r="Y29" s="21">
        <v>40576526</v>
      </c>
      <c r="Z29" s="6"/>
      <c r="AA29" s="28">
        <v>19000000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20245206</v>
      </c>
      <c r="D32" s="25">
        <f>SUM(D28:D31)</f>
        <v>0</v>
      </c>
      <c r="E32" s="26">
        <f t="shared" si="5"/>
        <v>17008050</v>
      </c>
      <c r="F32" s="27">
        <f t="shared" si="5"/>
        <v>29138412</v>
      </c>
      <c r="G32" s="27">
        <f t="shared" si="5"/>
        <v>594284</v>
      </c>
      <c r="H32" s="27">
        <f t="shared" si="5"/>
        <v>5764126</v>
      </c>
      <c r="I32" s="27">
        <f t="shared" si="5"/>
        <v>1294399</v>
      </c>
      <c r="J32" s="27">
        <f t="shared" si="5"/>
        <v>7652809</v>
      </c>
      <c r="K32" s="27">
        <f t="shared" si="5"/>
        <v>720948</v>
      </c>
      <c r="L32" s="27">
        <f t="shared" si="5"/>
        <v>20389787</v>
      </c>
      <c r="M32" s="27">
        <f t="shared" si="5"/>
        <v>12582827</v>
      </c>
      <c r="N32" s="27">
        <f t="shared" si="5"/>
        <v>33693562</v>
      </c>
      <c r="O32" s="27">
        <f t="shared" si="5"/>
        <v>11864679</v>
      </c>
      <c r="P32" s="27">
        <f t="shared" si="5"/>
        <v>595843</v>
      </c>
      <c r="Q32" s="27">
        <f t="shared" si="5"/>
        <v>2758888</v>
      </c>
      <c r="R32" s="27">
        <f t="shared" si="5"/>
        <v>15219410</v>
      </c>
      <c r="S32" s="27">
        <f t="shared" si="5"/>
        <v>75765</v>
      </c>
      <c r="T32" s="27">
        <f t="shared" si="5"/>
        <v>765757</v>
      </c>
      <c r="U32" s="27">
        <f t="shared" si="5"/>
        <v>31543</v>
      </c>
      <c r="V32" s="27">
        <f t="shared" si="5"/>
        <v>873065</v>
      </c>
      <c r="W32" s="27">
        <f t="shared" si="5"/>
        <v>57438846</v>
      </c>
      <c r="X32" s="27">
        <f t="shared" si="5"/>
        <v>0</v>
      </c>
      <c r="Y32" s="27">
        <f t="shared" si="5"/>
        <v>57438846</v>
      </c>
      <c r="Z32" s="13">
        <f>+IF(X32&lt;&gt;0,+(Y32/X32)*100,0)</f>
        <v>0</v>
      </c>
      <c r="AA32" s="31">
        <f>SUM(AA28:AA31)</f>
        <v>29138412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6048898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6048898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192918</v>
      </c>
      <c r="D35" s="19"/>
      <c r="E35" s="20"/>
      <c r="F35" s="21">
        <v>100000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8772</v>
      </c>
      <c r="R35" s="21">
        <v>8772</v>
      </c>
      <c r="S35" s="21">
        <v>89990</v>
      </c>
      <c r="T35" s="21"/>
      <c r="U35" s="21">
        <v>-300</v>
      </c>
      <c r="V35" s="21">
        <v>89690</v>
      </c>
      <c r="W35" s="21">
        <v>98462</v>
      </c>
      <c r="X35" s="21"/>
      <c r="Y35" s="21">
        <v>98462</v>
      </c>
      <c r="Z35" s="6"/>
      <c r="AA35" s="28">
        <v>100000</v>
      </c>
    </row>
    <row r="36" spans="1:27" ht="13.5">
      <c r="A36" s="61" t="s">
        <v>64</v>
      </c>
      <c r="B36" s="10"/>
      <c r="C36" s="62">
        <f aca="true" t="shared" si="6" ref="C36:Y36">SUM(C32:C35)</f>
        <v>20438124</v>
      </c>
      <c r="D36" s="62">
        <f>SUM(D32:D35)</f>
        <v>0</v>
      </c>
      <c r="E36" s="63">
        <f t="shared" si="6"/>
        <v>17008050</v>
      </c>
      <c r="F36" s="64">
        <f t="shared" si="6"/>
        <v>35287310</v>
      </c>
      <c r="G36" s="64">
        <f t="shared" si="6"/>
        <v>594284</v>
      </c>
      <c r="H36" s="64">
        <f t="shared" si="6"/>
        <v>5764126</v>
      </c>
      <c r="I36" s="64">
        <f t="shared" si="6"/>
        <v>1294399</v>
      </c>
      <c r="J36" s="64">
        <f t="shared" si="6"/>
        <v>7652809</v>
      </c>
      <c r="K36" s="64">
        <f t="shared" si="6"/>
        <v>720948</v>
      </c>
      <c r="L36" s="64">
        <f t="shared" si="6"/>
        <v>20389787</v>
      </c>
      <c r="M36" s="64">
        <f t="shared" si="6"/>
        <v>12582827</v>
      </c>
      <c r="N36" s="64">
        <f t="shared" si="6"/>
        <v>33693562</v>
      </c>
      <c r="O36" s="64">
        <f t="shared" si="6"/>
        <v>11864679</v>
      </c>
      <c r="P36" s="64">
        <f t="shared" si="6"/>
        <v>595843</v>
      </c>
      <c r="Q36" s="64">
        <f t="shared" si="6"/>
        <v>2767660</v>
      </c>
      <c r="R36" s="64">
        <f t="shared" si="6"/>
        <v>15228182</v>
      </c>
      <c r="S36" s="64">
        <f t="shared" si="6"/>
        <v>165755</v>
      </c>
      <c r="T36" s="64">
        <f t="shared" si="6"/>
        <v>765757</v>
      </c>
      <c r="U36" s="64">
        <f t="shared" si="6"/>
        <v>31243</v>
      </c>
      <c r="V36" s="64">
        <f t="shared" si="6"/>
        <v>962755</v>
      </c>
      <c r="W36" s="64">
        <f t="shared" si="6"/>
        <v>57537308</v>
      </c>
      <c r="X36" s="64">
        <f t="shared" si="6"/>
        <v>0</v>
      </c>
      <c r="Y36" s="64">
        <f t="shared" si="6"/>
        <v>57537308</v>
      </c>
      <c r="Z36" s="65">
        <f>+IF(X36&lt;&gt;0,+(Y36/X36)*100,0)</f>
        <v>0</v>
      </c>
      <c r="AA36" s="66">
        <f>SUM(AA32:AA35)</f>
        <v>35287310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474208</v>
      </c>
      <c r="D5" s="16">
        <f>SUM(D6:D8)</f>
        <v>0</v>
      </c>
      <c r="E5" s="17">
        <f t="shared" si="0"/>
        <v>991000</v>
      </c>
      <c r="F5" s="18">
        <f t="shared" si="0"/>
        <v>1076500</v>
      </c>
      <c r="G5" s="18">
        <f t="shared" si="0"/>
        <v>0</v>
      </c>
      <c r="H5" s="18">
        <f t="shared" si="0"/>
        <v>0</v>
      </c>
      <c r="I5" s="18">
        <f t="shared" si="0"/>
        <v>4772</v>
      </c>
      <c r="J5" s="18">
        <f t="shared" si="0"/>
        <v>4772</v>
      </c>
      <c r="K5" s="18">
        <f t="shared" si="0"/>
        <v>21170</v>
      </c>
      <c r="L5" s="18">
        <f t="shared" si="0"/>
        <v>8132</v>
      </c>
      <c r="M5" s="18">
        <f t="shared" si="0"/>
        <v>6121</v>
      </c>
      <c r="N5" s="18">
        <f t="shared" si="0"/>
        <v>35423</v>
      </c>
      <c r="O5" s="18">
        <f t="shared" si="0"/>
        <v>112404</v>
      </c>
      <c r="P5" s="18">
        <f t="shared" si="0"/>
        <v>94590</v>
      </c>
      <c r="Q5" s="18">
        <f t="shared" si="0"/>
        <v>362154</v>
      </c>
      <c r="R5" s="18">
        <f t="shared" si="0"/>
        <v>569148</v>
      </c>
      <c r="S5" s="18">
        <f t="shared" si="0"/>
        <v>40744</v>
      </c>
      <c r="T5" s="18">
        <f t="shared" si="0"/>
        <v>179770</v>
      </c>
      <c r="U5" s="18">
        <f t="shared" si="0"/>
        <v>37222</v>
      </c>
      <c r="V5" s="18">
        <f t="shared" si="0"/>
        <v>257736</v>
      </c>
      <c r="W5" s="18">
        <f t="shared" si="0"/>
        <v>867079</v>
      </c>
      <c r="X5" s="18">
        <f t="shared" si="0"/>
        <v>991000</v>
      </c>
      <c r="Y5" s="18">
        <f t="shared" si="0"/>
        <v>-123921</v>
      </c>
      <c r="Z5" s="4">
        <f>+IF(X5&lt;&gt;0,+(Y5/X5)*100,0)</f>
        <v>-12.504641775983854</v>
      </c>
      <c r="AA5" s="16">
        <f>SUM(AA6:AA8)</f>
        <v>1076500</v>
      </c>
    </row>
    <row r="6" spans="1:27" ht="13.5">
      <c r="A6" s="5" t="s">
        <v>32</v>
      </c>
      <c r="B6" s="3"/>
      <c r="C6" s="19">
        <v>16328</v>
      </c>
      <c r="D6" s="19"/>
      <c r="E6" s="20">
        <v>31000</v>
      </c>
      <c r="F6" s="21">
        <v>23500</v>
      </c>
      <c r="G6" s="21"/>
      <c r="H6" s="21"/>
      <c r="I6" s="21"/>
      <c r="J6" s="21"/>
      <c r="K6" s="21">
        <v>2417</v>
      </c>
      <c r="L6" s="21"/>
      <c r="M6" s="21"/>
      <c r="N6" s="21">
        <v>2417</v>
      </c>
      <c r="O6" s="21">
        <v>8776</v>
      </c>
      <c r="P6" s="21"/>
      <c r="Q6" s="21"/>
      <c r="R6" s="21">
        <v>8776</v>
      </c>
      <c r="S6" s="21"/>
      <c r="T6" s="21"/>
      <c r="U6" s="21"/>
      <c r="V6" s="21"/>
      <c r="W6" s="21">
        <v>11193</v>
      </c>
      <c r="X6" s="21">
        <v>31000</v>
      </c>
      <c r="Y6" s="21">
        <v>-19807</v>
      </c>
      <c r="Z6" s="6">
        <v>-63.89</v>
      </c>
      <c r="AA6" s="28">
        <v>23500</v>
      </c>
    </row>
    <row r="7" spans="1:27" ht="13.5">
      <c r="A7" s="5" t="s">
        <v>33</v>
      </c>
      <c r="B7" s="3"/>
      <c r="C7" s="22">
        <v>125437</v>
      </c>
      <c r="D7" s="22"/>
      <c r="E7" s="23">
        <v>103500</v>
      </c>
      <c r="F7" s="24">
        <v>98800</v>
      </c>
      <c r="G7" s="24"/>
      <c r="H7" s="24"/>
      <c r="I7" s="24">
        <v>1038</v>
      </c>
      <c r="J7" s="24">
        <v>1038</v>
      </c>
      <c r="K7" s="24">
        <v>16125</v>
      </c>
      <c r="L7" s="24">
        <v>4284</v>
      </c>
      <c r="M7" s="24">
        <v>6121</v>
      </c>
      <c r="N7" s="24">
        <v>26530</v>
      </c>
      <c r="O7" s="24"/>
      <c r="P7" s="24">
        <v>15237</v>
      </c>
      <c r="Q7" s="24"/>
      <c r="R7" s="24">
        <v>15237</v>
      </c>
      <c r="S7" s="24"/>
      <c r="T7" s="24">
        <v>15292</v>
      </c>
      <c r="U7" s="24">
        <v>37222</v>
      </c>
      <c r="V7" s="24">
        <v>52514</v>
      </c>
      <c r="W7" s="24">
        <v>95319</v>
      </c>
      <c r="X7" s="24">
        <v>103500</v>
      </c>
      <c r="Y7" s="24">
        <v>-8181</v>
      </c>
      <c r="Z7" s="7">
        <v>-7.9</v>
      </c>
      <c r="AA7" s="29">
        <v>98800</v>
      </c>
    </row>
    <row r="8" spans="1:27" ht="13.5">
      <c r="A8" s="5" t="s">
        <v>34</v>
      </c>
      <c r="B8" s="3"/>
      <c r="C8" s="19">
        <v>332443</v>
      </c>
      <c r="D8" s="19"/>
      <c r="E8" s="20">
        <v>856500</v>
      </c>
      <c r="F8" s="21">
        <v>954200</v>
      </c>
      <c r="G8" s="21"/>
      <c r="H8" s="21"/>
      <c r="I8" s="21">
        <v>3734</v>
      </c>
      <c r="J8" s="21">
        <v>3734</v>
      </c>
      <c r="K8" s="21">
        <v>2628</v>
      </c>
      <c r="L8" s="21">
        <v>3848</v>
      </c>
      <c r="M8" s="21"/>
      <c r="N8" s="21">
        <v>6476</v>
      </c>
      <c r="O8" s="21">
        <v>103628</v>
      </c>
      <c r="P8" s="21">
        <v>79353</v>
      </c>
      <c r="Q8" s="21">
        <v>362154</v>
      </c>
      <c r="R8" s="21">
        <v>545135</v>
      </c>
      <c r="S8" s="21">
        <v>40744</v>
      </c>
      <c r="T8" s="21">
        <v>164478</v>
      </c>
      <c r="U8" s="21"/>
      <c r="V8" s="21">
        <v>205222</v>
      </c>
      <c r="W8" s="21">
        <v>760567</v>
      </c>
      <c r="X8" s="21">
        <v>856500</v>
      </c>
      <c r="Y8" s="21">
        <v>-95933</v>
      </c>
      <c r="Z8" s="6">
        <v>-11.2</v>
      </c>
      <c r="AA8" s="28">
        <v>954200</v>
      </c>
    </row>
    <row r="9" spans="1:27" ht="13.5">
      <c r="A9" s="2" t="s">
        <v>35</v>
      </c>
      <c r="B9" s="3"/>
      <c r="C9" s="16">
        <f aca="true" t="shared" si="1" ref="C9:Y9">SUM(C10:C14)</f>
        <v>2018416</v>
      </c>
      <c r="D9" s="16">
        <f>SUM(D10:D14)</f>
        <v>0</v>
      </c>
      <c r="E9" s="17">
        <f t="shared" si="1"/>
        <v>4173634</v>
      </c>
      <c r="F9" s="18">
        <f t="shared" si="1"/>
        <v>15646673</v>
      </c>
      <c r="G9" s="18">
        <f t="shared" si="1"/>
        <v>0</v>
      </c>
      <c r="H9" s="18">
        <f t="shared" si="1"/>
        <v>842</v>
      </c>
      <c r="I9" s="18">
        <f t="shared" si="1"/>
        <v>5000</v>
      </c>
      <c r="J9" s="18">
        <f t="shared" si="1"/>
        <v>5842</v>
      </c>
      <c r="K9" s="18">
        <f t="shared" si="1"/>
        <v>80165</v>
      </c>
      <c r="L9" s="18">
        <f t="shared" si="1"/>
        <v>56718</v>
      </c>
      <c r="M9" s="18">
        <f t="shared" si="1"/>
        <v>65976</v>
      </c>
      <c r="N9" s="18">
        <f t="shared" si="1"/>
        <v>202859</v>
      </c>
      <c r="O9" s="18">
        <f t="shared" si="1"/>
        <v>1102</v>
      </c>
      <c r="P9" s="18">
        <f t="shared" si="1"/>
        <v>171829</v>
      </c>
      <c r="Q9" s="18">
        <f t="shared" si="1"/>
        <v>110973</v>
      </c>
      <c r="R9" s="18">
        <f t="shared" si="1"/>
        <v>283904</v>
      </c>
      <c r="S9" s="18">
        <f t="shared" si="1"/>
        <v>0</v>
      </c>
      <c r="T9" s="18">
        <f t="shared" si="1"/>
        <v>238777</v>
      </c>
      <c r="U9" s="18">
        <f t="shared" si="1"/>
        <v>684051</v>
      </c>
      <c r="V9" s="18">
        <f t="shared" si="1"/>
        <v>922828</v>
      </c>
      <c r="W9" s="18">
        <f t="shared" si="1"/>
        <v>1415433</v>
      </c>
      <c r="X9" s="18">
        <f t="shared" si="1"/>
        <v>4173634</v>
      </c>
      <c r="Y9" s="18">
        <f t="shared" si="1"/>
        <v>-2758201</v>
      </c>
      <c r="Z9" s="4">
        <f>+IF(X9&lt;&gt;0,+(Y9/X9)*100,0)</f>
        <v>-66.08631710399139</v>
      </c>
      <c r="AA9" s="30">
        <f>SUM(AA10:AA14)</f>
        <v>15646673</v>
      </c>
    </row>
    <row r="10" spans="1:27" ht="13.5">
      <c r="A10" s="5" t="s">
        <v>36</v>
      </c>
      <c r="B10" s="3"/>
      <c r="C10" s="19">
        <v>383132</v>
      </c>
      <c r="D10" s="19"/>
      <c r="E10" s="20">
        <v>490200</v>
      </c>
      <c r="F10" s="21">
        <v>12609033</v>
      </c>
      <c r="G10" s="21"/>
      <c r="H10" s="21"/>
      <c r="I10" s="21"/>
      <c r="J10" s="21"/>
      <c r="K10" s="21">
        <v>3400</v>
      </c>
      <c r="L10" s="21"/>
      <c r="M10" s="21"/>
      <c r="N10" s="21">
        <v>3400</v>
      </c>
      <c r="O10" s="21">
        <v>1102</v>
      </c>
      <c r="P10" s="21">
        <v>170579</v>
      </c>
      <c r="Q10" s="21">
        <v>110973</v>
      </c>
      <c r="R10" s="21">
        <v>282654</v>
      </c>
      <c r="S10" s="21"/>
      <c r="T10" s="21">
        <v>78424</v>
      </c>
      <c r="U10" s="21">
        <v>579773</v>
      </c>
      <c r="V10" s="21">
        <v>658197</v>
      </c>
      <c r="W10" s="21">
        <v>944251</v>
      </c>
      <c r="X10" s="21">
        <v>490200</v>
      </c>
      <c r="Y10" s="21">
        <v>454051</v>
      </c>
      <c r="Z10" s="6">
        <v>92.63</v>
      </c>
      <c r="AA10" s="28">
        <v>12609033</v>
      </c>
    </row>
    <row r="11" spans="1:27" ht="13.5">
      <c r="A11" s="5" t="s">
        <v>37</v>
      </c>
      <c r="B11" s="3"/>
      <c r="C11" s="19">
        <v>883176</v>
      </c>
      <c r="D11" s="19"/>
      <c r="E11" s="20">
        <v>3200000</v>
      </c>
      <c r="F11" s="21">
        <v>2927750</v>
      </c>
      <c r="G11" s="21"/>
      <c r="H11" s="21"/>
      <c r="I11" s="21">
        <v>5000</v>
      </c>
      <c r="J11" s="21">
        <v>5000</v>
      </c>
      <c r="K11" s="21">
        <v>76765</v>
      </c>
      <c r="L11" s="21">
        <v>56718</v>
      </c>
      <c r="M11" s="21">
        <v>65976</v>
      </c>
      <c r="N11" s="21">
        <v>199459</v>
      </c>
      <c r="O11" s="21"/>
      <c r="P11" s="21">
        <v>1250</v>
      </c>
      <c r="Q11" s="21"/>
      <c r="R11" s="21">
        <v>1250</v>
      </c>
      <c r="S11" s="21"/>
      <c r="T11" s="21">
        <v>1226</v>
      </c>
      <c r="U11" s="21">
        <v>100655</v>
      </c>
      <c r="V11" s="21">
        <v>101881</v>
      </c>
      <c r="W11" s="21">
        <v>307590</v>
      </c>
      <c r="X11" s="21">
        <v>3200000</v>
      </c>
      <c r="Y11" s="21">
        <v>-2892410</v>
      </c>
      <c r="Z11" s="6">
        <v>-90.39</v>
      </c>
      <c r="AA11" s="28">
        <v>2927750</v>
      </c>
    </row>
    <row r="12" spans="1:27" ht="13.5">
      <c r="A12" s="5" t="s">
        <v>38</v>
      </c>
      <c r="B12" s="3"/>
      <c r="C12" s="19">
        <v>635162</v>
      </c>
      <c r="D12" s="19"/>
      <c r="E12" s="20">
        <v>465434</v>
      </c>
      <c r="F12" s="21">
        <v>91890</v>
      </c>
      <c r="G12" s="21"/>
      <c r="H12" s="21">
        <v>842</v>
      </c>
      <c r="I12" s="21"/>
      <c r="J12" s="21">
        <v>842</v>
      </c>
      <c r="K12" s="21"/>
      <c r="L12" s="21"/>
      <c r="M12" s="21"/>
      <c r="N12" s="21"/>
      <c r="O12" s="21"/>
      <c r="P12" s="21"/>
      <c r="Q12" s="21"/>
      <c r="R12" s="21"/>
      <c r="S12" s="21"/>
      <c r="T12" s="21">
        <v>158223</v>
      </c>
      <c r="U12" s="21"/>
      <c r="V12" s="21">
        <v>158223</v>
      </c>
      <c r="W12" s="21">
        <v>159065</v>
      </c>
      <c r="X12" s="21">
        <v>465434</v>
      </c>
      <c r="Y12" s="21">
        <v>-306369</v>
      </c>
      <c r="Z12" s="6">
        <v>-65.82</v>
      </c>
      <c r="AA12" s="28">
        <v>91890</v>
      </c>
    </row>
    <row r="13" spans="1:27" ht="13.5">
      <c r="A13" s="5" t="s">
        <v>39</v>
      </c>
      <c r="B13" s="3"/>
      <c r="C13" s="19">
        <v>116946</v>
      </c>
      <c r="D13" s="19"/>
      <c r="E13" s="20">
        <v>18000</v>
      </c>
      <c r="F13" s="21">
        <v>18000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904</v>
      </c>
      <c r="U13" s="21">
        <v>3623</v>
      </c>
      <c r="V13" s="21">
        <v>4527</v>
      </c>
      <c r="W13" s="21">
        <v>4527</v>
      </c>
      <c r="X13" s="21">
        <v>18000</v>
      </c>
      <c r="Y13" s="21">
        <v>-13473</v>
      </c>
      <c r="Z13" s="6">
        <v>-74.85</v>
      </c>
      <c r="AA13" s="28">
        <v>18000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7968380</v>
      </c>
      <c r="D15" s="16">
        <f>SUM(D16:D18)</f>
        <v>0</v>
      </c>
      <c r="E15" s="17">
        <f t="shared" si="2"/>
        <v>7520495</v>
      </c>
      <c r="F15" s="18">
        <f t="shared" si="2"/>
        <v>10555159</v>
      </c>
      <c r="G15" s="18">
        <f t="shared" si="2"/>
        <v>922926</v>
      </c>
      <c r="H15" s="18">
        <f t="shared" si="2"/>
        <v>0</v>
      </c>
      <c r="I15" s="18">
        <f t="shared" si="2"/>
        <v>543550</v>
      </c>
      <c r="J15" s="18">
        <f t="shared" si="2"/>
        <v>1466476</v>
      </c>
      <c r="K15" s="18">
        <f t="shared" si="2"/>
        <v>1052062</v>
      </c>
      <c r="L15" s="18">
        <f t="shared" si="2"/>
        <v>1279610</v>
      </c>
      <c r="M15" s="18">
        <f t="shared" si="2"/>
        <v>436094</v>
      </c>
      <c r="N15" s="18">
        <f t="shared" si="2"/>
        <v>2767766</v>
      </c>
      <c r="O15" s="18">
        <f t="shared" si="2"/>
        <v>400621</v>
      </c>
      <c r="P15" s="18">
        <f t="shared" si="2"/>
        <v>590601</v>
      </c>
      <c r="Q15" s="18">
        <f t="shared" si="2"/>
        <v>329345</v>
      </c>
      <c r="R15" s="18">
        <f t="shared" si="2"/>
        <v>1320567</v>
      </c>
      <c r="S15" s="18">
        <f t="shared" si="2"/>
        <v>804311</v>
      </c>
      <c r="T15" s="18">
        <f t="shared" si="2"/>
        <v>1921101</v>
      </c>
      <c r="U15" s="18">
        <f t="shared" si="2"/>
        <v>-237677</v>
      </c>
      <c r="V15" s="18">
        <f t="shared" si="2"/>
        <v>2487735</v>
      </c>
      <c r="W15" s="18">
        <f t="shared" si="2"/>
        <v>8042544</v>
      </c>
      <c r="X15" s="18">
        <f t="shared" si="2"/>
        <v>7520495</v>
      </c>
      <c r="Y15" s="18">
        <f t="shared" si="2"/>
        <v>522049</v>
      </c>
      <c r="Z15" s="4">
        <f>+IF(X15&lt;&gt;0,+(Y15/X15)*100,0)</f>
        <v>6.9416840247882625</v>
      </c>
      <c r="AA15" s="30">
        <f>SUM(AA16:AA18)</f>
        <v>10555159</v>
      </c>
    </row>
    <row r="16" spans="1:27" ht="13.5">
      <c r="A16" s="5" t="s">
        <v>42</v>
      </c>
      <c r="B16" s="3"/>
      <c r="C16" s="19">
        <v>2101</v>
      </c>
      <c r="D16" s="19"/>
      <c r="E16" s="20">
        <v>397000</v>
      </c>
      <c r="F16" s="21">
        <v>66148</v>
      </c>
      <c r="G16" s="21"/>
      <c r="H16" s="21"/>
      <c r="I16" s="21">
        <v>1753</v>
      </c>
      <c r="J16" s="21">
        <v>1753</v>
      </c>
      <c r="K16" s="21">
        <v>3607</v>
      </c>
      <c r="L16" s="21"/>
      <c r="M16" s="21"/>
      <c r="N16" s="21">
        <v>3607</v>
      </c>
      <c r="O16" s="21">
        <v>2640</v>
      </c>
      <c r="P16" s="21"/>
      <c r="Q16" s="21">
        <v>4433</v>
      </c>
      <c r="R16" s="21">
        <v>7073</v>
      </c>
      <c r="S16" s="21"/>
      <c r="T16" s="21">
        <v>2340</v>
      </c>
      <c r="U16" s="21">
        <v>11400</v>
      </c>
      <c r="V16" s="21">
        <v>13740</v>
      </c>
      <c r="W16" s="21">
        <v>26173</v>
      </c>
      <c r="X16" s="21">
        <v>397000</v>
      </c>
      <c r="Y16" s="21">
        <v>-370827</v>
      </c>
      <c r="Z16" s="6">
        <v>-93.41</v>
      </c>
      <c r="AA16" s="28">
        <v>66148</v>
      </c>
    </row>
    <row r="17" spans="1:27" ht="13.5">
      <c r="A17" s="5" t="s">
        <v>43</v>
      </c>
      <c r="B17" s="3"/>
      <c r="C17" s="19">
        <v>7966279</v>
      </c>
      <c r="D17" s="19"/>
      <c r="E17" s="20">
        <v>7123495</v>
      </c>
      <c r="F17" s="21">
        <v>10489011</v>
      </c>
      <c r="G17" s="21">
        <v>922926</v>
      </c>
      <c r="H17" s="21"/>
      <c r="I17" s="21">
        <v>541797</v>
      </c>
      <c r="J17" s="21">
        <v>1464723</v>
      </c>
      <c r="K17" s="21">
        <v>1048455</v>
      </c>
      <c r="L17" s="21">
        <v>1279610</v>
      </c>
      <c r="M17" s="21">
        <v>436094</v>
      </c>
      <c r="N17" s="21">
        <v>2764159</v>
      </c>
      <c r="O17" s="21">
        <v>397981</v>
      </c>
      <c r="P17" s="21">
        <v>590601</v>
      </c>
      <c r="Q17" s="21">
        <v>324912</v>
      </c>
      <c r="R17" s="21">
        <v>1313494</v>
      </c>
      <c r="S17" s="21">
        <v>804311</v>
      </c>
      <c r="T17" s="21">
        <v>1918761</v>
      </c>
      <c r="U17" s="21">
        <v>-249077</v>
      </c>
      <c r="V17" s="21">
        <v>2473995</v>
      </c>
      <c r="W17" s="21">
        <v>8016371</v>
      </c>
      <c r="X17" s="21">
        <v>7123495</v>
      </c>
      <c r="Y17" s="21">
        <v>892876</v>
      </c>
      <c r="Z17" s="6">
        <v>12.53</v>
      </c>
      <c r="AA17" s="28">
        <v>10489011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20194657</v>
      </c>
      <c r="D19" s="16">
        <f>SUM(D20:D23)</f>
        <v>0</v>
      </c>
      <c r="E19" s="17">
        <f t="shared" si="3"/>
        <v>16601005</v>
      </c>
      <c r="F19" s="18">
        <f t="shared" si="3"/>
        <v>16621012</v>
      </c>
      <c r="G19" s="18">
        <f t="shared" si="3"/>
        <v>195674</v>
      </c>
      <c r="H19" s="18">
        <f t="shared" si="3"/>
        <v>426964</v>
      </c>
      <c r="I19" s="18">
        <f t="shared" si="3"/>
        <v>1077032</v>
      </c>
      <c r="J19" s="18">
        <f t="shared" si="3"/>
        <v>1699670</v>
      </c>
      <c r="K19" s="18">
        <f t="shared" si="3"/>
        <v>2766496</v>
      </c>
      <c r="L19" s="18">
        <f t="shared" si="3"/>
        <v>277932</v>
      </c>
      <c r="M19" s="18">
        <f t="shared" si="3"/>
        <v>6236494</v>
      </c>
      <c r="N19" s="18">
        <f t="shared" si="3"/>
        <v>9280922</v>
      </c>
      <c r="O19" s="18">
        <f t="shared" si="3"/>
        <v>232973</v>
      </c>
      <c r="P19" s="18">
        <f t="shared" si="3"/>
        <v>489743</v>
      </c>
      <c r="Q19" s="18">
        <f t="shared" si="3"/>
        <v>5245657</v>
      </c>
      <c r="R19" s="18">
        <f t="shared" si="3"/>
        <v>5968373</v>
      </c>
      <c r="S19" s="18">
        <f t="shared" si="3"/>
        <v>723322</v>
      </c>
      <c r="T19" s="18">
        <f t="shared" si="3"/>
        <v>4794844</v>
      </c>
      <c r="U19" s="18">
        <f t="shared" si="3"/>
        <v>5715597</v>
      </c>
      <c r="V19" s="18">
        <f t="shared" si="3"/>
        <v>11233763</v>
      </c>
      <c r="W19" s="18">
        <f t="shared" si="3"/>
        <v>28182728</v>
      </c>
      <c r="X19" s="18">
        <f t="shared" si="3"/>
        <v>16601005</v>
      </c>
      <c r="Y19" s="18">
        <f t="shared" si="3"/>
        <v>11581723</v>
      </c>
      <c r="Z19" s="4">
        <f>+IF(X19&lt;&gt;0,+(Y19/X19)*100,0)</f>
        <v>69.76519192663335</v>
      </c>
      <c r="AA19" s="30">
        <f>SUM(AA20:AA23)</f>
        <v>16621012</v>
      </c>
    </row>
    <row r="20" spans="1:27" ht="13.5">
      <c r="A20" s="5" t="s">
        <v>46</v>
      </c>
      <c r="B20" s="3"/>
      <c r="C20" s="19">
        <v>9514140</v>
      </c>
      <c r="D20" s="19"/>
      <c r="E20" s="20">
        <v>4859678</v>
      </c>
      <c r="F20" s="21">
        <v>10337792</v>
      </c>
      <c r="G20" s="21">
        <v>21951</v>
      </c>
      <c r="H20" s="21"/>
      <c r="I20" s="21">
        <v>929004</v>
      </c>
      <c r="J20" s="21">
        <v>950955</v>
      </c>
      <c r="K20" s="21">
        <v>1482215</v>
      </c>
      <c r="L20" s="21"/>
      <c r="M20" s="21">
        <v>192250</v>
      </c>
      <c r="N20" s="21">
        <v>1674465</v>
      </c>
      <c r="O20" s="21">
        <v>133350</v>
      </c>
      <c r="P20" s="21">
        <v>99600</v>
      </c>
      <c r="Q20" s="21"/>
      <c r="R20" s="21">
        <v>232950</v>
      </c>
      <c r="S20" s="21"/>
      <c r="T20" s="21">
        <v>3492594</v>
      </c>
      <c r="U20" s="21">
        <v>5254259</v>
      </c>
      <c r="V20" s="21">
        <v>8746853</v>
      </c>
      <c r="W20" s="21">
        <v>11605223</v>
      </c>
      <c r="X20" s="21">
        <v>4859678</v>
      </c>
      <c r="Y20" s="21">
        <v>6745545</v>
      </c>
      <c r="Z20" s="6">
        <v>138.81</v>
      </c>
      <c r="AA20" s="28">
        <v>10337792</v>
      </c>
    </row>
    <row r="21" spans="1:27" ht="13.5">
      <c r="A21" s="5" t="s">
        <v>47</v>
      </c>
      <c r="B21" s="3"/>
      <c r="C21" s="19">
        <v>4673299</v>
      </c>
      <c r="D21" s="19"/>
      <c r="E21" s="20">
        <v>5859218</v>
      </c>
      <c r="F21" s="21">
        <v>2735895</v>
      </c>
      <c r="G21" s="21">
        <v>173723</v>
      </c>
      <c r="H21" s="21">
        <v>36540</v>
      </c>
      <c r="I21" s="21">
        <v>148028</v>
      </c>
      <c r="J21" s="21">
        <v>358291</v>
      </c>
      <c r="K21" s="21">
        <v>270320</v>
      </c>
      <c r="L21" s="21">
        <v>70550</v>
      </c>
      <c r="M21" s="21">
        <v>266328</v>
      </c>
      <c r="N21" s="21">
        <v>607198</v>
      </c>
      <c r="O21" s="21">
        <v>72360</v>
      </c>
      <c r="P21" s="21">
        <v>238001</v>
      </c>
      <c r="Q21" s="21">
        <v>50028</v>
      </c>
      <c r="R21" s="21">
        <v>360389</v>
      </c>
      <c r="S21" s="21">
        <v>393648</v>
      </c>
      <c r="T21" s="21">
        <v>709007</v>
      </c>
      <c r="U21" s="21">
        <v>295978</v>
      </c>
      <c r="V21" s="21">
        <v>1398633</v>
      </c>
      <c r="W21" s="21">
        <v>2724511</v>
      </c>
      <c r="X21" s="21">
        <v>5859218</v>
      </c>
      <c r="Y21" s="21">
        <v>-3134707</v>
      </c>
      <c r="Z21" s="6">
        <v>-53.5</v>
      </c>
      <c r="AA21" s="28">
        <v>2735895</v>
      </c>
    </row>
    <row r="22" spans="1:27" ht="13.5">
      <c r="A22" s="5" t="s">
        <v>48</v>
      </c>
      <c r="B22" s="3"/>
      <c r="C22" s="22">
        <v>4541280</v>
      </c>
      <c r="D22" s="22"/>
      <c r="E22" s="23">
        <v>4942109</v>
      </c>
      <c r="F22" s="24">
        <v>2570329</v>
      </c>
      <c r="G22" s="24"/>
      <c r="H22" s="24">
        <v>362844</v>
      </c>
      <c r="I22" s="24"/>
      <c r="J22" s="24">
        <v>362844</v>
      </c>
      <c r="K22" s="24">
        <v>941071</v>
      </c>
      <c r="L22" s="24">
        <v>197532</v>
      </c>
      <c r="M22" s="24">
        <v>5768066</v>
      </c>
      <c r="N22" s="24">
        <v>6906669</v>
      </c>
      <c r="O22" s="24">
        <v>17413</v>
      </c>
      <c r="P22" s="24">
        <v>152142</v>
      </c>
      <c r="Q22" s="24">
        <v>5194576</v>
      </c>
      <c r="R22" s="24">
        <v>5364131</v>
      </c>
      <c r="S22" s="24">
        <v>329674</v>
      </c>
      <c r="T22" s="24">
        <v>593243</v>
      </c>
      <c r="U22" s="24">
        <v>132734</v>
      </c>
      <c r="V22" s="24">
        <v>1055651</v>
      </c>
      <c r="W22" s="24">
        <v>13689295</v>
      </c>
      <c r="X22" s="24">
        <v>4942109</v>
      </c>
      <c r="Y22" s="24">
        <v>8747186</v>
      </c>
      <c r="Z22" s="7">
        <v>176.99</v>
      </c>
      <c r="AA22" s="29">
        <v>2570329</v>
      </c>
    </row>
    <row r="23" spans="1:27" ht="13.5">
      <c r="A23" s="5" t="s">
        <v>49</v>
      </c>
      <c r="B23" s="3"/>
      <c r="C23" s="19">
        <v>1465938</v>
      </c>
      <c r="D23" s="19"/>
      <c r="E23" s="20">
        <v>940000</v>
      </c>
      <c r="F23" s="21">
        <v>976996</v>
      </c>
      <c r="G23" s="21"/>
      <c r="H23" s="21">
        <v>27580</v>
      </c>
      <c r="I23" s="21"/>
      <c r="J23" s="21">
        <v>27580</v>
      </c>
      <c r="K23" s="21">
        <v>72890</v>
      </c>
      <c r="L23" s="21">
        <v>9850</v>
      </c>
      <c r="M23" s="21">
        <v>9850</v>
      </c>
      <c r="N23" s="21">
        <v>92590</v>
      </c>
      <c r="O23" s="21">
        <v>9850</v>
      </c>
      <c r="P23" s="21"/>
      <c r="Q23" s="21">
        <v>1053</v>
      </c>
      <c r="R23" s="21">
        <v>10903</v>
      </c>
      <c r="S23" s="21"/>
      <c r="T23" s="21"/>
      <c r="U23" s="21">
        <v>32626</v>
      </c>
      <c r="V23" s="21">
        <v>32626</v>
      </c>
      <c r="W23" s="21">
        <v>163699</v>
      </c>
      <c r="X23" s="21">
        <v>940000</v>
      </c>
      <c r="Y23" s="21">
        <v>-776301</v>
      </c>
      <c r="Z23" s="6">
        <v>-82.59</v>
      </c>
      <c r="AA23" s="28">
        <v>976996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30655661</v>
      </c>
      <c r="D25" s="51">
        <f>+D5+D9+D15+D19+D24</f>
        <v>0</v>
      </c>
      <c r="E25" s="52">
        <f t="shared" si="4"/>
        <v>29286134</v>
      </c>
      <c r="F25" s="53">
        <f t="shared" si="4"/>
        <v>43899344</v>
      </c>
      <c r="G25" s="53">
        <f t="shared" si="4"/>
        <v>1118600</v>
      </c>
      <c r="H25" s="53">
        <f t="shared" si="4"/>
        <v>427806</v>
      </c>
      <c r="I25" s="53">
        <f t="shared" si="4"/>
        <v>1630354</v>
      </c>
      <c r="J25" s="53">
        <f t="shared" si="4"/>
        <v>3176760</v>
      </c>
      <c r="K25" s="53">
        <f t="shared" si="4"/>
        <v>3919893</v>
      </c>
      <c r="L25" s="53">
        <f t="shared" si="4"/>
        <v>1622392</v>
      </c>
      <c r="M25" s="53">
        <f t="shared" si="4"/>
        <v>6744685</v>
      </c>
      <c r="N25" s="53">
        <f t="shared" si="4"/>
        <v>12286970</v>
      </c>
      <c r="O25" s="53">
        <f t="shared" si="4"/>
        <v>747100</v>
      </c>
      <c r="P25" s="53">
        <f t="shared" si="4"/>
        <v>1346763</v>
      </c>
      <c r="Q25" s="53">
        <f t="shared" si="4"/>
        <v>6048129</v>
      </c>
      <c r="R25" s="53">
        <f t="shared" si="4"/>
        <v>8141992</v>
      </c>
      <c r="S25" s="53">
        <f t="shared" si="4"/>
        <v>1568377</v>
      </c>
      <c r="T25" s="53">
        <f t="shared" si="4"/>
        <v>7134492</v>
      </c>
      <c r="U25" s="53">
        <f t="shared" si="4"/>
        <v>6199193</v>
      </c>
      <c r="V25" s="53">
        <f t="shared" si="4"/>
        <v>14902062</v>
      </c>
      <c r="W25" s="53">
        <f t="shared" si="4"/>
        <v>38507784</v>
      </c>
      <c r="X25" s="53">
        <f t="shared" si="4"/>
        <v>29286134</v>
      </c>
      <c r="Y25" s="53">
        <f t="shared" si="4"/>
        <v>9221650</v>
      </c>
      <c r="Z25" s="54">
        <f>+IF(X25&lt;&gt;0,+(Y25/X25)*100,0)</f>
        <v>31.48810969723761</v>
      </c>
      <c r="AA25" s="55">
        <f>+AA5+AA9+AA15+AA19+AA24</f>
        <v>43899344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21185698</v>
      </c>
      <c r="D28" s="19"/>
      <c r="E28" s="20">
        <v>22489000</v>
      </c>
      <c r="F28" s="21">
        <v>26605087</v>
      </c>
      <c r="G28" s="21">
        <v>1118600</v>
      </c>
      <c r="H28" s="21">
        <v>426964</v>
      </c>
      <c r="I28" s="21">
        <v>1616948</v>
      </c>
      <c r="J28" s="21">
        <v>3162512</v>
      </c>
      <c r="K28" s="21">
        <v>3790469</v>
      </c>
      <c r="L28" s="21">
        <v>1614110</v>
      </c>
      <c r="M28" s="21">
        <v>942593</v>
      </c>
      <c r="N28" s="21">
        <v>6347172</v>
      </c>
      <c r="O28" s="21">
        <v>543094</v>
      </c>
      <c r="P28" s="21">
        <v>1081594</v>
      </c>
      <c r="Q28" s="21">
        <v>591080</v>
      </c>
      <c r="R28" s="21">
        <v>2215768</v>
      </c>
      <c r="S28" s="21">
        <v>1150870</v>
      </c>
      <c r="T28" s="21">
        <v>6747610</v>
      </c>
      <c r="U28" s="21">
        <v>5534549</v>
      </c>
      <c r="V28" s="21">
        <v>13433029</v>
      </c>
      <c r="W28" s="21">
        <v>25158481</v>
      </c>
      <c r="X28" s="21"/>
      <c r="Y28" s="21">
        <v>25158481</v>
      </c>
      <c r="Z28" s="6"/>
      <c r="AA28" s="19">
        <v>26605087</v>
      </c>
    </row>
    <row r="29" spans="1:27" ht="13.5">
      <c r="A29" s="57" t="s">
        <v>55</v>
      </c>
      <c r="B29" s="3"/>
      <c r="C29" s="19">
        <v>162587</v>
      </c>
      <c r="D29" s="19"/>
      <c r="E29" s="20">
        <v>379200</v>
      </c>
      <c r="F29" s="21">
        <v>12650757</v>
      </c>
      <c r="G29" s="21"/>
      <c r="H29" s="21"/>
      <c r="I29" s="21"/>
      <c r="J29" s="21"/>
      <c r="K29" s="21">
        <v>3400</v>
      </c>
      <c r="L29" s="21"/>
      <c r="M29" s="21">
        <v>5768066</v>
      </c>
      <c r="N29" s="21">
        <v>5771466</v>
      </c>
      <c r="O29" s="21">
        <v>82252</v>
      </c>
      <c r="P29" s="21">
        <v>170579</v>
      </c>
      <c r="Q29" s="21">
        <v>5036418</v>
      </c>
      <c r="R29" s="21">
        <v>5289249</v>
      </c>
      <c r="S29" s="21"/>
      <c r="T29" s="21">
        <v>29648</v>
      </c>
      <c r="U29" s="21">
        <v>579773</v>
      </c>
      <c r="V29" s="21">
        <v>609421</v>
      </c>
      <c r="W29" s="21">
        <v>11670136</v>
      </c>
      <c r="X29" s="21"/>
      <c r="Y29" s="21">
        <v>11670136</v>
      </c>
      <c r="Z29" s="6"/>
      <c r="AA29" s="28">
        <v>12650757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21348285</v>
      </c>
      <c r="D32" s="25">
        <f>SUM(D28:D31)</f>
        <v>0</v>
      </c>
      <c r="E32" s="26">
        <f t="shared" si="5"/>
        <v>22868200</v>
      </c>
      <c r="F32" s="27">
        <f t="shared" si="5"/>
        <v>39255844</v>
      </c>
      <c r="G32" s="27">
        <f t="shared" si="5"/>
        <v>1118600</v>
      </c>
      <c r="H32" s="27">
        <f t="shared" si="5"/>
        <v>426964</v>
      </c>
      <c r="I32" s="27">
        <f t="shared" si="5"/>
        <v>1616948</v>
      </c>
      <c r="J32" s="27">
        <f t="shared" si="5"/>
        <v>3162512</v>
      </c>
      <c r="K32" s="27">
        <f t="shared" si="5"/>
        <v>3793869</v>
      </c>
      <c r="L32" s="27">
        <f t="shared" si="5"/>
        <v>1614110</v>
      </c>
      <c r="M32" s="27">
        <f t="shared" si="5"/>
        <v>6710659</v>
      </c>
      <c r="N32" s="27">
        <f t="shared" si="5"/>
        <v>12118638</v>
      </c>
      <c r="O32" s="27">
        <f t="shared" si="5"/>
        <v>625346</v>
      </c>
      <c r="P32" s="27">
        <f t="shared" si="5"/>
        <v>1252173</v>
      </c>
      <c r="Q32" s="27">
        <f t="shared" si="5"/>
        <v>5627498</v>
      </c>
      <c r="R32" s="27">
        <f t="shared" si="5"/>
        <v>7505017</v>
      </c>
      <c r="S32" s="27">
        <f t="shared" si="5"/>
        <v>1150870</v>
      </c>
      <c r="T32" s="27">
        <f t="shared" si="5"/>
        <v>6777258</v>
      </c>
      <c r="U32" s="27">
        <f t="shared" si="5"/>
        <v>6114322</v>
      </c>
      <c r="V32" s="27">
        <f t="shared" si="5"/>
        <v>14042450</v>
      </c>
      <c r="W32" s="27">
        <f t="shared" si="5"/>
        <v>36828617</v>
      </c>
      <c r="X32" s="27">
        <f t="shared" si="5"/>
        <v>0</v>
      </c>
      <c r="Y32" s="27">
        <f t="shared" si="5"/>
        <v>36828617</v>
      </c>
      <c r="Z32" s="13">
        <f>+IF(X32&lt;&gt;0,+(Y32/X32)*100,0)</f>
        <v>0</v>
      </c>
      <c r="AA32" s="31">
        <f>SUM(AA28:AA31)</f>
        <v>39255844</v>
      </c>
    </row>
    <row r="33" spans="1:27" ht="13.5">
      <c r="A33" s="60" t="s">
        <v>59</v>
      </c>
      <c r="B33" s="3" t="s">
        <v>60</v>
      </c>
      <c r="C33" s="19">
        <v>421895</v>
      </c>
      <c r="D33" s="19"/>
      <c r="E33" s="20">
        <v>170000</v>
      </c>
      <c r="F33" s="21">
        <v>170000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170000</v>
      </c>
    </row>
    <row r="34" spans="1:27" ht="13.5">
      <c r="A34" s="60" t="s">
        <v>61</v>
      </c>
      <c r="B34" s="3" t="s">
        <v>62</v>
      </c>
      <c r="C34" s="19">
        <v>4092471</v>
      </c>
      <c r="D34" s="19"/>
      <c r="E34" s="20">
        <v>2460000</v>
      </c>
      <c r="F34" s="21">
        <v>2460000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2460000</v>
      </c>
    </row>
    <row r="35" spans="1:27" ht="13.5">
      <c r="A35" s="60" t="s">
        <v>63</v>
      </c>
      <c r="B35" s="3"/>
      <c r="C35" s="19">
        <v>4793010</v>
      </c>
      <c r="D35" s="19"/>
      <c r="E35" s="20">
        <v>3787934</v>
      </c>
      <c r="F35" s="21">
        <v>2013500</v>
      </c>
      <c r="G35" s="21"/>
      <c r="H35" s="21">
        <v>842</v>
      </c>
      <c r="I35" s="21">
        <v>13406</v>
      </c>
      <c r="J35" s="21">
        <v>14248</v>
      </c>
      <c r="K35" s="21">
        <v>126024</v>
      </c>
      <c r="L35" s="21">
        <v>8282</v>
      </c>
      <c r="M35" s="21">
        <v>34026</v>
      </c>
      <c r="N35" s="21">
        <v>168332</v>
      </c>
      <c r="O35" s="21">
        <v>121754</v>
      </c>
      <c r="P35" s="21">
        <v>94590</v>
      </c>
      <c r="Q35" s="21">
        <v>420631</v>
      </c>
      <c r="R35" s="21">
        <v>636975</v>
      </c>
      <c r="S35" s="21">
        <v>417507</v>
      </c>
      <c r="T35" s="21">
        <v>357234</v>
      </c>
      <c r="U35" s="21">
        <v>84871</v>
      </c>
      <c r="V35" s="21">
        <v>859612</v>
      </c>
      <c r="W35" s="21">
        <v>1679167</v>
      </c>
      <c r="X35" s="21"/>
      <c r="Y35" s="21">
        <v>1679167</v>
      </c>
      <c r="Z35" s="6"/>
      <c r="AA35" s="28">
        <v>2013500</v>
      </c>
    </row>
    <row r="36" spans="1:27" ht="13.5">
      <c r="A36" s="61" t="s">
        <v>64</v>
      </c>
      <c r="B36" s="10"/>
      <c r="C36" s="62">
        <f aca="true" t="shared" si="6" ref="C36:Y36">SUM(C32:C35)</f>
        <v>30655661</v>
      </c>
      <c r="D36" s="62">
        <f>SUM(D32:D35)</f>
        <v>0</v>
      </c>
      <c r="E36" s="63">
        <f t="shared" si="6"/>
        <v>29286134</v>
      </c>
      <c r="F36" s="64">
        <f t="shared" si="6"/>
        <v>43899344</v>
      </c>
      <c r="G36" s="64">
        <f t="shared" si="6"/>
        <v>1118600</v>
      </c>
      <c r="H36" s="64">
        <f t="shared" si="6"/>
        <v>427806</v>
      </c>
      <c r="I36" s="64">
        <f t="shared" si="6"/>
        <v>1630354</v>
      </c>
      <c r="J36" s="64">
        <f t="shared" si="6"/>
        <v>3176760</v>
      </c>
      <c r="K36" s="64">
        <f t="shared" si="6"/>
        <v>3919893</v>
      </c>
      <c r="L36" s="64">
        <f t="shared" si="6"/>
        <v>1622392</v>
      </c>
      <c r="M36" s="64">
        <f t="shared" si="6"/>
        <v>6744685</v>
      </c>
      <c r="N36" s="64">
        <f t="shared" si="6"/>
        <v>12286970</v>
      </c>
      <c r="O36" s="64">
        <f t="shared" si="6"/>
        <v>747100</v>
      </c>
      <c r="P36" s="64">
        <f t="shared" si="6"/>
        <v>1346763</v>
      </c>
      <c r="Q36" s="64">
        <f t="shared" si="6"/>
        <v>6048129</v>
      </c>
      <c r="R36" s="64">
        <f t="shared" si="6"/>
        <v>8141992</v>
      </c>
      <c r="S36" s="64">
        <f t="shared" si="6"/>
        <v>1568377</v>
      </c>
      <c r="T36" s="64">
        <f t="shared" si="6"/>
        <v>7134492</v>
      </c>
      <c r="U36" s="64">
        <f t="shared" si="6"/>
        <v>6199193</v>
      </c>
      <c r="V36" s="64">
        <f t="shared" si="6"/>
        <v>14902062</v>
      </c>
      <c r="W36" s="64">
        <f t="shared" si="6"/>
        <v>38507784</v>
      </c>
      <c r="X36" s="64">
        <f t="shared" si="6"/>
        <v>0</v>
      </c>
      <c r="Y36" s="64">
        <f t="shared" si="6"/>
        <v>38507784</v>
      </c>
      <c r="Z36" s="65">
        <f>+IF(X36&lt;&gt;0,+(Y36/X36)*100,0)</f>
        <v>0</v>
      </c>
      <c r="AA36" s="66">
        <f>SUM(AA32:AA35)</f>
        <v>43899344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36242732</v>
      </c>
      <c r="D5" s="16">
        <f>SUM(D6:D8)</f>
        <v>0</v>
      </c>
      <c r="E5" s="17">
        <f t="shared" si="0"/>
        <v>1210000</v>
      </c>
      <c r="F5" s="18">
        <f t="shared" si="0"/>
        <v>1250000</v>
      </c>
      <c r="G5" s="18">
        <f t="shared" si="0"/>
        <v>0</v>
      </c>
      <c r="H5" s="18">
        <f t="shared" si="0"/>
        <v>12517</v>
      </c>
      <c r="I5" s="18">
        <f t="shared" si="0"/>
        <v>0</v>
      </c>
      <c r="J5" s="18">
        <f t="shared" si="0"/>
        <v>12517</v>
      </c>
      <c r="K5" s="18">
        <f t="shared" si="0"/>
        <v>13240</v>
      </c>
      <c r="L5" s="18">
        <f t="shared" si="0"/>
        <v>35957</v>
      </c>
      <c r="M5" s="18">
        <f t="shared" si="0"/>
        <v>248071</v>
      </c>
      <c r="N5" s="18">
        <f t="shared" si="0"/>
        <v>297268</v>
      </c>
      <c r="O5" s="18">
        <f t="shared" si="0"/>
        <v>0</v>
      </c>
      <c r="P5" s="18">
        <f t="shared" si="0"/>
        <v>1945</v>
      </c>
      <c r="Q5" s="18">
        <f t="shared" si="0"/>
        <v>48020</v>
      </c>
      <c r="R5" s="18">
        <f t="shared" si="0"/>
        <v>49965</v>
      </c>
      <c r="S5" s="18">
        <f t="shared" si="0"/>
        <v>27303</v>
      </c>
      <c r="T5" s="18">
        <f t="shared" si="0"/>
        <v>10060</v>
      </c>
      <c r="U5" s="18">
        <f t="shared" si="0"/>
        <v>278877</v>
      </c>
      <c r="V5" s="18">
        <f t="shared" si="0"/>
        <v>316240</v>
      </c>
      <c r="W5" s="18">
        <f t="shared" si="0"/>
        <v>675990</v>
      </c>
      <c r="X5" s="18">
        <f t="shared" si="0"/>
        <v>1210000</v>
      </c>
      <c r="Y5" s="18">
        <f t="shared" si="0"/>
        <v>-534010</v>
      </c>
      <c r="Z5" s="4">
        <f>+IF(X5&lt;&gt;0,+(Y5/X5)*100,0)</f>
        <v>-44.13305785123967</v>
      </c>
      <c r="AA5" s="16">
        <f>SUM(AA6:AA8)</f>
        <v>1250000</v>
      </c>
    </row>
    <row r="6" spans="1:27" ht="13.5">
      <c r="A6" s="5" t="s">
        <v>32</v>
      </c>
      <c r="B6" s="3"/>
      <c r="C6" s="19">
        <v>36242732</v>
      </c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>
        <v>15020</v>
      </c>
      <c r="R6" s="21">
        <v>15020</v>
      </c>
      <c r="S6" s="21"/>
      <c r="T6" s="21"/>
      <c r="U6" s="21">
        <v>22372</v>
      </c>
      <c r="V6" s="21">
        <v>22372</v>
      </c>
      <c r="W6" s="21">
        <v>37392</v>
      </c>
      <c r="X6" s="21">
        <v>250000</v>
      </c>
      <c r="Y6" s="21">
        <v>-212608</v>
      </c>
      <c r="Z6" s="6">
        <v>-85.04</v>
      </c>
      <c r="AA6" s="28">
        <v>250000</v>
      </c>
    </row>
    <row r="7" spans="1:27" ht="13.5">
      <c r="A7" s="5" t="s">
        <v>33</v>
      </c>
      <c r="B7" s="3"/>
      <c r="C7" s="22"/>
      <c r="D7" s="22"/>
      <c r="E7" s="23">
        <v>30000</v>
      </c>
      <c r="F7" s="24">
        <v>30000</v>
      </c>
      <c r="G7" s="24"/>
      <c r="H7" s="24"/>
      <c r="I7" s="24"/>
      <c r="J7" s="24"/>
      <c r="K7" s="24"/>
      <c r="L7" s="24">
        <v>1897</v>
      </c>
      <c r="M7" s="24"/>
      <c r="N7" s="24">
        <v>1897</v>
      </c>
      <c r="O7" s="24"/>
      <c r="P7" s="24"/>
      <c r="Q7" s="24"/>
      <c r="R7" s="24"/>
      <c r="S7" s="24">
        <v>1053</v>
      </c>
      <c r="T7" s="24">
        <v>4753</v>
      </c>
      <c r="U7" s="24">
        <v>5842</v>
      </c>
      <c r="V7" s="24">
        <v>11648</v>
      </c>
      <c r="W7" s="24">
        <v>13545</v>
      </c>
      <c r="X7" s="24">
        <v>30000</v>
      </c>
      <c r="Y7" s="24">
        <v>-16455</v>
      </c>
      <c r="Z7" s="7">
        <v>-54.85</v>
      </c>
      <c r="AA7" s="29">
        <v>30000</v>
      </c>
    </row>
    <row r="8" spans="1:27" ht="13.5">
      <c r="A8" s="5" t="s">
        <v>34</v>
      </c>
      <c r="B8" s="3"/>
      <c r="C8" s="19"/>
      <c r="D8" s="19"/>
      <c r="E8" s="20">
        <v>930000</v>
      </c>
      <c r="F8" s="21">
        <v>970000</v>
      </c>
      <c r="G8" s="21"/>
      <c r="H8" s="21">
        <v>12517</v>
      </c>
      <c r="I8" s="21"/>
      <c r="J8" s="21">
        <v>12517</v>
      </c>
      <c r="K8" s="21">
        <v>13240</v>
      </c>
      <c r="L8" s="21">
        <v>34060</v>
      </c>
      <c r="M8" s="21">
        <v>248071</v>
      </c>
      <c r="N8" s="21">
        <v>295371</v>
      </c>
      <c r="O8" s="21"/>
      <c r="P8" s="21">
        <v>1945</v>
      </c>
      <c r="Q8" s="21">
        <v>33000</v>
      </c>
      <c r="R8" s="21">
        <v>34945</v>
      </c>
      <c r="S8" s="21">
        <v>26250</v>
      </c>
      <c r="T8" s="21">
        <v>5307</v>
      </c>
      <c r="U8" s="21">
        <v>250663</v>
      </c>
      <c r="V8" s="21">
        <v>282220</v>
      </c>
      <c r="W8" s="21">
        <v>625053</v>
      </c>
      <c r="X8" s="21">
        <v>930000</v>
      </c>
      <c r="Y8" s="21">
        <v>-304947</v>
      </c>
      <c r="Z8" s="6">
        <v>-32.79</v>
      </c>
      <c r="AA8" s="28">
        <v>970000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15852000</v>
      </c>
      <c r="F9" s="18">
        <f t="shared" si="1"/>
        <v>8754093</v>
      </c>
      <c r="G9" s="18">
        <f t="shared" si="1"/>
        <v>865983</v>
      </c>
      <c r="H9" s="18">
        <f t="shared" si="1"/>
        <v>299060</v>
      </c>
      <c r="I9" s="18">
        <f t="shared" si="1"/>
        <v>1278097</v>
      </c>
      <c r="J9" s="18">
        <f t="shared" si="1"/>
        <v>2443140</v>
      </c>
      <c r="K9" s="18">
        <f t="shared" si="1"/>
        <v>836027</v>
      </c>
      <c r="L9" s="18">
        <f t="shared" si="1"/>
        <v>643773</v>
      </c>
      <c r="M9" s="18">
        <f t="shared" si="1"/>
        <v>443873</v>
      </c>
      <c r="N9" s="18">
        <f t="shared" si="1"/>
        <v>1923673</v>
      </c>
      <c r="O9" s="18">
        <f t="shared" si="1"/>
        <v>181484</v>
      </c>
      <c r="P9" s="18">
        <f t="shared" si="1"/>
        <v>630216</v>
      </c>
      <c r="Q9" s="18">
        <f t="shared" si="1"/>
        <v>224060</v>
      </c>
      <c r="R9" s="18">
        <f t="shared" si="1"/>
        <v>1035760</v>
      </c>
      <c r="S9" s="18">
        <f t="shared" si="1"/>
        <v>10802</v>
      </c>
      <c r="T9" s="18">
        <f t="shared" si="1"/>
        <v>869376</v>
      </c>
      <c r="U9" s="18">
        <f t="shared" si="1"/>
        <v>1731865</v>
      </c>
      <c r="V9" s="18">
        <f t="shared" si="1"/>
        <v>2612043</v>
      </c>
      <c r="W9" s="18">
        <f t="shared" si="1"/>
        <v>8014616</v>
      </c>
      <c r="X9" s="18">
        <f t="shared" si="1"/>
        <v>15851219</v>
      </c>
      <c r="Y9" s="18">
        <f t="shared" si="1"/>
        <v>-7836603</v>
      </c>
      <c r="Z9" s="4">
        <f>+IF(X9&lt;&gt;0,+(Y9/X9)*100,0)</f>
        <v>-49.43848798000962</v>
      </c>
      <c r="AA9" s="30">
        <f>SUM(AA10:AA14)</f>
        <v>8754093</v>
      </c>
    </row>
    <row r="10" spans="1:27" ht="13.5">
      <c r="A10" s="5" t="s">
        <v>36</v>
      </c>
      <c r="B10" s="3"/>
      <c r="C10" s="19"/>
      <c r="D10" s="19"/>
      <c r="E10" s="20">
        <v>15852000</v>
      </c>
      <c r="F10" s="21">
        <v>8754093</v>
      </c>
      <c r="G10" s="21">
        <v>865983</v>
      </c>
      <c r="H10" s="21">
        <v>299060</v>
      </c>
      <c r="I10" s="21">
        <v>1278097</v>
      </c>
      <c r="J10" s="21">
        <v>2443140</v>
      </c>
      <c r="K10" s="21">
        <v>836027</v>
      </c>
      <c r="L10" s="21">
        <v>1810</v>
      </c>
      <c r="M10" s="21">
        <v>6984</v>
      </c>
      <c r="N10" s="21">
        <v>844821</v>
      </c>
      <c r="O10" s="21"/>
      <c r="P10" s="21">
        <v>630216</v>
      </c>
      <c r="Q10" s="21">
        <v>224060</v>
      </c>
      <c r="R10" s="21">
        <v>854276</v>
      </c>
      <c r="S10" s="21">
        <v>10802</v>
      </c>
      <c r="T10" s="21">
        <v>869376</v>
      </c>
      <c r="U10" s="21">
        <v>1731865</v>
      </c>
      <c r="V10" s="21">
        <v>2612043</v>
      </c>
      <c r="W10" s="21">
        <v>6754280</v>
      </c>
      <c r="X10" s="21">
        <v>4504702</v>
      </c>
      <c r="Y10" s="21">
        <v>2249578</v>
      </c>
      <c r="Z10" s="6">
        <v>49.94</v>
      </c>
      <c r="AA10" s="28">
        <v>8754093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>
        <v>641963</v>
      </c>
      <c r="M11" s="21">
        <v>436889</v>
      </c>
      <c r="N11" s="21">
        <v>1078852</v>
      </c>
      <c r="O11" s="21">
        <v>181484</v>
      </c>
      <c r="P11" s="21"/>
      <c r="Q11" s="21"/>
      <c r="R11" s="21">
        <v>181484</v>
      </c>
      <c r="S11" s="21"/>
      <c r="T11" s="21"/>
      <c r="U11" s="21"/>
      <c r="V11" s="21"/>
      <c r="W11" s="21">
        <v>1260336</v>
      </c>
      <c r="X11" s="21">
        <v>3865517</v>
      </c>
      <c r="Y11" s="21">
        <v>-2605181</v>
      </c>
      <c r="Z11" s="6">
        <v>-67.4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7481000</v>
      </c>
      <c r="Y13" s="21">
        <v>-7481000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5476000</v>
      </c>
      <c r="F15" s="18">
        <f t="shared" si="2"/>
        <v>7700343</v>
      </c>
      <c r="G15" s="18">
        <f t="shared" si="2"/>
        <v>0</v>
      </c>
      <c r="H15" s="18">
        <f t="shared" si="2"/>
        <v>1592638</v>
      </c>
      <c r="I15" s="18">
        <f t="shared" si="2"/>
        <v>804819</v>
      </c>
      <c r="J15" s="18">
        <f t="shared" si="2"/>
        <v>2397457</v>
      </c>
      <c r="K15" s="18">
        <f t="shared" si="2"/>
        <v>338462</v>
      </c>
      <c r="L15" s="18">
        <f t="shared" si="2"/>
        <v>968063</v>
      </c>
      <c r="M15" s="18">
        <f t="shared" si="2"/>
        <v>304988</v>
      </c>
      <c r="N15" s="18">
        <f t="shared" si="2"/>
        <v>1611513</v>
      </c>
      <c r="O15" s="18">
        <f t="shared" si="2"/>
        <v>237894</v>
      </c>
      <c r="P15" s="18">
        <f t="shared" si="2"/>
        <v>121919</v>
      </c>
      <c r="Q15" s="18">
        <f t="shared" si="2"/>
        <v>431185</v>
      </c>
      <c r="R15" s="18">
        <f t="shared" si="2"/>
        <v>790998</v>
      </c>
      <c r="S15" s="18">
        <f t="shared" si="2"/>
        <v>288915</v>
      </c>
      <c r="T15" s="18">
        <f t="shared" si="2"/>
        <v>220424</v>
      </c>
      <c r="U15" s="18">
        <f t="shared" si="2"/>
        <v>1642127</v>
      </c>
      <c r="V15" s="18">
        <f t="shared" si="2"/>
        <v>2151466</v>
      </c>
      <c r="W15" s="18">
        <f t="shared" si="2"/>
        <v>6951434</v>
      </c>
      <c r="X15" s="18">
        <f t="shared" si="2"/>
        <v>5476000</v>
      </c>
      <c r="Y15" s="18">
        <f t="shared" si="2"/>
        <v>1475434</v>
      </c>
      <c r="Z15" s="4">
        <f>+IF(X15&lt;&gt;0,+(Y15/X15)*100,0)</f>
        <v>26.9436449963477</v>
      </c>
      <c r="AA15" s="30">
        <f>SUM(AA16:AA18)</f>
        <v>7700343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5476000</v>
      </c>
      <c r="F17" s="21">
        <v>7700343</v>
      </c>
      <c r="G17" s="21"/>
      <c r="H17" s="21">
        <v>1592638</v>
      </c>
      <c r="I17" s="21">
        <v>804819</v>
      </c>
      <c r="J17" s="21">
        <v>2397457</v>
      </c>
      <c r="K17" s="21">
        <v>338462</v>
      </c>
      <c r="L17" s="21">
        <v>968063</v>
      </c>
      <c r="M17" s="21">
        <v>304988</v>
      </c>
      <c r="N17" s="21">
        <v>1611513</v>
      </c>
      <c r="O17" s="21">
        <v>237894</v>
      </c>
      <c r="P17" s="21">
        <v>121919</v>
      </c>
      <c r="Q17" s="21">
        <v>431185</v>
      </c>
      <c r="R17" s="21">
        <v>790998</v>
      </c>
      <c r="S17" s="21">
        <v>288915</v>
      </c>
      <c r="T17" s="21">
        <v>220424</v>
      </c>
      <c r="U17" s="21">
        <v>1642127</v>
      </c>
      <c r="V17" s="21">
        <v>2151466</v>
      </c>
      <c r="W17" s="21">
        <v>6951434</v>
      </c>
      <c r="X17" s="21">
        <v>5476000</v>
      </c>
      <c r="Y17" s="21">
        <v>1475434</v>
      </c>
      <c r="Z17" s="6">
        <v>26.94</v>
      </c>
      <c r="AA17" s="28">
        <v>7700343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27165781</v>
      </c>
      <c r="F19" s="18">
        <f t="shared" si="3"/>
        <v>34278043</v>
      </c>
      <c r="G19" s="18">
        <f t="shared" si="3"/>
        <v>0</v>
      </c>
      <c r="H19" s="18">
        <f t="shared" si="3"/>
        <v>469535</v>
      </c>
      <c r="I19" s="18">
        <f t="shared" si="3"/>
        <v>305288</v>
      </c>
      <c r="J19" s="18">
        <f t="shared" si="3"/>
        <v>774823</v>
      </c>
      <c r="K19" s="18">
        <f t="shared" si="3"/>
        <v>393883</v>
      </c>
      <c r="L19" s="18">
        <f t="shared" si="3"/>
        <v>85446</v>
      </c>
      <c r="M19" s="18">
        <f t="shared" si="3"/>
        <v>125315</v>
      </c>
      <c r="N19" s="18">
        <f t="shared" si="3"/>
        <v>604644</v>
      </c>
      <c r="O19" s="18">
        <f t="shared" si="3"/>
        <v>827139</v>
      </c>
      <c r="P19" s="18">
        <f t="shared" si="3"/>
        <v>421361</v>
      </c>
      <c r="Q19" s="18">
        <f t="shared" si="3"/>
        <v>1872422</v>
      </c>
      <c r="R19" s="18">
        <f t="shared" si="3"/>
        <v>3120922</v>
      </c>
      <c r="S19" s="18">
        <f t="shared" si="3"/>
        <v>6308537</v>
      </c>
      <c r="T19" s="18">
        <f t="shared" si="3"/>
        <v>1984812</v>
      </c>
      <c r="U19" s="18">
        <f t="shared" si="3"/>
        <v>1115785</v>
      </c>
      <c r="V19" s="18">
        <f t="shared" si="3"/>
        <v>9409134</v>
      </c>
      <c r="W19" s="18">
        <f t="shared" si="3"/>
        <v>13909523</v>
      </c>
      <c r="X19" s="18">
        <f t="shared" si="3"/>
        <v>27165781</v>
      </c>
      <c r="Y19" s="18">
        <f t="shared" si="3"/>
        <v>-13256258</v>
      </c>
      <c r="Z19" s="4">
        <f>+IF(X19&lt;&gt;0,+(Y19/X19)*100,0)</f>
        <v>-48.797632580487935</v>
      </c>
      <c r="AA19" s="30">
        <f>SUM(AA20:AA23)</f>
        <v>34278043</v>
      </c>
    </row>
    <row r="20" spans="1:27" ht="13.5">
      <c r="A20" s="5" t="s">
        <v>46</v>
      </c>
      <c r="B20" s="3"/>
      <c r="C20" s="19"/>
      <c r="D20" s="19"/>
      <c r="E20" s="20">
        <v>6000000</v>
      </c>
      <c r="F20" s="21">
        <v>5365094</v>
      </c>
      <c r="G20" s="21"/>
      <c r="H20" s="21">
        <v>469535</v>
      </c>
      <c r="I20" s="21">
        <v>305288</v>
      </c>
      <c r="J20" s="21">
        <v>774823</v>
      </c>
      <c r="K20" s="21">
        <v>378490</v>
      </c>
      <c r="L20" s="21"/>
      <c r="M20" s="21"/>
      <c r="N20" s="21">
        <v>378490</v>
      </c>
      <c r="O20" s="21">
        <v>742654</v>
      </c>
      <c r="P20" s="21">
        <v>115539</v>
      </c>
      <c r="Q20" s="21">
        <v>83398</v>
      </c>
      <c r="R20" s="21">
        <v>941591</v>
      </c>
      <c r="S20" s="21">
        <v>815</v>
      </c>
      <c r="T20" s="21">
        <v>5552</v>
      </c>
      <c r="U20" s="21">
        <v>46248</v>
      </c>
      <c r="V20" s="21">
        <v>52615</v>
      </c>
      <c r="W20" s="21">
        <v>2147519</v>
      </c>
      <c r="X20" s="21">
        <v>6000000</v>
      </c>
      <c r="Y20" s="21">
        <v>-3852481</v>
      </c>
      <c r="Z20" s="6">
        <v>-64.21</v>
      </c>
      <c r="AA20" s="28">
        <v>5365094</v>
      </c>
    </row>
    <row r="21" spans="1:27" ht="13.5">
      <c r="A21" s="5" t="s">
        <v>47</v>
      </c>
      <c r="B21" s="3"/>
      <c r="C21" s="19"/>
      <c r="D21" s="19"/>
      <c r="E21" s="20">
        <v>4000000</v>
      </c>
      <c r="F21" s="21">
        <v>16151949</v>
      </c>
      <c r="G21" s="21"/>
      <c r="H21" s="21"/>
      <c r="I21" s="21"/>
      <c r="J21" s="21"/>
      <c r="K21" s="21"/>
      <c r="L21" s="21">
        <v>76123</v>
      </c>
      <c r="M21" s="21"/>
      <c r="N21" s="21">
        <v>76123</v>
      </c>
      <c r="O21" s="21">
        <v>84485</v>
      </c>
      <c r="P21" s="21">
        <v>247017</v>
      </c>
      <c r="Q21" s="21">
        <v>1469352</v>
      </c>
      <c r="R21" s="21">
        <v>1800854</v>
      </c>
      <c r="S21" s="21">
        <v>10121</v>
      </c>
      <c r="T21" s="21">
        <v>1746366</v>
      </c>
      <c r="U21" s="21">
        <v>541285</v>
      </c>
      <c r="V21" s="21">
        <v>2297772</v>
      </c>
      <c r="W21" s="21">
        <v>4174749</v>
      </c>
      <c r="X21" s="21">
        <v>4000000</v>
      </c>
      <c r="Y21" s="21">
        <v>174749</v>
      </c>
      <c r="Z21" s="6">
        <v>4.37</v>
      </c>
      <c r="AA21" s="28">
        <v>16151949</v>
      </c>
    </row>
    <row r="22" spans="1:27" ht="13.5">
      <c r="A22" s="5" t="s">
        <v>48</v>
      </c>
      <c r="B22" s="3"/>
      <c r="C22" s="22"/>
      <c r="D22" s="22"/>
      <c r="E22" s="23">
        <v>15665781</v>
      </c>
      <c r="F22" s="24">
        <v>12761000</v>
      </c>
      <c r="G22" s="24"/>
      <c r="H22" s="24"/>
      <c r="I22" s="24"/>
      <c r="J22" s="24"/>
      <c r="K22" s="24">
        <v>15393</v>
      </c>
      <c r="L22" s="24">
        <v>9323</v>
      </c>
      <c r="M22" s="24">
        <v>125315</v>
      </c>
      <c r="N22" s="24">
        <v>150031</v>
      </c>
      <c r="O22" s="24"/>
      <c r="P22" s="24">
        <v>58805</v>
      </c>
      <c r="Q22" s="24">
        <v>319672</v>
      </c>
      <c r="R22" s="24">
        <v>378477</v>
      </c>
      <c r="S22" s="24">
        <v>6212101</v>
      </c>
      <c r="T22" s="24">
        <v>232894</v>
      </c>
      <c r="U22" s="24">
        <v>528252</v>
      </c>
      <c r="V22" s="24">
        <v>6973247</v>
      </c>
      <c r="W22" s="24">
        <v>7501755</v>
      </c>
      <c r="X22" s="24">
        <v>15665781</v>
      </c>
      <c r="Y22" s="24">
        <v>-8164026</v>
      </c>
      <c r="Z22" s="7">
        <v>-52.11</v>
      </c>
      <c r="AA22" s="29">
        <v>12761000</v>
      </c>
    </row>
    <row r="23" spans="1:27" ht="13.5">
      <c r="A23" s="5" t="s">
        <v>49</v>
      </c>
      <c r="B23" s="3"/>
      <c r="C23" s="19"/>
      <c r="D23" s="19"/>
      <c r="E23" s="20">
        <v>1500000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85500</v>
      </c>
      <c r="T23" s="21"/>
      <c r="U23" s="21"/>
      <c r="V23" s="21">
        <v>85500</v>
      </c>
      <c r="W23" s="21">
        <v>85500</v>
      </c>
      <c r="X23" s="21">
        <v>1500000</v>
      </c>
      <c r="Y23" s="21">
        <v>-1414500</v>
      </c>
      <c r="Z23" s="6">
        <v>-94.3</v>
      </c>
      <c r="AA23" s="28"/>
    </row>
    <row r="24" spans="1:27" ht="13.5">
      <c r="A24" s="2" t="s">
        <v>50</v>
      </c>
      <c r="B24" s="8"/>
      <c r="C24" s="16"/>
      <c r="D24" s="16"/>
      <c r="E24" s="17">
        <v>480000</v>
      </c>
      <c r="F24" s="18">
        <v>104000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480000</v>
      </c>
      <c r="Y24" s="18">
        <v>-480000</v>
      </c>
      <c r="Z24" s="4">
        <v>-100</v>
      </c>
      <c r="AA24" s="30">
        <v>104000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36242732</v>
      </c>
      <c r="D25" s="51">
        <f>+D5+D9+D15+D19+D24</f>
        <v>0</v>
      </c>
      <c r="E25" s="52">
        <f t="shared" si="4"/>
        <v>50183781</v>
      </c>
      <c r="F25" s="53">
        <f t="shared" si="4"/>
        <v>52086479</v>
      </c>
      <c r="G25" s="53">
        <f t="shared" si="4"/>
        <v>865983</v>
      </c>
      <c r="H25" s="53">
        <f t="shared" si="4"/>
        <v>2373750</v>
      </c>
      <c r="I25" s="53">
        <f t="shared" si="4"/>
        <v>2388204</v>
      </c>
      <c r="J25" s="53">
        <f t="shared" si="4"/>
        <v>5627937</v>
      </c>
      <c r="K25" s="53">
        <f t="shared" si="4"/>
        <v>1581612</v>
      </c>
      <c r="L25" s="53">
        <f t="shared" si="4"/>
        <v>1733239</v>
      </c>
      <c r="M25" s="53">
        <f t="shared" si="4"/>
        <v>1122247</v>
      </c>
      <c r="N25" s="53">
        <f t="shared" si="4"/>
        <v>4437098</v>
      </c>
      <c r="O25" s="53">
        <f t="shared" si="4"/>
        <v>1246517</v>
      </c>
      <c r="P25" s="53">
        <f t="shared" si="4"/>
        <v>1175441</v>
      </c>
      <c r="Q25" s="53">
        <f t="shared" si="4"/>
        <v>2575687</v>
      </c>
      <c r="R25" s="53">
        <f t="shared" si="4"/>
        <v>4997645</v>
      </c>
      <c r="S25" s="53">
        <f t="shared" si="4"/>
        <v>6635557</v>
      </c>
      <c r="T25" s="53">
        <f t="shared" si="4"/>
        <v>3084672</v>
      </c>
      <c r="U25" s="53">
        <f t="shared" si="4"/>
        <v>4768654</v>
      </c>
      <c r="V25" s="53">
        <f t="shared" si="4"/>
        <v>14488883</v>
      </c>
      <c r="W25" s="53">
        <f t="shared" si="4"/>
        <v>29551563</v>
      </c>
      <c r="X25" s="53">
        <f t="shared" si="4"/>
        <v>50183000</v>
      </c>
      <c r="Y25" s="53">
        <f t="shared" si="4"/>
        <v>-20631437</v>
      </c>
      <c r="Z25" s="54">
        <f>+IF(X25&lt;&gt;0,+(Y25/X25)*100,0)</f>
        <v>-41.11240260646036</v>
      </c>
      <c r="AA25" s="55">
        <f>+AA5+AA9+AA15+AA19+AA24</f>
        <v>52086479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33268129</v>
      </c>
      <c r="D28" s="19"/>
      <c r="E28" s="20">
        <v>31271781</v>
      </c>
      <c r="F28" s="21">
        <v>35649730</v>
      </c>
      <c r="G28" s="21">
        <v>865983</v>
      </c>
      <c r="H28" s="21">
        <v>2279491</v>
      </c>
      <c r="I28" s="21">
        <v>2254491</v>
      </c>
      <c r="J28" s="21">
        <v>5399965</v>
      </c>
      <c r="K28" s="21">
        <v>1446761</v>
      </c>
      <c r="L28" s="21">
        <v>1639255</v>
      </c>
      <c r="M28" s="21">
        <v>989948</v>
      </c>
      <c r="N28" s="21">
        <v>4075964</v>
      </c>
      <c r="O28" s="21">
        <v>1162032</v>
      </c>
      <c r="P28" s="21">
        <v>613146</v>
      </c>
      <c r="Q28" s="21">
        <v>2046267</v>
      </c>
      <c r="R28" s="21">
        <v>3821445</v>
      </c>
      <c r="S28" s="21">
        <v>6489261</v>
      </c>
      <c r="T28" s="21">
        <v>2451325</v>
      </c>
      <c r="U28" s="21">
        <v>3081556</v>
      </c>
      <c r="V28" s="21">
        <v>12022142</v>
      </c>
      <c r="W28" s="21">
        <v>25319516</v>
      </c>
      <c r="X28" s="21"/>
      <c r="Y28" s="21">
        <v>25319516</v>
      </c>
      <c r="Z28" s="6"/>
      <c r="AA28" s="19">
        <v>35649730</v>
      </c>
    </row>
    <row r="29" spans="1:27" ht="13.5">
      <c r="A29" s="57" t="s">
        <v>55</v>
      </c>
      <c r="B29" s="3"/>
      <c r="C29" s="19">
        <v>165000</v>
      </c>
      <c r="D29" s="19"/>
      <c r="E29" s="20">
        <v>9682000</v>
      </c>
      <c r="F29" s="21">
        <v>2194000</v>
      </c>
      <c r="G29" s="21"/>
      <c r="H29" s="21">
        <v>9002</v>
      </c>
      <c r="I29" s="21">
        <v>5023</v>
      </c>
      <c r="J29" s="21">
        <v>14025</v>
      </c>
      <c r="K29" s="21">
        <v>22893</v>
      </c>
      <c r="L29" s="21">
        <v>7722</v>
      </c>
      <c r="M29" s="21">
        <v>1904</v>
      </c>
      <c r="N29" s="21">
        <v>32519</v>
      </c>
      <c r="O29" s="21"/>
      <c r="P29" s="21"/>
      <c r="Q29" s="21">
        <v>117969</v>
      </c>
      <c r="R29" s="21">
        <v>117969</v>
      </c>
      <c r="S29" s="21"/>
      <c r="T29" s="21">
        <v>375609</v>
      </c>
      <c r="U29" s="21">
        <v>240675</v>
      </c>
      <c r="V29" s="21">
        <v>616284</v>
      </c>
      <c r="W29" s="21">
        <v>780797</v>
      </c>
      <c r="X29" s="21"/>
      <c r="Y29" s="21">
        <v>780797</v>
      </c>
      <c r="Z29" s="6"/>
      <c r="AA29" s="28">
        <v>2194000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33433129</v>
      </c>
      <c r="D32" s="25">
        <f>SUM(D28:D31)</f>
        <v>0</v>
      </c>
      <c r="E32" s="26">
        <f t="shared" si="5"/>
        <v>40953781</v>
      </c>
      <c r="F32" s="27">
        <f t="shared" si="5"/>
        <v>37843730</v>
      </c>
      <c r="G32" s="27">
        <f t="shared" si="5"/>
        <v>865983</v>
      </c>
      <c r="H32" s="27">
        <f t="shared" si="5"/>
        <v>2288493</v>
      </c>
      <c r="I32" s="27">
        <f t="shared" si="5"/>
        <v>2259514</v>
      </c>
      <c r="J32" s="27">
        <f t="shared" si="5"/>
        <v>5413990</v>
      </c>
      <c r="K32" s="27">
        <f t="shared" si="5"/>
        <v>1469654</v>
      </c>
      <c r="L32" s="27">
        <f t="shared" si="5"/>
        <v>1646977</v>
      </c>
      <c r="M32" s="27">
        <f t="shared" si="5"/>
        <v>991852</v>
      </c>
      <c r="N32" s="27">
        <f t="shared" si="5"/>
        <v>4108483</v>
      </c>
      <c r="O32" s="27">
        <f t="shared" si="5"/>
        <v>1162032</v>
      </c>
      <c r="P32" s="27">
        <f t="shared" si="5"/>
        <v>613146</v>
      </c>
      <c r="Q32" s="27">
        <f t="shared" si="5"/>
        <v>2164236</v>
      </c>
      <c r="R32" s="27">
        <f t="shared" si="5"/>
        <v>3939414</v>
      </c>
      <c r="S32" s="27">
        <f t="shared" si="5"/>
        <v>6489261</v>
      </c>
      <c r="T32" s="27">
        <f t="shared" si="5"/>
        <v>2826934</v>
      </c>
      <c r="U32" s="27">
        <f t="shared" si="5"/>
        <v>3322231</v>
      </c>
      <c r="V32" s="27">
        <f t="shared" si="5"/>
        <v>12638426</v>
      </c>
      <c r="W32" s="27">
        <f t="shared" si="5"/>
        <v>26100313</v>
      </c>
      <c r="X32" s="27">
        <f t="shared" si="5"/>
        <v>0</v>
      </c>
      <c r="Y32" s="27">
        <f t="shared" si="5"/>
        <v>26100313</v>
      </c>
      <c r="Z32" s="13">
        <f>+IF(X32&lt;&gt;0,+(Y32/X32)*100,0)</f>
        <v>0</v>
      </c>
      <c r="AA32" s="31">
        <f>SUM(AA28:AA31)</f>
        <v>37843730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1083603</v>
      </c>
      <c r="D34" s="19"/>
      <c r="E34" s="20">
        <v>7790000</v>
      </c>
      <c r="F34" s="21">
        <v>12156084</v>
      </c>
      <c r="G34" s="21"/>
      <c r="H34" s="21"/>
      <c r="I34" s="21"/>
      <c r="J34" s="21"/>
      <c r="K34" s="21">
        <v>81464</v>
      </c>
      <c r="L34" s="21">
        <v>76123</v>
      </c>
      <c r="M34" s="21">
        <v>62154</v>
      </c>
      <c r="N34" s="21">
        <v>219741</v>
      </c>
      <c r="O34" s="21"/>
      <c r="P34" s="21"/>
      <c r="Q34" s="21">
        <v>361678</v>
      </c>
      <c r="R34" s="21">
        <v>361678</v>
      </c>
      <c r="S34" s="21">
        <v>108191</v>
      </c>
      <c r="T34" s="21">
        <v>243728</v>
      </c>
      <c r="U34" s="21">
        <v>1202180</v>
      </c>
      <c r="V34" s="21">
        <v>1554099</v>
      </c>
      <c r="W34" s="21">
        <v>2135518</v>
      </c>
      <c r="X34" s="21"/>
      <c r="Y34" s="21">
        <v>2135518</v>
      </c>
      <c r="Z34" s="6"/>
      <c r="AA34" s="28">
        <v>12156084</v>
      </c>
    </row>
    <row r="35" spans="1:27" ht="13.5">
      <c r="A35" s="60" t="s">
        <v>63</v>
      </c>
      <c r="B35" s="3"/>
      <c r="C35" s="19">
        <v>1726000</v>
      </c>
      <c r="D35" s="19"/>
      <c r="E35" s="20">
        <v>1440000</v>
      </c>
      <c r="F35" s="21">
        <v>2086665</v>
      </c>
      <c r="G35" s="21"/>
      <c r="H35" s="21">
        <v>85257</v>
      </c>
      <c r="I35" s="21">
        <v>128690</v>
      </c>
      <c r="J35" s="21">
        <v>213947</v>
      </c>
      <c r="K35" s="21">
        <v>30494</v>
      </c>
      <c r="L35" s="21">
        <v>10139</v>
      </c>
      <c r="M35" s="21">
        <v>68241</v>
      </c>
      <c r="N35" s="21">
        <v>108874</v>
      </c>
      <c r="O35" s="21">
        <v>84485</v>
      </c>
      <c r="P35" s="21">
        <v>562295</v>
      </c>
      <c r="Q35" s="21">
        <v>49773</v>
      </c>
      <c r="R35" s="21">
        <v>696553</v>
      </c>
      <c r="S35" s="21">
        <v>38105</v>
      </c>
      <c r="T35" s="21">
        <v>14010</v>
      </c>
      <c r="U35" s="21">
        <v>244243</v>
      </c>
      <c r="V35" s="21">
        <v>296358</v>
      </c>
      <c r="W35" s="21">
        <v>1315732</v>
      </c>
      <c r="X35" s="21"/>
      <c r="Y35" s="21">
        <v>1315732</v>
      </c>
      <c r="Z35" s="6"/>
      <c r="AA35" s="28">
        <v>2086665</v>
      </c>
    </row>
    <row r="36" spans="1:27" ht="13.5">
      <c r="A36" s="61" t="s">
        <v>64</v>
      </c>
      <c r="B36" s="10"/>
      <c r="C36" s="62">
        <f aca="true" t="shared" si="6" ref="C36:Y36">SUM(C32:C35)</f>
        <v>36242732</v>
      </c>
      <c r="D36" s="62">
        <f>SUM(D32:D35)</f>
        <v>0</v>
      </c>
      <c r="E36" s="63">
        <f t="shared" si="6"/>
        <v>50183781</v>
      </c>
      <c r="F36" s="64">
        <f t="shared" si="6"/>
        <v>52086479</v>
      </c>
      <c r="G36" s="64">
        <f t="shared" si="6"/>
        <v>865983</v>
      </c>
      <c r="H36" s="64">
        <f t="shared" si="6"/>
        <v>2373750</v>
      </c>
      <c r="I36" s="64">
        <f t="shared" si="6"/>
        <v>2388204</v>
      </c>
      <c r="J36" s="64">
        <f t="shared" si="6"/>
        <v>5627937</v>
      </c>
      <c r="K36" s="64">
        <f t="shared" si="6"/>
        <v>1581612</v>
      </c>
      <c r="L36" s="64">
        <f t="shared" si="6"/>
        <v>1733239</v>
      </c>
      <c r="M36" s="64">
        <f t="shared" si="6"/>
        <v>1122247</v>
      </c>
      <c r="N36" s="64">
        <f t="shared" si="6"/>
        <v>4437098</v>
      </c>
      <c r="O36" s="64">
        <f t="shared" si="6"/>
        <v>1246517</v>
      </c>
      <c r="P36" s="64">
        <f t="shared" si="6"/>
        <v>1175441</v>
      </c>
      <c r="Q36" s="64">
        <f t="shared" si="6"/>
        <v>2575687</v>
      </c>
      <c r="R36" s="64">
        <f t="shared" si="6"/>
        <v>4997645</v>
      </c>
      <c r="S36" s="64">
        <f t="shared" si="6"/>
        <v>6635557</v>
      </c>
      <c r="T36" s="64">
        <f t="shared" si="6"/>
        <v>3084672</v>
      </c>
      <c r="U36" s="64">
        <f t="shared" si="6"/>
        <v>4768654</v>
      </c>
      <c r="V36" s="64">
        <f t="shared" si="6"/>
        <v>14488883</v>
      </c>
      <c r="W36" s="64">
        <f t="shared" si="6"/>
        <v>29551563</v>
      </c>
      <c r="X36" s="64">
        <f t="shared" si="6"/>
        <v>0</v>
      </c>
      <c r="Y36" s="64">
        <f t="shared" si="6"/>
        <v>29551563</v>
      </c>
      <c r="Z36" s="65">
        <f>+IF(X36&lt;&gt;0,+(Y36/X36)*100,0)</f>
        <v>0</v>
      </c>
      <c r="AA36" s="66">
        <f>SUM(AA32:AA35)</f>
        <v>52086479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397133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3551</v>
      </c>
      <c r="M5" s="18">
        <f t="shared" si="0"/>
        <v>150993</v>
      </c>
      <c r="N5" s="18">
        <f t="shared" si="0"/>
        <v>154544</v>
      </c>
      <c r="O5" s="18">
        <f t="shared" si="0"/>
        <v>49386</v>
      </c>
      <c r="P5" s="18">
        <f t="shared" si="0"/>
        <v>7111</v>
      </c>
      <c r="Q5" s="18">
        <f t="shared" si="0"/>
        <v>0</v>
      </c>
      <c r="R5" s="18">
        <f t="shared" si="0"/>
        <v>56497</v>
      </c>
      <c r="S5" s="18">
        <f t="shared" si="0"/>
        <v>3279</v>
      </c>
      <c r="T5" s="18">
        <f t="shared" si="0"/>
        <v>29664</v>
      </c>
      <c r="U5" s="18">
        <f t="shared" si="0"/>
        <v>38618</v>
      </c>
      <c r="V5" s="18">
        <f t="shared" si="0"/>
        <v>71561</v>
      </c>
      <c r="W5" s="18">
        <f t="shared" si="0"/>
        <v>282602</v>
      </c>
      <c r="X5" s="18">
        <f t="shared" si="0"/>
        <v>500004</v>
      </c>
      <c r="Y5" s="18">
        <f t="shared" si="0"/>
        <v>-217402</v>
      </c>
      <c r="Z5" s="4">
        <f>+IF(X5&lt;&gt;0,+(Y5/X5)*100,0)</f>
        <v>-43.48005215958272</v>
      </c>
      <c r="AA5" s="16">
        <f>SUM(AA6:AA8)</f>
        <v>500000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397133</v>
      </c>
      <c r="D8" s="19"/>
      <c r="E8" s="20">
        <v>500000</v>
      </c>
      <c r="F8" s="21">
        <v>500000</v>
      </c>
      <c r="G8" s="21"/>
      <c r="H8" s="21"/>
      <c r="I8" s="21"/>
      <c r="J8" s="21"/>
      <c r="K8" s="21"/>
      <c r="L8" s="21">
        <v>3551</v>
      </c>
      <c r="M8" s="21">
        <v>150993</v>
      </c>
      <c r="N8" s="21">
        <v>154544</v>
      </c>
      <c r="O8" s="21">
        <v>49386</v>
      </c>
      <c r="P8" s="21">
        <v>7111</v>
      </c>
      <c r="Q8" s="21"/>
      <c r="R8" s="21">
        <v>56497</v>
      </c>
      <c r="S8" s="21">
        <v>3279</v>
      </c>
      <c r="T8" s="21">
        <v>29664</v>
      </c>
      <c r="U8" s="21">
        <v>38618</v>
      </c>
      <c r="V8" s="21">
        <v>71561</v>
      </c>
      <c r="W8" s="21">
        <v>282602</v>
      </c>
      <c r="X8" s="21">
        <v>500004</v>
      </c>
      <c r="Y8" s="21">
        <v>-217402</v>
      </c>
      <c r="Z8" s="6">
        <v>-43.48</v>
      </c>
      <c r="AA8" s="28">
        <v>500000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3551</v>
      </c>
      <c r="N15" s="18">
        <f t="shared" si="2"/>
        <v>3551</v>
      </c>
      <c r="O15" s="18">
        <f t="shared" si="2"/>
        <v>3551</v>
      </c>
      <c r="P15" s="18">
        <f t="shared" si="2"/>
        <v>0</v>
      </c>
      <c r="Q15" s="18">
        <f t="shared" si="2"/>
        <v>0</v>
      </c>
      <c r="R15" s="18">
        <f t="shared" si="2"/>
        <v>3551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7102</v>
      </c>
      <c r="X15" s="18">
        <f t="shared" si="2"/>
        <v>0</v>
      </c>
      <c r="Y15" s="18">
        <f t="shared" si="2"/>
        <v>7102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>
        <v>3551</v>
      </c>
      <c r="N17" s="21">
        <v>3551</v>
      </c>
      <c r="O17" s="21">
        <v>3551</v>
      </c>
      <c r="P17" s="21"/>
      <c r="Q17" s="21"/>
      <c r="R17" s="21">
        <v>3551</v>
      </c>
      <c r="S17" s="21"/>
      <c r="T17" s="21"/>
      <c r="U17" s="21"/>
      <c r="V17" s="21"/>
      <c r="W17" s="21">
        <v>7102</v>
      </c>
      <c r="X17" s="21"/>
      <c r="Y17" s="21">
        <v>7102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397133</v>
      </c>
      <c r="D25" s="51">
        <f>+D5+D9+D15+D19+D24</f>
        <v>0</v>
      </c>
      <c r="E25" s="52">
        <f t="shared" si="4"/>
        <v>500000</v>
      </c>
      <c r="F25" s="53">
        <f t="shared" si="4"/>
        <v>500000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3551</v>
      </c>
      <c r="M25" s="53">
        <f t="shared" si="4"/>
        <v>154544</v>
      </c>
      <c r="N25" s="53">
        <f t="shared" si="4"/>
        <v>158095</v>
      </c>
      <c r="O25" s="53">
        <f t="shared" si="4"/>
        <v>52937</v>
      </c>
      <c r="P25" s="53">
        <f t="shared" si="4"/>
        <v>7111</v>
      </c>
      <c r="Q25" s="53">
        <f t="shared" si="4"/>
        <v>0</v>
      </c>
      <c r="R25" s="53">
        <f t="shared" si="4"/>
        <v>60048</v>
      </c>
      <c r="S25" s="53">
        <f t="shared" si="4"/>
        <v>3279</v>
      </c>
      <c r="T25" s="53">
        <f t="shared" si="4"/>
        <v>29664</v>
      </c>
      <c r="U25" s="53">
        <f t="shared" si="4"/>
        <v>38618</v>
      </c>
      <c r="V25" s="53">
        <f t="shared" si="4"/>
        <v>71561</v>
      </c>
      <c r="W25" s="53">
        <f t="shared" si="4"/>
        <v>289704</v>
      </c>
      <c r="X25" s="53">
        <f t="shared" si="4"/>
        <v>500004</v>
      </c>
      <c r="Y25" s="53">
        <f t="shared" si="4"/>
        <v>-210300</v>
      </c>
      <c r="Z25" s="54">
        <f>+IF(X25&lt;&gt;0,+(Y25/X25)*100,0)</f>
        <v>-42.05966352269182</v>
      </c>
      <c r="AA25" s="55">
        <f>+AA5+AA9+AA15+AA19+AA24</f>
        <v>500000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397133</v>
      </c>
      <c r="D35" s="19"/>
      <c r="E35" s="20">
        <v>500000</v>
      </c>
      <c r="F35" s="21">
        <v>500000</v>
      </c>
      <c r="G35" s="21"/>
      <c r="H35" s="21"/>
      <c r="I35" s="21"/>
      <c r="J35" s="21"/>
      <c r="K35" s="21"/>
      <c r="L35" s="21">
        <v>3551</v>
      </c>
      <c r="M35" s="21">
        <v>154544</v>
      </c>
      <c r="N35" s="21">
        <v>158095</v>
      </c>
      <c r="O35" s="21">
        <v>52937</v>
      </c>
      <c r="P35" s="21">
        <v>7111</v>
      </c>
      <c r="Q35" s="21"/>
      <c r="R35" s="21">
        <v>60048</v>
      </c>
      <c r="S35" s="21">
        <v>3279</v>
      </c>
      <c r="T35" s="21">
        <v>29664</v>
      </c>
      <c r="U35" s="21">
        <v>38618</v>
      </c>
      <c r="V35" s="21">
        <v>71561</v>
      </c>
      <c r="W35" s="21">
        <v>289704</v>
      </c>
      <c r="X35" s="21"/>
      <c r="Y35" s="21">
        <v>289704</v>
      </c>
      <c r="Z35" s="6"/>
      <c r="AA35" s="28">
        <v>500000</v>
      </c>
    </row>
    <row r="36" spans="1:27" ht="13.5">
      <c r="A36" s="61" t="s">
        <v>64</v>
      </c>
      <c r="B36" s="10"/>
      <c r="C36" s="62">
        <f aca="true" t="shared" si="6" ref="C36:Y36">SUM(C32:C35)</f>
        <v>397133</v>
      </c>
      <c r="D36" s="62">
        <f>SUM(D32:D35)</f>
        <v>0</v>
      </c>
      <c r="E36" s="63">
        <f t="shared" si="6"/>
        <v>500000</v>
      </c>
      <c r="F36" s="64">
        <f t="shared" si="6"/>
        <v>500000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3551</v>
      </c>
      <c r="M36" s="64">
        <f t="shared" si="6"/>
        <v>154544</v>
      </c>
      <c r="N36" s="64">
        <f t="shared" si="6"/>
        <v>158095</v>
      </c>
      <c r="O36" s="64">
        <f t="shared" si="6"/>
        <v>52937</v>
      </c>
      <c r="P36" s="64">
        <f t="shared" si="6"/>
        <v>7111</v>
      </c>
      <c r="Q36" s="64">
        <f t="shared" si="6"/>
        <v>0</v>
      </c>
      <c r="R36" s="64">
        <f t="shared" si="6"/>
        <v>60048</v>
      </c>
      <c r="S36" s="64">
        <f t="shared" si="6"/>
        <v>3279</v>
      </c>
      <c r="T36" s="64">
        <f t="shared" si="6"/>
        <v>29664</v>
      </c>
      <c r="U36" s="64">
        <f t="shared" si="6"/>
        <v>38618</v>
      </c>
      <c r="V36" s="64">
        <f t="shared" si="6"/>
        <v>71561</v>
      </c>
      <c r="W36" s="64">
        <f t="shared" si="6"/>
        <v>289704</v>
      </c>
      <c r="X36" s="64">
        <f t="shared" si="6"/>
        <v>0</v>
      </c>
      <c r="Y36" s="64">
        <f t="shared" si="6"/>
        <v>289704</v>
      </c>
      <c r="Z36" s="65">
        <f>+IF(X36&lt;&gt;0,+(Y36/X36)*100,0)</f>
        <v>0</v>
      </c>
      <c r="AA36" s="66">
        <f>SUM(AA32:AA35)</f>
        <v>500000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95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519503579</v>
      </c>
      <c r="D5" s="16">
        <f>SUM(D6:D8)</f>
        <v>0</v>
      </c>
      <c r="E5" s="17">
        <f t="shared" si="0"/>
        <v>637794482</v>
      </c>
      <c r="F5" s="18">
        <f t="shared" si="0"/>
        <v>717818700</v>
      </c>
      <c r="G5" s="18">
        <f t="shared" si="0"/>
        <v>2610547</v>
      </c>
      <c r="H5" s="18">
        <f t="shared" si="0"/>
        <v>18871543</v>
      </c>
      <c r="I5" s="18">
        <f t="shared" si="0"/>
        <v>44694220</v>
      </c>
      <c r="J5" s="18">
        <f t="shared" si="0"/>
        <v>66176310</v>
      </c>
      <c r="K5" s="18">
        <f t="shared" si="0"/>
        <v>29163386</v>
      </c>
      <c r="L5" s="18">
        <f t="shared" si="0"/>
        <v>26227655</v>
      </c>
      <c r="M5" s="18">
        <f t="shared" si="0"/>
        <v>31172883</v>
      </c>
      <c r="N5" s="18">
        <f t="shared" si="0"/>
        <v>86563924</v>
      </c>
      <c r="O5" s="18">
        <f t="shared" si="0"/>
        <v>14903874</v>
      </c>
      <c r="P5" s="18">
        <f t="shared" si="0"/>
        <v>40987967</v>
      </c>
      <c r="Q5" s="18">
        <f t="shared" si="0"/>
        <v>51377029</v>
      </c>
      <c r="R5" s="18">
        <f t="shared" si="0"/>
        <v>107268870</v>
      </c>
      <c r="S5" s="18">
        <f t="shared" si="0"/>
        <v>72625273</v>
      </c>
      <c r="T5" s="18">
        <f t="shared" si="0"/>
        <v>80470902</v>
      </c>
      <c r="U5" s="18">
        <f t="shared" si="0"/>
        <v>199478632</v>
      </c>
      <c r="V5" s="18">
        <f t="shared" si="0"/>
        <v>352574807</v>
      </c>
      <c r="W5" s="18">
        <f t="shared" si="0"/>
        <v>612583911</v>
      </c>
      <c r="X5" s="18">
        <f t="shared" si="0"/>
        <v>637163882</v>
      </c>
      <c r="Y5" s="18">
        <f t="shared" si="0"/>
        <v>-24579971</v>
      </c>
      <c r="Z5" s="4">
        <f>+IF(X5&lt;&gt;0,+(Y5/X5)*100,0)</f>
        <v>-3.857715682635005</v>
      </c>
      <c r="AA5" s="16">
        <f>SUM(AA6:AA8)</f>
        <v>717818700</v>
      </c>
    </row>
    <row r="6" spans="1:27" ht="13.5">
      <c r="A6" s="5" t="s">
        <v>32</v>
      </c>
      <c r="B6" s="3"/>
      <c r="C6" s="19">
        <v>96688754</v>
      </c>
      <c r="D6" s="19"/>
      <c r="E6" s="20">
        <v>37409355</v>
      </c>
      <c r="F6" s="21">
        <v>46888389</v>
      </c>
      <c r="G6" s="21">
        <v>69180</v>
      </c>
      <c r="H6" s="21">
        <v>614092</v>
      </c>
      <c r="I6" s="21">
        <v>1072505</v>
      </c>
      <c r="J6" s="21">
        <v>1755777</v>
      </c>
      <c r="K6" s="21">
        <v>595777</v>
      </c>
      <c r="L6" s="21">
        <v>878232</v>
      </c>
      <c r="M6" s="21">
        <v>1718991</v>
      </c>
      <c r="N6" s="21">
        <v>3193000</v>
      </c>
      <c r="O6" s="21">
        <v>603406</v>
      </c>
      <c r="P6" s="21">
        <v>2705525</v>
      </c>
      <c r="Q6" s="21">
        <v>6606976</v>
      </c>
      <c r="R6" s="21">
        <v>9915907</v>
      </c>
      <c r="S6" s="21">
        <v>4255988</v>
      </c>
      <c r="T6" s="21">
        <v>3805829</v>
      </c>
      <c r="U6" s="21">
        <v>13884173</v>
      </c>
      <c r="V6" s="21">
        <v>21945990</v>
      </c>
      <c r="W6" s="21">
        <v>36810674</v>
      </c>
      <c r="X6" s="21">
        <v>36909351</v>
      </c>
      <c r="Y6" s="21">
        <v>-98677</v>
      </c>
      <c r="Z6" s="6">
        <v>-0.27</v>
      </c>
      <c r="AA6" s="28">
        <v>46888389</v>
      </c>
    </row>
    <row r="7" spans="1:27" ht="13.5">
      <c r="A7" s="5" t="s">
        <v>33</v>
      </c>
      <c r="B7" s="3"/>
      <c r="C7" s="22">
        <v>21282355</v>
      </c>
      <c r="D7" s="22"/>
      <c r="E7" s="23">
        <v>15566682</v>
      </c>
      <c r="F7" s="24">
        <v>28281796</v>
      </c>
      <c r="G7" s="24">
        <v>-113304</v>
      </c>
      <c r="H7" s="24">
        <v>1075646</v>
      </c>
      <c r="I7" s="24">
        <v>885065</v>
      </c>
      <c r="J7" s="24">
        <v>1847407</v>
      </c>
      <c r="K7" s="24">
        <v>800234</v>
      </c>
      <c r="L7" s="24">
        <v>1000261</v>
      </c>
      <c r="M7" s="24">
        <v>1739806</v>
      </c>
      <c r="N7" s="24">
        <v>3540301</v>
      </c>
      <c r="O7" s="24">
        <v>1274264</v>
      </c>
      <c r="P7" s="24">
        <v>1614488</v>
      </c>
      <c r="Q7" s="24">
        <v>3991360</v>
      </c>
      <c r="R7" s="24">
        <v>6880112</v>
      </c>
      <c r="S7" s="24">
        <v>3708436</v>
      </c>
      <c r="T7" s="24">
        <v>1418605</v>
      </c>
      <c r="U7" s="24">
        <v>3212401</v>
      </c>
      <c r="V7" s="24">
        <v>8339442</v>
      </c>
      <c r="W7" s="24">
        <v>20607262</v>
      </c>
      <c r="X7" s="24">
        <v>16004183</v>
      </c>
      <c r="Y7" s="24">
        <v>4603079</v>
      </c>
      <c r="Z7" s="7">
        <v>28.76</v>
      </c>
      <c r="AA7" s="29">
        <v>28281796</v>
      </c>
    </row>
    <row r="8" spans="1:27" ht="13.5">
      <c r="A8" s="5" t="s">
        <v>34</v>
      </c>
      <c r="B8" s="3"/>
      <c r="C8" s="19">
        <v>401532470</v>
      </c>
      <c r="D8" s="19"/>
      <c r="E8" s="20">
        <v>584818445</v>
      </c>
      <c r="F8" s="21">
        <v>642648515</v>
      </c>
      <c r="G8" s="21">
        <v>2654671</v>
      </c>
      <c r="H8" s="21">
        <v>17181805</v>
      </c>
      <c r="I8" s="21">
        <v>42736650</v>
      </c>
      <c r="J8" s="21">
        <v>62573126</v>
      </c>
      <c r="K8" s="21">
        <v>27767375</v>
      </c>
      <c r="L8" s="21">
        <v>24349162</v>
      </c>
      <c r="M8" s="21">
        <v>27714086</v>
      </c>
      <c r="N8" s="21">
        <v>79830623</v>
      </c>
      <c r="O8" s="21">
        <v>13026204</v>
      </c>
      <c r="P8" s="21">
        <v>36667954</v>
      </c>
      <c r="Q8" s="21">
        <v>40778693</v>
      </c>
      <c r="R8" s="21">
        <v>90472851</v>
      </c>
      <c r="S8" s="21">
        <v>64660849</v>
      </c>
      <c r="T8" s="21">
        <v>75246468</v>
      </c>
      <c r="U8" s="21">
        <v>182382058</v>
      </c>
      <c r="V8" s="21">
        <v>322289375</v>
      </c>
      <c r="W8" s="21">
        <v>555165975</v>
      </c>
      <c r="X8" s="21">
        <v>584250348</v>
      </c>
      <c r="Y8" s="21">
        <v>-29084373</v>
      </c>
      <c r="Z8" s="6">
        <v>-4.98</v>
      </c>
      <c r="AA8" s="28">
        <v>642648515</v>
      </c>
    </row>
    <row r="9" spans="1:27" ht="13.5">
      <c r="A9" s="2" t="s">
        <v>35</v>
      </c>
      <c r="B9" s="3"/>
      <c r="C9" s="16">
        <f aca="true" t="shared" si="1" ref="C9:Y9">SUM(C10:C14)</f>
        <v>1132884918</v>
      </c>
      <c r="D9" s="16">
        <f>SUM(D10:D14)</f>
        <v>0</v>
      </c>
      <c r="E9" s="17">
        <f t="shared" si="1"/>
        <v>1649190860</v>
      </c>
      <c r="F9" s="18">
        <f t="shared" si="1"/>
        <v>1981304273</v>
      </c>
      <c r="G9" s="18">
        <f t="shared" si="1"/>
        <v>18025146</v>
      </c>
      <c r="H9" s="18">
        <f t="shared" si="1"/>
        <v>38638409</v>
      </c>
      <c r="I9" s="18">
        <f t="shared" si="1"/>
        <v>108869251</v>
      </c>
      <c r="J9" s="18">
        <f t="shared" si="1"/>
        <v>165532806</v>
      </c>
      <c r="K9" s="18">
        <f t="shared" si="1"/>
        <v>147412072</v>
      </c>
      <c r="L9" s="18">
        <f t="shared" si="1"/>
        <v>136306160</v>
      </c>
      <c r="M9" s="18">
        <f t="shared" si="1"/>
        <v>145252908</v>
      </c>
      <c r="N9" s="18">
        <f t="shared" si="1"/>
        <v>428971140</v>
      </c>
      <c r="O9" s="18">
        <f t="shared" si="1"/>
        <v>35632417</v>
      </c>
      <c r="P9" s="18">
        <f t="shared" si="1"/>
        <v>53346585</v>
      </c>
      <c r="Q9" s="18">
        <f t="shared" si="1"/>
        <v>120915808</v>
      </c>
      <c r="R9" s="18">
        <f t="shared" si="1"/>
        <v>209894810</v>
      </c>
      <c r="S9" s="18">
        <f t="shared" si="1"/>
        <v>87314490</v>
      </c>
      <c r="T9" s="18">
        <f t="shared" si="1"/>
        <v>119960427</v>
      </c>
      <c r="U9" s="18">
        <f t="shared" si="1"/>
        <v>618284496</v>
      </c>
      <c r="V9" s="18">
        <f t="shared" si="1"/>
        <v>825559413</v>
      </c>
      <c r="W9" s="18">
        <f t="shared" si="1"/>
        <v>1629958169</v>
      </c>
      <c r="X9" s="18">
        <f t="shared" si="1"/>
        <v>1602922783</v>
      </c>
      <c r="Y9" s="18">
        <f t="shared" si="1"/>
        <v>27035386</v>
      </c>
      <c r="Z9" s="4">
        <f>+IF(X9&lt;&gt;0,+(Y9/X9)*100,0)</f>
        <v>1.6866305904892738</v>
      </c>
      <c r="AA9" s="30">
        <f>SUM(AA10:AA14)</f>
        <v>1981304273</v>
      </c>
    </row>
    <row r="10" spans="1:27" ht="13.5">
      <c r="A10" s="5" t="s">
        <v>36</v>
      </c>
      <c r="B10" s="3"/>
      <c r="C10" s="19">
        <v>97847205</v>
      </c>
      <c r="D10" s="19"/>
      <c r="E10" s="20">
        <v>251283461</v>
      </c>
      <c r="F10" s="21">
        <v>170551607</v>
      </c>
      <c r="G10" s="21">
        <v>2771975</v>
      </c>
      <c r="H10" s="21">
        <v>2356932</v>
      </c>
      <c r="I10" s="21">
        <v>10742768</v>
      </c>
      <c r="J10" s="21">
        <v>15871675</v>
      </c>
      <c r="K10" s="21">
        <v>10270851</v>
      </c>
      <c r="L10" s="21">
        <v>9389358</v>
      </c>
      <c r="M10" s="21">
        <v>10181699</v>
      </c>
      <c r="N10" s="21">
        <v>29841908</v>
      </c>
      <c r="O10" s="21">
        <v>3926672</v>
      </c>
      <c r="P10" s="21">
        <v>8466388</v>
      </c>
      <c r="Q10" s="21">
        <v>12101610</v>
      </c>
      <c r="R10" s="21">
        <v>24494670</v>
      </c>
      <c r="S10" s="21">
        <v>14673476</v>
      </c>
      <c r="T10" s="21">
        <v>18430234</v>
      </c>
      <c r="U10" s="21">
        <v>24548718</v>
      </c>
      <c r="V10" s="21">
        <v>57652428</v>
      </c>
      <c r="W10" s="21">
        <v>127860681</v>
      </c>
      <c r="X10" s="21">
        <v>173881493</v>
      </c>
      <c r="Y10" s="21">
        <v>-46020812</v>
      </c>
      <c r="Z10" s="6">
        <v>-26.47</v>
      </c>
      <c r="AA10" s="28">
        <v>170551607</v>
      </c>
    </row>
    <row r="11" spans="1:27" ht="13.5">
      <c r="A11" s="5" t="s">
        <v>37</v>
      </c>
      <c r="B11" s="3"/>
      <c r="C11" s="19">
        <v>218794752</v>
      </c>
      <c r="D11" s="19"/>
      <c r="E11" s="20">
        <v>249704791</v>
      </c>
      <c r="F11" s="21">
        <v>310765171</v>
      </c>
      <c r="G11" s="21">
        <v>2322543</v>
      </c>
      <c r="H11" s="21">
        <v>8745801</v>
      </c>
      <c r="I11" s="21">
        <v>19464938</v>
      </c>
      <c r="J11" s="21">
        <v>30533282</v>
      </c>
      <c r="K11" s="21">
        <v>22977914</v>
      </c>
      <c r="L11" s="21">
        <v>16108997</v>
      </c>
      <c r="M11" s="21">
        <v>20970625</v>
      </c>
      <c r="N11" s="21">
        <v>60057536</v>
      </c>
      <c r="O11" s="21">
        <v>5973689</v>
      </c>
      <c r="P11" s="21">
        <v>11404666</v>
      </c>
      <c r="Q11" s="21">
        <v>13516993</v>
      </c>
      <c r="R11" s="21">
        <v>30895348</v>
      </c>
      <c r="S11" s="21">
        <v>17736932</v>
      </c>
      <c r="T11" s="21">
        <v>29782035</v>
      </c>
      <c r="U11" s="21">
        <v>47920146</v>
      </c>
      <c r="V11" s="21">
        <v>95439113</v>
      </c>
      <c r="W11" s="21">
        <v>216925279</v>
      </c>
      <c r="X11" s="21">
        <v>255709487</v>
      </c>
      <c r="Y11" s="21">
        <v>-38784208</v>
      </c>
      <c r="Z11" s="6">
        <v>-15.17</v>
      </c>
      <c r="AA11" s="28">
        <v>310765171</v>
      </c>
    </row>
    <row r="12" spans="1:27" ht="13.5">
      <c r="A12" s="5" t="s">
        <v>38</v>
      </c>
      <c r="B12" s="3"/>
      <c r="C12" s="19">
        <v>119087033</v>
      </c>
      <c r="D12" s="19"/>
      <c r="E12" s="20">
        <v>131420383</v>
      </c>
      <c r="F12" s="21">
        <v>160946934</v>
      </c>
      <c r="G12" s="21">
        <v>974598</v>
      </c>
      <c r="H12" s="21">
        <v>6960888</v>
      </c>
      <c r="I12" s="21">
        <v>8745929</v>
      </c>
      <c r="J12" s="21">
        <v>16681415</v>
      </c>
      <c r="K12" s="21">
        <v>9687758</v>
      </c>
      <c r="L12" s="21">
        <v>7532684</v>
      </c>
      <c r="M12" s="21">
        <v>7060702</v>
      </c>
      <c r="N12" s="21">
        <v>24281144</v>
      </c>
      <c r="O12" s="21">
        <v>6643950</v>
      </c>
      <c r="P12" s="21">
        <v>8111804</v>
      </c>
      <c r="Q12" s="21">
        <v>20773798</v>
      </c>
      <c r="R12" s="21">
        <v>35529552</v>
      </c>
      <c r="S12" s="21">
        <v>7743357</v>
      </c>
      <c r="T12" s="21">
        <v>17724471</v>
      </c>
      <c r="U12" s="21">
        <v>38889828</v>
      </c>
      <c r="V12" s="21">
        <v>64357656</v>
      </c>
      <c r="W12" s="21">
        <v>140849767</v>
      </c>
      <c r="X12" s="21">
        <v>130314083</v>
      </c>
      <c r="Y12" s="21">
        <v>10535684</v>
      </c>
      <c r="Z12" s="6">
        <v>8.08</v>
      </c>
      <c r="AA12" s="28">
        <v>160946934</v>
      </c>
    </row>
    <row r="13" spans="1:27" ht="13.5">
      <c r="A13" s="5" t="s">
        <v>39</v>
      </c>
      <c r="B13" s="3"/>
      <c r="C13" s="19">
        <v>672377676</v>
      </c>
      <c r="D13" s="19"/>
      <c r="E13" s="20">
        <v>994656109</v>
      </c>
      <c r="F13" s="21">
        <v>1316144119</v>
      </c>
      <c r="G13" s="21">
        <v>11932945</v>
      </c>
      <c r="H13" s="21">
        <v>19919140</v>
      </c>
      <c r="I13" s="21">
        <v>69405177</v>
      </c>
      <c r="J13" s="21">
        <v>101257262</v>
      </c>
      <c r="K13" s="21">
        <v>103478747</v>
      </c>
      <c r="L13" s="21">
        <v>101783348</v>
      </c>
      <c r="M13" s="21">
        <v>105162373</v>
      </c>
      <c r="N13" s="21">
        <v>310424468</v>
      </c>
      <c r="O13" s="21">
        <v>18263954</v>
      </c>
      <c r="P13" s="21">
        <v>23451050</v>
      </c>
      <c r="Q13" s="21">
        <v>72275302</v>
      </c>
      <c r="R13" s="21">
        <v>113990306</v>
      </c>
      <c r="S13" s="21">
        <v>46200083</v>
      </c>
      <c r="T13" s="21">
        <v>50886290</v>
      </c>
      <c r="U13" s="21">
        <v>503114356</v>
      </c>
      <c r="V13" s="21">
        <v>600200729</v>
      </c>
      <c r="W13" s="21">
        <v>1125872765</v>
      </c>
      <c r="X13" s="21">
        <v>1020891604</v>
      </c>
      <c r="Y13" s="21">
        <v>104981161</v>
      </c>
      <c r="Z13" s="6">
        <v>10.28</v>
      </c>
      <c r="AA13" s="28">
        <v>1316144119</v>
      </c>
    </row>
    <row r="14" spans="1:27" ht="13.5">
      <c r="A14" s="5" t="s">
        <v>40</v>
      </c>
      <c r="B14" s="3"/>
      <c r="C14" s="22">
        <v>24778252</v>
      </c>
      <c r="D14" s="22"/>
      <c r="E14" s="23">
        <v>22126116</v>
      </c>
      <c r="F14" s="24">
        <v>22896442</v>
      </c>
      <c r="G14" s="24">
        <v>23085</v>
      </c>
      <c r="H14" s="24">
        <v>655648</v>
      </c>
      <c r="I14" s="24">
        <v>510439</v>
      </c>
      <c r="J14" s="24">
        <v>1189172</v>
      </c>
      <c r="K14" s="24">
        <v>996802</v>
      </c>
      <c r="L14" s="24">
        <v>1491773</v>
      </c>
      <c r="M14" s="24">
        <v>1877509</v>
      </c>
      <c r="N14" s="24">
        <v>4366084</v>
      </c>
      <c r="O14" s="24">
        <v>824152</v>
      </c>
      <c r="P14" s="24">
        <v>1912677</v>
      </c>
      <c r="Q14" s="24">
        <v>2248105</v>
      </c>
      <c r="R14" s="24">
        <v>4984934</v>
      </c>
      <c r="S14" s="24">
        <v>960642</v>
      </c>
      <c r="T14" s="24">
        <v>3137397</v>
      </c>
      <c r="U14" s="24">
        <v>3811448</v>
      </c>
      <c r="V14" s="24">
        <v>7909487</v>
      </c>
      <c r="W14" s="24">
        <v>18449677</v>
      </c>
      <c r="X14" s="24">
        <v>22126116</v>
      </c>
      <c r="Y14" s="24">
        <v>-3676439</v>
      </c>
      <c r="Z14" s="7">
        <v>-16.62</v>
      </c>
      <c r="AA14" s="29">
        <v>22896442</v>
      </c>
    </row>
    <row r="15" spans="1:27" ht="13.5">
      <c r="A15" s="2" t="s">
        <v>41</v>
      </c>
      <c r="B15" s="8"/>
      <c r="C15" s="16">
        <f aca="true" t="shared" si="2" ref="C15:Y15">SUM(C16:C18)</f>
        <v>1703653032</v>
      </c>
      <c r="D15" s="16">
        <f>SUM(D16:D18)</f>
        <v>0</v>
      </c>
      <c r="E15" s="17">
        <f t="shared" si="2"/>
        <v>2126454216</v>
      </c>
      <c r="F15" s="18">
        <f t="shared" si="2"/>
        <v>2296750292</v>
      </c>
      <c r="G15" s="18">
        <f t="shared" si="2"/>
        <v>10233237</v>
      </c>
      <c r="H15" s="18">
        <f t="shared" si="2"/>
        <v>96293656</v>
      </c>
      <c r="I15" s="18">
        <f t="shared" si="2"/>
        <v>118578437</v>
      </c>
      <c r="J15" s="18">
        <f t="shared" si="2"/>
        <v>225105330</v>
      </c>
      <c r="K15" s="18">
        <f t="shared" si="2"/>
        <v>124782657</v>
      </c>
      <c r="L15" s="18">
        <f t="shared" si="2"/>
        <v>189628928</v>
      </c>
      <c r="M15" s="18">
        <f t="shared" si="2"/>
        <v>155314776</v>
      </c>
      <c r="N15" s="18">
        <f t="shared" si="2"/>
        <v>469726361</v>
      </c>
      <c r="O15" s="18">
        <f t="shared" si="2"/>
        <v>33420251</v>
      </c>
      <c r="P15" s="18">
        <f t="shared" si="2"/>
        <v>74035736</v>
      </c>
      <c r="Q15" s="18">
        <f t="shared" si="2"/>
        <v>65092893</v>
      </c>
      <c r="R15" s="18">
        <f t="shared" si="2"/>
        <v>172548880</v>
      </c>
      <c r="S15" s="18">
        <f t="shared" si="2"/>
        <v>161148651</v>
      </c>
      <c r="T15" s="18">
        <f t="shared" si="2"/>
        <v>164680226</v>
      </c>
      <c r="U15" s="18">
        <f t="shared" si="2"/>
        <v>431025529</v>
      </c>
      <c r="V15" s="18">
        <f t="shared" si="2"/>
        <v>756854406</v>
      </c>
      <c r="W15" s="18">
        <f t="shared" si="2"/>
        <v>1624234977</v>
      </c>
      <c r="X15" s="18">
        <f t="shared" si="2"/>
        <v>2129944979</v>
      </c>
      <c r="Y15" s="18">
        <f t="shared" si="2"/>
        <v>-505710002</v>
      </c>
      <c r="Z15" s="4">
        <f>+IF(X15&lt;&gt;0,+(Y15/X15)*100,0)</f>
        <v>-23.742866927831567</v>
      </c>
      <c r="AA15" s="30">
        <f>SUM(AA16:AA18)</f>
        <v>2296750292</v>
      </c>
    </row>
    <row r="16" spans="1:27" ht="13.5">
      <c r="A16" s="5" t="s">
        <v>42</v>
      </c>
      <c r="B16" s="3"/>
      <c r="C16" s="19">
        <v>83639401</v>
      </c>
      <c r="D16" s="19"/>
      <c r="E16" s="20">
        <v>113943572</v>
      </c>
      <c r="F16" s="21">
        <v>49605476</v>
      </c>
      <c r="G16" s="21">
        <v>304508</v>
      </c>
      <c r="H16" s="21">
        <v>7558758</v>
      </c>
      <c r="I16" s="21">
        <v>2239129</v>
      </c>
      <c r="J16" s="21">
        <v>10102395</v>
      </c>
      <c r="K16" s="21">
        <v>5449083</v>
      </c>
      <c r="L16" s="21">
        <v>3512761</v>
      </c>
      <c r="M16" s="21">
        <v>1689108</v>
      </c>
      <c r="N16" s="21">
        <v>10650952</v>
      </c>
      <c r="O16" s="21">
        <v>739628</v>
      </c>
      <c r="P16" s="21">
        <v>2083568</v>
      </c>
      <c r="Q16" s="21">
        <v>4990715</v>
      </c>
      <c r="R16" s="21">
        <v>7813911</v>
      </c>
      <c r="S16" s="21">
        <v>6595146</v>
      </c>
      <c r="T16" s="21">
        <v>6785271</v>
      </c>
      <c r="U16" s="21">
        <v>12076766</v>
      </c>
      <c r="V16" s="21">
        <v>25457183</v>
      </c>
      <c r="W16" s="21">
        <v>54024441</v>
      </c>
      <c r="X16" s="21">
        <v>114193573</v>
      </c>
      <c r="Y16" s="21">
        <v>-60169132</v>
      </c>
      <c r="Z16" s="6">
        <v>-52.69</v>
      </c>
      <c r="AA16" s="28">
        <v>49605476</v>
      </c>
    </row>
    <row r="17" spans="1:27" ht="13.5">
      <c r="A17" s="5" t="s">
        <v>43</v>
      </c>
      <c r="B17" s="3"/>
      <c r="C17" s="19">
        <v>1598998629</v>
      </c>
      <c r="D17" s="19"/>
      <c r="E17" s="20">
        <v>1992393871</v>
      </c>
      <c r="F17" s="21">
        <v>2232992883</v>
      </c>
      <c r="G17" s="21">
        <v>9921387</v>
      </c>
      <c r="H17" s="21">
        <v>88556527</v>
      </c>
      <c r="I17" s="21">
        <v>115725798</v>
      </c>
      <c r="J17" s="21">
        <v>214203712</v>
      </c>
      <c r="K17" s="21">
        <v>116476908</v>
      </c>
      <c r="L17" s="21">
        <v>185547369</v>
      </c>
      <c r="M17" s="21">
        <v>153245469</v>
      </c>
      <c r="N17" s="21">
        <v>455269746</v>
      </c>
      <c r="O17" s="21">
        <v>32581468</v>
      </c>
      <c r="P17" s="21">
        <v>71618504</v>
      </c>
      <c r="Q17" s="21">
        <v>59998483</v>
      </c>
      <c r="R17" s="21">
        <v>164198455</v>
      </c>
      <c r="S17" s="21">
        <v>153003006</v>
      </c>
      <c r="T17" s="21">
        <v>155802284</v>
      </c>
      <c r="U17" s="21">
        <v>414330146</v>
      </c>
      <c r="V17" s="21">
        <v>723135436</v>
      </c>
      <c r="W17" s="21">
        <v>1556807349</v>
      </c>
      <c r="X17" s="21">
        <v>1995634632</v>
      </c>
      <c r="Y17" s="21">
        <v>-438827283</v>
      </c>
      <c r="Z17" s="6">
        <v>-21.99</v>
      </c>
      <c r="AA17" s="28">
        <v>2232992883</v>
      </c>
    </row>
    <row r="18" spans="1:27" ht="13.5">
      <c r="A18" s="5" t="s">
        <v>44</v>
      </c>
      <c r="B18" s="3"/>
      <c r="C18" s="19">
        <v>21015002</v>
      </c>
      <c r="D18" s="19"/>
      <c r="E18" s="20">
        <v>20116773</v>
      </c>
      <c r="F18" s="21">
        <v>14151933</v>
      </c>
      <c r="G18" s="21">
        <v>7342</v>
      </c>
      <c r="H18" s="21">
        <v>178371</v>
      </c>
      <c r="I18" s="21">
        <v>613510</v>
      </c>
      <c r="J18" s="21">
        <v>799223</v>
      </c>
      <c r="K18" s="21">
        <v>2856666</v>
      </c>
      <c r="L18" s="21">
        <v>568798</v>
      </c>
      <c r="M18" s="21">
        <v>380199</v>
      </c>
      <c r="N18" s="21">
        <v>3805663</v>
      </c>
      <c r="O18" s="21">
        <v>99155</v>
      </c>
      <c r="P18" s="21">
        <v>333664</v>
      </c>
      <c r="Q18" s="21">
        <v>103695</v>
      </c>
      <c r="R18" s="21">
        <v>536514</v>
      </c>
      <c r="S18" s="21">
        <v>1550499</v>
      </c>
      <c r="T18" s="21">
        <v>2092671</v>
      </c>
      <c r="U18" s="21">
        <v>4618617</v>
      </c>
      <c r="V18" s="21">
        <v>8261787</v>
      </c>
      <c r="W18" s="21">
        <v>13403187</v>
      </c>
      <c r="X18" s="21">
        <v>20116774</v>
      </c>
      <c r="Y18" s="21">
        <v>-6713587</v>
      </c>
      <c r="Z18" s="6">
        <v>-33.37</v>
      </c>
      <c r="AA18" s="28">
        <v>14151933</v>
      </c>
    </row>
    <row r="19" spans="1:27" ht="13.5">
      <c r="A19" s="2" t="s">
        <v>45</v>
      </c>
      <c r="B19" s="8"/>
      <c r="C19" s="16">
        <f aca="true" t="shared" si="3" ref="C19:Y19">SUM(C20:C23)</f>
        <v>3034223788</v>
      </c>
      <c r="D19" s="16">
        <f>SUM(D20:D23)</f>
        <v>0</v>
      </c>
      <c r="E19" s="17">
        <f t="shared" si="3"/>
        <v>3958307161</v>
      </c>
      <c r="F19" s="18">
        <f t="shared" si="3"/>
        <v>3574381027</v>
      </c>
      <c r="G19" s="18">
        <f t="shared" si="3"/>
        <v>35849309</v>
      </c>
      <c r="H19" s="18">
        <f t="shared" si="3"/>
        <v>118776249</v>
      </c>
      <c r="I19" s="18">
        <f t="shared" si="3"/>
        <v>177943255</v>
      </c>
      <c r="J19" s="18">
        <f t="shared" si="3"/>
        <v>332568813</v>
      </c>
      <c r="K19" s="18">
        <f t="shared" si="3"/>
        <v>218272386</v>
      </c>
      <c r="L19" s="18">
        <f t="shared" si="3"/>
        <v>219415634</v>
      </c>
      <c r="M19" s="18">
        <f t="shared" si="3"/>
        <v>233934468</v>
      </c>
      <c r="N19" s="18">
        <f t="shared" si="3"/>
        <v>671622488</v>
      </c>
      <c r="O19" s="18">
        <f t="shared" si="3"/>
        <v>104043722</v>
      </c>
      <c r="P19" s="18">
        <f t="shared" si="3"/>
        <v>197443096</v>
      </c>
      <c r="Q19" s="18">
        <f t="shared" si="3"/>
        <v>291046118</v>
      </c>
      <c r="R19" s="18">
        <f t="shared" si="3"/>
        <v>592532936</v>
      </c>
      <c r="S19" s="18">
        <f t="shared" si="3"/>
        <v>340709665</v>
      </c>
      <c r="T19" s="18">
        <f t="shared" si="3"/>
        <v>360190668</v>
      </c>
      <c r="U19" s="18">
        <f t="shared" si="3"/>
        <v>742136805</v>
      </c>
      <c r="V19" s="18">
        <f t="shared" si="3"/>
        <v>1443037138</v>
      </c>
      <c r="W19" s="18">
        <f t="shared" si="3"/>
        <v>3039761375</v>
      </c>
      <c r="X19" s="18">
        <f t="shared" si="3"/>
        <v>4001664166</v>
      </c>
      <c r="Y19" s="18">
        <f t="shared" si="3"/>
        <v>-961902791</v>
      </c>
      <c r="Z19" s="4">
        <f>+IF(X19&lt;&gt;0,+(Y19/X19)*100,0)</f>
        <v>-24.037569148675033</v>
      </c>
      <c r="AA19" s="30">
        <f>SUM(AA20:AA23)</f>
        <v>3574381027</v>
      </c>
    </row>
    <row r="20" spans="1:27" ht="13.5">
      <c r="A20" s="5" t="s">
        <v>46</v>
      </c>
      <c r="B20" s="3"/>
      <c r="C20" s="19">
        <v>1369550185</v>
      </c>
      <c r="D20" s="19"/>
      <c r="E20" s="20">
        <v>1551388079</v>
      </c>
      <c r="F20" s="21">
        <v>1328422679</v>
      </c>
      <c r="G20" s="21">
        <v>16573440</v>
      </c>
      <c r="H20" s="21">
        <v>39450514</v>
      </c>
      <c r="I20" s="21">
        <v>64861035</v>
      </c>
      <c r="J20" s="21">
        <v>120884989</v>
      </c>
      <c r="K20" s="21">
        <v>87361705</v>
      </c>
      <c r="L20" s="21">
        <v>80728479</v>
      </c>
      <c r="M20" s="21">
        <v>64152273</v>
      </c>
      <c r="N20" s="21">
        <v>232242457</v>
      </c>
      <c r="O20" s="21">
        <v>48619895</v>
      </c>
      <c r="P20" s="21">
        <v>75210034</v>
      </c>
      <c r="Q20" s="21">
        <v>106795161</v>
      </c>
      <c r="R20" s="21">
        <v>230625090</v>
      </c>
      <c r="S20" s="21">
        <v>96070414</v>
      </c>
      <c r="T20" s="21">
        <v>124885218</v>
      </c>
      <c r="U20" s="21">
        <v>292872193</v>
      </c>
      <c r="V20" s="21">
        <v>513827825</v>
      </c>
      <c r="W20" s="21">
        <v>1097580361</v>
      </c>
      <c r="X20" s="21">
        <v>1566780373</v>
      </c>
      <c r="Y20" s="21">
        <v>-469200012</v>
      </c>
      <c r="Z20" s="6">
        <v>-29.95</v>
      </c>
      <c r="AA20" s="28">
        <v>1328422679</v>
      </c>
    </row>
    <row r="21" spans="1:27" ht="13.5">
      <c r="A21" s="5" t="s">
        <v>47</v>
      </c>
      <c r="B21" s="3"/>
      <c r="C21" s="19">
        <v>763058297</v>
      </c>
      <c r="D21" s="19"/>
      <c r="E21" s="20">
        <v>899824017</v>
      </c>
      <c r="F21" s="21">
        <v>924450432</v>
      </c>
      <c r="G21" s="21">
        <v>9685398</v>
      </c>
      <c r="H21" s="21">
        <v>44473109</v>
      </c>
      <c r="I21" s="21">
        <v>50820154</v>
      </c>
      <c r="J21" s="21">
        <v>104978661</v>
      </c>
      <c r="K21" s="21">
        <v>53473214</v>
      </c>
      <c r="L21" s="21">
        <v>66871306</v>
      </c>
      <c r="M21" s="21">
        <v>66935655</v>
      </c>
      <c r="N21" s="21">
        <v>187280175</v>
      </c>
      <c r="O21" s="21">
        <v>32125482</v>
      </c>
      <c r="P21" s="21">
        <v>78863777</v>
      </c>
      <c r="Q21" s="21">
        <v>69836953</v>
      </c>
      <c r="R21" s="21">
        <v>180826212</v>
      </c>
      <c r="S21" s="21">
        <v>101327270</v>
      </c>
      <c r="T21" s="21">
        <v>85318606</v>
      </c>
      <c r="U21" s="21">
        <v>148211906</v>
      </c>
      <c r="V21" s="21">
        <v>334857782</v>
      </c>
      <c r="W21" s="21">
        <v>807942830</v>
      </c>
      <c r="X21" s="21">
        <v>920340469</v>
      </c>
      <c r="Y21" s="21">
        <v>-112397639</v>
      </c>
      <c r="Z21" s="6">
        <v>-12.21</v>
      </c>
      <c r="AA21" s="28">
        <v>924450432</v>
      </c>
    </row>
    <row r="22" spans="1:27" ht="13.5">
      <c r="A22" s="5" t="s">
        <v>48</v>
      </c>
      <c r="B22" s="3"/>
      <c r="C22" s="22">
        <v>734532853</v>
      </c>
      <c r="D22" s="22"/>
      <c r="E22" s="23">
        <v>981827444</v>
      </c>
      <c r="F22" s="24">
        <v>974454342</v>
      </c>
      <c r="G22" s="24">
        <v>7236259</v>
      </c>
      <c r="H22" s="24">
        <v>23129748</v>
      </c>
      <c r="I22" s="24">
        <v>47744150</v>
      </c>
      <c r="J22" s="24">
        <v>78110157</v>
      </c>
      <c r="K22" s="24">
        <v>61303201</v>
      </c>
      <c r="L22" s="24">
        <v>46771578</v>
      </c>
      <c r="M22" s="24">
        <v>79822823</v>
      </c>
      <c r="N22" s="24">
        <v>187897602</v>
      </c>
      <c r="O22" s="24">
        <v>21478654</v>
      </c>
      <c r="P22" s="24">
        <v>31544254</v>
      </c>
      <c r="Q22" s="24">
        <v>89872241</v>
      </c>
      <c r="R22" s="24">
        <v>142895149</v>
      </c>
      <c r="S22" s="24">
        <v>114438386</v>
      </c>
      <c r="T22" s="24">
        <v>103487294</v>
      </c>
      <c r="U22" s="24">
        <v>176347698</v>
      </c>
      <c r="V22" s="24">
        <v>394273378</v>
      </c>
      <c r="W22" s="24">
        <v>803176286</v>
      </c>
      <c r="X22" s="24">
        <v>986102699</v>
      </c>
      <c r="Y22" s="24">
        <v>-182926413</v>
      </c>
      <c r="Z22" s="7">
        <v>-18.55</v>
      </c>
      <c r="AA22" s="29">
        <v>974454342</v>
      </c>
    </row>
    <row r="23" spans="1:27" ht="13.5">
      <c r="A23" s="5" t="s">
        <v>49</v>
      </c>
      <c r="B23" s="3"/>
      <c r="C23" s="19">
        <v>167082453</v>
      </c>
      <c r="D23" s="19"/>
      <c r="E23" s="20">
        <v>525267621</v>
      </c>
      <c r="F23" s="21">
        <v>347053574</v>
      </c>
      <c r="G23" s="21">
        <v>2354212</v>
      </c>
      <c r="H23" s="21">
        <v>11722878</v>
      </c>
      <c r="I23" s="21">
        <v>14517916</v>
      </c>
      <c r="J23" s="21">
        <v>28595006</v>
      </c>
      <c r="K23" s="21">
        <v>16134266</v>
      </c>
      <c r="L23" s="21">
        <v>25044271</v>
      </c>
      <c r="M23" s="21">
        <v>23023717</v>
      </c>
      <c r="N23" s="21">
        <v>64202254</v>
      </c>
      <c r="O23" s="21">
        <v>1819691</v>
      </c>
      <c r="P23" s="21">
        <v>11825031</v>
      </c>
      <c r="Q23" s="21">
        <v>24541763</v>
      </c>
      <c r="R23" s="21">
        <v>38186485</v>
      </c>
      <c r="S23" s="21">
        <v>28873595</v>
      </c>
      <c r="T23" s="21">
        <v>46499550</v>
      </c>
      <c r="U23" s="21">
        <v>124705008</v>
      </c>
      <c r="V23" s="21">
        <v>200078153</v>
      </c>
      <c r="W23" s="21">
        <v>331061898</v>
      </c>
      <c r="X23" s="21">
        <v>528440625</v>
      </c>
      <c r="Y23" s="21">
        <v>-197378727</v>
      </c>
      <c r="Z23" s="6">
        <v>-37.35</v>
      </c>
      <c r="AA23" s="28">
        <v>347053574</v>
      </c>
    </row>
    <row r="24" spans="1:27" ht="13.5">
      <c r="A24" s="2" t="s">
        <v>50</v>
      </c>
      <c r="B24" s="8"/>
      <c r="C24" s="16">
        <v>4953122</v>
      </c>
      <c r="D24" s="16"/>
      <c r="E24" s="17">
        <v>1700000</v>
      </c>
      <c r="F24" s="18">
        <v>1207706</v>
      </c>
      <c r="G24" s="18"/>
      <c r="H24" s="18">
        <v>4703</v>
      </c>
      <c r="I24" s="18"/>
      <c r="J24" s="18">
        <v>4703</v>
      </c>
      <c r="K24" s="18">
        <v>120807</v>
      </c>
      <c r="L24" s="18">
        <v>1962</v>
      </c>
      <c r="M24" s="18"/>
      <c r="N24" s="18">
        <v>122769</v>
      </c>
      <c r="O24" s="18"/>
      <c r="P24" s="18"/>
      <c r="Q24" s="18"/>
      <c r="R24" s="18"/>
      <c r="S24" s="18">
        <v>10480</v>
      </c>
      <c r="T24" s="18">
        <v>479825</v>
      </c>
      <c r="U24" s="18">
        <v>323656</v>
      </c>
      <c r="V24" s="18">
        <v>813961</v>
      </c>
      <c r="W24" s="18">
        <v>941433</v>
      </c>
      <c r="X24" s="18">
        <v>1785000</v>
      </c>
      <c r="Y24" s="18">
        <v>-843567</v>
      </c>
      <c r="Z24" s="4">
        <v>-47.26</v>
      </c>
      <c r="AA24" s="30">
        <v>1207706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6395218439</v>
      </c>
      <c r="D25" s="51">
        <f>+D5+D9+D15+D19+D24</f>
        <v>0</v>
      </c>
      <c r="E25" s="52">
        <f t="shared" si="4"/>
        <v>8373446719</v>
      </c>
      <c r="F25" s="53">
        <f t="shared" si="4"/>
        <v>8571461998</v>
      </c>
      <c r="G25" s="53">
        <f t="shared" si="4"/>
        <v>66718239</v>
      </c>
      <c r="H25" s="53">
        <f t="shared" si="4"/>
        <v>272584560</v>
      </c>
      <c r="I25" s="53">
        <f t="shared" si="4"/>
        <v>450085163</v>
      </c>
      <c r="J25" s="53">
        <f t="shared" si="4"/>
        <v>789387962</v>
      </c>
      <c r="K25" s="53">
        <f t="shared" si="4"/>
        <v>519751308</v>
      </c>
      <c r="L25" s="53">
        <f t="shared" si="4"/>
        <v>571580339</v>
      </c>
      <c r="M25" s="53">
        <f t="shared" si="4"/>
        <v>565675035</v>
      </c>
      <c r="N25" s="53">
        <f t="shared" si="4"/>
        <v>1657006682</v>
      </c>
      <c r="O25" s="53">
        <f t="shared" si="4"/>
        <v>188000264</v>
      </c>
      <c r="P25" s="53">
        <f t="shared" si="4"/>
        <v>365813384</v>
      </c>
      <c r="Q25" s="53">
        <f t="shared" si="4"/>
        <v>528431848</v>
      </c>
      <c r="R25" s="53">
        <f t="shared" si="4"/>
        <v>1082245496</v>
      </c>
      <c r="S25" s="53">
        <f t="shared" si="4"/>
        <v>661808559</v>
      </c>
      <c r="T25" s="53">
        <f t="shared" si="4"/>
        <v>725782048</v>
      </c>
      <c r="U25" s="53">
        <f t="shared" si="4"/>
        <v>1991249118</v>
      </c>
      <c r="V25" s="53">
        <f t="shared" si="4"/>
        <v>3378839725</v>
      </c>
      <c r="W25" s="53">
        <f t="shared" si="4"/>
        <v>6907479865</v>
      </c>
      <c r="X25" s="53">
        <f t="shared" si="4"/>
        <v>8373480810</v>
      </c>
      <c r="Y25" s="53">
        <f t="shared" si="4"/>
        <v>-1466000945</v>
      </c>
      <c r="Z25" s="54">
        <f>+IF(X25&lt;&gt;0,+(Y25/X25)*100,0)</f>
        <v>-17.50766471273492</v>
      </c>
      <c r="AA25" s="55">
        <f>+AA5+AA9+AA15+AA19+AA24</f>
        <v>8571461998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2550431831</v>
      </c>
      <c r="D28" s="19"/>
      <c r="E28" s="20">
        <v>3234068826</v>
      </c>
      <c r="F28" s="21">
        <v>3609783416</v>
      </c>
      <c r="G28" s="21">
        <v>28177401</v>
      </c>
      <c r="H28" s="21">
        <v>143893633</v>
      </c>
      <c r="I28" s="21">
        <v>210350902</v>
      </c>
      <c r="J28" s="21">
        <v>382421936</v>
      </c>
      <c r="K28" s="21">
        <v>195948730</v>
      </c>
      <c r="L28" s="21">
        <v>312698496</v>
      </c>
      <c r="M28" s="21">
        <v>234554973</v>
      </c>
      <c r="N28" s="21">
        <v>743202199</v>
      </c>
      <c r="O28" s="21">
        <v>54656040</v>
      </c>
      <c r="P28" s="21">
        <v>123070865</v>
      </c>
      <c r="Q28" s="21">
        <v>147596319</v>
      </c>
      <c r="R28" s="21">
        <v>325323224</v>
      </c>
      <c r="S28" s="21">
        <v>213809497</v>
      </c>
      <c r="T28" s="21">
        <v>202982096</v>
      </c>
      <c r="U28" s="21">
        <v>918432852</v>
      </c>
      <c r="V28" s="21">
        <v>1335224445</v>
      </c>
      <c r="W28" s="21">
        <v>2786171804</v>
      </c>
      <c r="X28" s="21"/>
      <c r="Y28" s="21">
        <v>2786171804</v>
      </c>
      <c r="Z28" s="6"/>
      <c r="AA28" s="19">
        <v>3609783416</v>
      </c>
    </row>
    <row r="29" spans="1:27" ht="13.5">
      <c r="A29" s="57" t="s">
        <v>55</v>
      </c>
      <c r="B29" s="3"/>
      <c r="C29" s="19">
        <v>529990481</v>
      </c>
      <c r="D29" s="19"/>
      <c r="E29" s="20">
        <v>493929165</v>
      </c>
      <c r="F29" s="21">
        <v>643420901</v>
      </c>
      <c r="G29" s="21">
        <v>8639241</v>
      </c>
      <c r="H29" s="21">
        <v>15803798</v>
      </c>
      <c r="I29" s="21">
        <v>42479721</v>
      </c>
      <c r="J29" s="21">
        <v>66922760</v>
      </c>
      <c r="K29" s="21">
        <v>84498501</v>
      </c>
      <c r="L29" s="21">
        <v>31695589</v>
      </c>
      <c r="M29" s="21">
        <v>88774673</v>
      </c>
      <c r="N29" s="21">
        <v>204968763</v>
      </c>
      <c r="O29" s="21">
        <v>13631226</v>
      </c>
      <c r="P29" s="21">
        <v>22179021</v>
      </c>
      <c r="Q29" s="21">
        <v>55895059</v>
      </c>
      <c r="R29" s="21">
        <v>91705306</v>
      </c>
      <c r="S29" s="21">
        <v>45329243</v>
      </c>
      <c r="T29" s="21">
        <v>43253140</v>
      </c>
      <c r="U29" s="21">
        <v>95481266</v>
      </c>
      <c r="V29" s="21">
        <v>184063649</v>
      </c>
      <c r="W29" s="21">
        <v>547660478</v>
      </c>
      <c r="X29" s="21"/>
      <c r="Y29" s="21">
        <v>547660478</v>
      </c>
      <c r="Z29" s="6"/>
      <c r="AA29" s="28">
        <v>643420901</v>
      </c>
    </row>
    <row r="30" spans="1:27" ht="13.5">
      <c r="A30" s="57" t="s">
        <v>56</v>
      </c>
      <c r="B30" s="3"/>
      <c r="C30" s="22">
        <v>62102</v>
      </c>
      <c r="D30" s="22"/>
      <c r="E30" s="23">
        <v>6000000</v>
      </c>
      <c r="F30" s="24">
        <v>7541725</v>
      </c>
      <c r="G30" s="24"/>
      <c r="H30" s="24"/>
      <c r="I30" s="24"/>
      <c r="J30" s="24"/>
      <c r="K30" s="24"/>
      <c r="L30" s="24">
        <v>74035</v>
      </c>
      <c r="M30" s="24">
        <v>388623</v>
      </c>
      <c r="N30" s="24">
        <v>462658</v>
      </c>
      <c r="O30" s="24">
        <v>601410</v>
      </c>
      <c r="P30" s="24">
        <v>944798</v>
      </c>
      <c r="Q30" s="24">
        <v>1187833</v>
      </c>
      <c r="R30" s="24">
        <v>2734041</v>
      </c>
      <c r="S30" s="24">
        <v>684156</v>
      </c>
      <c r="T30" s="24">
        <v>501325</v>
      </c>
      <c r="U30" s="24">
        <v>403661</v>
      </c>
      <c r="V30" s="24">
        <v>1589142</v>
      </c>
      <c r="W30" s="24">
        <v>4785841</v>
      </c>
      <c r="X30" s="24"/>
      <c r="Y30" s="24">
        <v>4785841</v>
      </c>
      <c r="Z30" s="7"/>
      <c r="AA30" s="29">
        <v>7541725</v>
      </c>
    </row>
    <row r="31" spans="1:27" ht="13.5">
      <c r="A31" s="58" t="s">
        <v>57</v>
      </c>
      <c r="B31" s="3"/>
      <c r="C31" s="19">
        <v>6438766</v>
      </c>
      <c r="D31" s="19"/>
      <c r="E31" s="20">
        <v>59763490</v>
      </c>
      <c r="F31" s="21">
        <v>27999825</v>
      </c>
      <c r="G31" s="21"/>
      <c r="H31" s="21">
        <v>774705</v>
      </c>
      <c r="I31" s="21">
        <v>387786</v>
      </c>
      <c r="J31" s="21">
        <v>1162491</v>
      </c>
      <c r="K31" s="21">
        <v>4527401</v>
      </c>
      <c r="L31" s="21">
        <v>2088776</v>
      </c>
      <c r="M31" s="21">
        <v>4284563</v>
      </c>
      <c r="N31" s="21">
        <v>10900740</v>
      </c>
      <c r="O31" s="21">
        <v>2340648</v>
      </c>
      <c r="P31" s="21">
        <v>7779569</v>
      </c>
      <c r="Q31" s="21">
        <v>9966649</v>
      </c>
      <c r="R31" s="21">
        <v>20086866</v>
      </c>
      <c r="S31" s="21">
        <v>4134824</v>
      </c>
      <c r="T31" s="21">
        <v>1262940</v>
      </c>
      <c r="U31" s="21">
        <v>5077427</v>
      </c>
      <c r="V31" s="21">
        <v>10475191</v>
      </c>
      <c r="W31" s="21">
        <v>42625288</v>
      </c>
      <c r="X31" s="21"/>
      <c r="Y31" s="21">
        <v>42625288</v>
      </c>
      <c r="Z31" s="6"/>
      <c r="AA31" s="28">
        <v>27999825</v>
      </c>
    </row>
    <row r="32" spans="1:27" ht="13.5">
      <c r="A32" s="59" t="s">
        <v>58</v>
      </c>
      <c r="B32" s="3"/>
      <c r="C32" s="25">
        <f aca="true" t="shared" si="5" ref="C32:Y32">SUM(C28:C31)</f>
        <v>3086923180</v>
      </c>
      <c r="D32" s="25">
        <f>SUM(D28:D31)</f>
        <v>0</v>
      </c>
      <c r="E32" s="26">
        <f t="shared" si="5"/>
        <v>3793761481</v>
      </c>
      <c r="F32" s="27">
        <f t="shared" si="5"/>
        <v>4288745867</v>
      </c>
      <c r="G32" s="27">
        <f t="shared" si="5"/>
        <v>36816642</v>
      </c>
      <c r="H32" s="27">
        <f t="shared" si="5"/>
        <v>160472136</v>
      </c>
      <c r="I32" s="27">
        <f t="shared" si="5"/>
        <v>253218409</v>
      </c>
      <c r="J32" s="27">
        <f t="shared" si="5"/>
        <v>450507187</v>
      </c>
      <c r="K32" s="27">
        <f t="shared" si="5"/>
        <v>284974632</v>
      </c>
      <c r="L32" s="27">
        <f t="shared" si="5"/>
        <v>346556896</v>
      </c>
      <c r="M32" s="27">
        <f t="shared" si="5"/>
        <v>328002832</v>
      </c>
      <c r="N32" s="27">
        <f t="shared" si="5"/>
        <v>959534360</v>
      </c>
      <c r="O32" s="27">
        <f t="shared" si="5"/>
        <v>71229324</v>
      </c>
      <c r="P32" s="27">
        <f t="shared" si="5"/>
        <v>153974253</v>
      </c>
      <c r="Q32" s="27">
        <f t="shared" si="5"/>
        <v>214645860</v>
      </c>
      <c r="R32" s="27">
        <f t="shared" si="5"/>
        <v>439849437</v>
      </c>
      <c r="S32" s="27">
        <f t="shared" si="5"/>
        <v>263957720</v>
      </c>
      <c r="T32" s="27">
        <f t="shared" si="5"/>
        <v>247999501</v>
      </c>
      <c r="U32" s="27">
        <f t="shared" si="5"/>
        <v>1019395206</v>
      </c>
      <c r="V32" s="27">
        <f t="shared" si="5"/>
        <v>1531352427</v>
      </c>
      <c r="W32" s="27">
        <f t="shared" si="5"/>
        <v>3381243411</v>
      </c>
      <c r="X32" s="27">
        <f t="shared" si="5"/>
        <v>0</v>
      </c>
      <c r="Y32" s="27">
        <f t="shared" si="5"/>
        <v>3381243411</v>
      </c>
      <c r="Z32" s="13">
        <f>+IF(X32&lt;&gt;0,+(Y32/X32)*100,0)</f>
        <v>0</v>
      </c>
      <c r="AA32" s="31">
        <f>SUM(AA28:AA31)</f>
        <v>4288745867</v>
      </c>
    </row>
    <row r="33" spans="1:27" ht="13.5">
      <c r="A33" s="60" t="s">
        <v>59</v>
      </c>
      <c r="B33" s="3" t="s">
        <v>60</v>
      </c>
      <c r="C33" s="19">
        <v>114216833</v>
      </c>
      <c r="D33" s="19"/>
      <c r="E33" s="20">
        <v>86023292</v>
      </c>
      <c r="F33" s="21">
        <v>79696044</v>
      </c>
      <c r="G33" s="21">
        <v>2718978</v>
      </c>
      <c r="H33" s="21">
        <v>3105927</v>
      </c>
      <c r="I33" s="21">
        <v>6798782</v>
      </c>
      <c r="J33" s="21">
        <v>12623687</v>
      </c>
      <c r="K33" s="21">
        <v>8187940</v>
      </c>
      <c r="L33" s="21">
        <v>6078334</v>
      </c>
      <c r="M33" s="21">
        <v>4957145</v>
      </c>
      <c r="N33" s="21">
        <v>19223419</v>
      </c>
      <c r="O33" s="21">
        <v>1871585</v>
      </c>
      <c r="P33" s="21">
        <v>5072829</v>
      </c>
      <c r="Q33" s="21">
        <v>5048509</v>
      </c>
      <c r="R33" s="21">
        <v>11992923</v>
      </c>
      <c r="S33" s="21">
        <v>2341002</v>
      </c>
      <c r="T33" s="21">
        <v>2019603</v>
      </c>
      <c r="U33" s="21">
        <v>10584448</v>
      </c>
      <c r="V33" s="21">
        <v>14945053</v>
      </c>
      <c r="W33" s="21">
        <v>58785082</v>
      </c>
      <c r="X33" s="21"/>
      <c r="Y33" s="21">
        <v>58785082</v>
      </c>
      <c r="Z33" s="6"/>
      <c r="AA33" s="28">
        <v>79696044</v>
      </c>
    </row>
    <row r="34" spans="1:27" ht="13.5">
      <c r="A34" s="60" t="s">
        <v>61</v>
      </c>
      <c r="B34" s="3" t="s">
        <v>62</v>
      </c>
      <c r="C34" s="19">
        <v>2121052031</v>
      </c>
      <c r="D34" s="19"/>
      <c r="E34" s="20">
        <v>2859055282</v>
      </c>
      <c r="F34" s="21">
        <v>2788842387</v>
      </c>
      <c r="G34" s="21">
        <v>18497157</v>
      </c>
      <c r="H34" s="21">
        <v>79822663</v>
      </c>
      <c r="I34" s="21">
        <v>129289745</v>
      </c>
      <c r="J34" s="21">
        <v>227609565</v>
      </c>
      <c r="K34" s="21">
        <v>145025495</v>
      </c>
      <c r="L34" s="21">
        <v>143802051</v>
      </c>
      <c r="M34" s="21">
        <v>156948302</v>
      </c>
      <c r="N34" s="21">
        <v>445775848</v>
      </c>
      <c r="O34" s="21">
        <v>68384663</v>
      </c>
      <c r="P34" s="21">
        <v>139518332</v>
      </c>
      <c r="Q34" s="21">
        <v>205977016</v>
      </c>
      <c r="R34" s="21">
        <v>413880011</v>
      </c>
      <c r="S34" s="21">
        <v>283891580</v>
      </c>
      <c r="T34" s="21">
        <v>304811350</v>
      </c>
      <c r="U34" s="21">
        <v>612757980</v>
      </c>
      <c r="V34" s="21">
        <v>1201460910</v>
      </c>
      <c r="W34" s="21">
        <v>2288726334</v>
      </c>
      <c r="X34" s="21"/>
      <c r="Y34" s="21">
        <v>2288726334</v>
      </c>
      <c r="Z34" s="6"/>
      <c r="AA34" s="28">
        <v>2788842387</v>
      </c>
    </row>
    <row r="35" spans="1:27" ht="13.5">
      <c r="A35" s="60" t="s">
        <v>63</v>
      </c>
      <c r="B35" s="3"/>
      <c r="C35" s="19">
        <v>1073026400</v>
      </c>
      <c r="D35" s="19"/>
      <c r="E35" s="20">
        <v>1634606664</v>
      </c>
      <c r="F35" s="21">
        <v>1414177700</v>
      </c>
      <c r="G35" s="21">
        <v>8685457</v>
      </c>
      <c r="H35" s="21">
        <v>29183835</v>
      </c>
      <c r="I35" s="21">
        <v>60778224</v>
      </c>
      <c r="J35" s="21">
        <v>98647516</v>
      </c>
      <c r="K35" s="21">
        <v>81563241</v>
      </c>
      <c r="L35" s="21">
        <v>75143057</v>
      </c>
      <c r="M35" s="21">
        <v>75766760</v>
      </c>
      <c r="N35" s="21">
        <v>232473058</v>
      </c>
      <c r="O35" s="21">
        <v>46514688</v>
      </c>
      <c r="P35" s="21">
        <v>67247973</v>
      </c>
      <c r="Q35" s="21">
        <v>102760468</v>
      </c>
      <c r="R35" s="21">
        <v>216523129</v>
      </c>
      <c r="S35" s="21">
        <v>111618259</v>
      </c>
      <c r="T35" s="21">
        <v>170951595</v>
      </c>
      <c r="U35" s="21">
        <v>348511481</v>
      </c>
      <c r="V35" s="21">
        <v>631081335</v>
      </c>
      <c r="W35" s="21">
        <v>1178725038</v>
      </c>
      <c r="X35" s="21"/>
      <c r="Y35" s="21">
        <v>1178725038</v>
      </c>
      <c r="Z35" s="6"/>
      <c r="AA35" s="28">
        <v>1414177700</v>
      </c>
    </row>
    <row r="36" spans="1:27" ht="13.5">
      <c r="A36" s="61" t="s">
        <v>64</v>
      </c>
      <c r="B36" s="10"/>
      <c r="C36" s="62">
        <f aca="true" t="shared" si="6" ref="C36:Y36">SUM(C32:C35)</f>
        <v>6395218444</v>
      </c>
      <c r="D36" s="62">
        <f>SUM(D32:D35)</f>
        <v>0</v>
      </c>
      <c r="E36" s="63">
        <f t="shared" si="6"/>
        <v>8373446719</v>
      </c>
      <c r="F36" s="64">
        <f t="shared" si="6"/>
        <v>8571461998</v>
      </c>
      <c r="G36" s="64">
        <f t="shared" si="6"/>
        <v>66718234</v>
      </c>
      <c r="H36" s="64">
        <f t="shared" si="6"/>
        <v>272584561</v>
      </c>
      <c r="I36" s="64">
        <f t="shared" si="6"/>
        <v>450085160</v>
      </c>
      <c r="J36" s="64">
        <f t="shared" si="6"/>
        <v>789387955</v>
      </c>
      <c r="K36" s="64">
        <f t="shared" si="6"/>
        <v>519751308</v>
      </c>
      <c r="L36" s="64">
        <f t="shared" si="6"/>
        <v>571580338</v>
      </c>
      <c r="M36" s="64">
        <f t="shared" si="6"/>
        <v>565675039</v>
      </c>
      <c r="N36" s="64">
        <f t="shared" si="6"/>
        <v>1657006685</v>
      </c>
      <c r="O36" s="64">
        <f t="shared" si="6"/>
        <v>188000260</v>
      </c>
      <c r="P36" s="64">
        <f t="shared" si="6"/>
        <v>365813387</v>
      </c>
      <c r="Q36" s="64">
        <f t="shared" si="6"/>
        <v>528431853</v>
      </c>
      <c r="R36" s="64">
        <f t="shared" si="6"/>
        <v>1082245500</v>
      </c>
      <c r="S36" s="64">
        <f t="shared" si="6"/>
        <v>661808561</v>
      </c>
      <c r="T36" s="64">
        <f t="shared" si="6"/>
        <v>725782049</v>
      </c>
      <c r="U36" s="64">
        <f t="shared" si="6"/>
        <v>1991249115</v>
      </c>
      <c r="V36" s="64">
        <f t="shared" si="6"/>
        <v>3378839725</v>
      </c>
      <c r="W36" s="64">
        <f t="shared" si="6"/>
        <v>6907479865</v>
      </c>
      <c r="X36" s="64">
        <f t="shared" si="6"/>
        <v>0</v>
      </c>
      <c r="Y36" s="64">
        <f t="shared" si="6"/>
        <v>6907479865</v>
      </c>
      <c r="Z36" s="65">
        <f>+IF(X36&lt;&gt;0,+(Y36/X36)*100,0)</f>
        <v>0</v>
      </c>
      <c r="AA36" s="66">
        <f>SUM(AA32:AA35)</f>
        <v>8571461998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967786</v>
      </c>
      <c r="D5" s="16">
        <f>SUM(D6:D8)</f>
        <v>0</v>
      </c>
      <c r="E5" s="17">
        <f t="shared" si="0"/>
        <v>1972000</v>
      </c>
      <c r="F5" s="18">
        <f t="shared" si="0"/>
        <v>1988500</v>
      </c>
      <c r="G5" s="18">
        <f t="shared" si="0"/>
        <v>0</v>
      </c>
      <c r="H5" s="18">
        <f t="shared" si="0"/>
        <v>0</v>
      </c>
      <c r="I5" s="18">
        <f t="shared" si="0"/>
        <v>5403</v>
      </c>
      <c r="J5" s="18">
        <f t="shared" si="0"/>
        <v>5403</v>
      </c>
      <c r="K5" s="18">
        <f t="shared" si="0"/>
        <v>44824</v>
      </c>
      <c r="L5" s="18">
        <f t="shared" si="0"/>
        <v>104374</v>
      </c>
      <c r="M5" s="18">
        <f t="shared" si="0"/>
        <v>1738</v>
      </c>
      <c r="N5" s="18">
        <f t="shared" si="0"/>
        <v>150936</v>
      </c>
      <c r="O5" s="18">
        <f t="shared" si="0"/>
        <v>0</v>
      </c>
      <c r="P5" s="18">
        <f t="shared" si="0"/>
        <v>304306</v>
      </c>
      <c r="Q5" s="18">
        <f t="shared" si="0"/>
        <v>26663</v>
      </c>
      <c r="R5" s="18">
        <f t="shared" si="0"/>
        <v>330969</v>
      </c>
      <c r="S5" s="18">
        <f t="shared" si="0"/>
        <v>58127</v>
      </c>
      <c r="T5" s="18">
        <f t="shared" si="0"/>
        <v>158501</v>
      </c>
      <c r="U5" s="18">
        <f t="shared" si="0"/>
        <v>1153164</v>
      </c>
      <c r="V5" s="18">
        <f t="shared" si="0"/>
        <v>1369792</v>
      </c>
      <c r="W5" s="18">
        <f t="shared" si="0"/>
        <v>1857100</v>
      </c>
      <c r="X5" s="18">
        <f t="shared" si="0"/>
        <v>1972000</v>
      </c>
      <c r="Y5" s="18">
        <f t="shared" si="0"/>
        <v>-114900</v>
      </c>
      <c r="Z5" s="4">
        <f>+IF(X5&lt;&gt;0,+(Y5/X5)*100,0)</f>
        <v>-5.82657200811359</v>
      </c>
      <c r="AA5" s="16">
        <f>SUM(AA6:AA8)</f>
        <v>1988500</v>
      </c>
    </row>
    <row r="6" spans="1:27" ht="13.5">
      <c r="A6" s="5" t="s">
        <v>32</v>
      </c>
      <c r="B6" s="3"/>
      <c r="C6" s="19">
        <v>19268</v>
      </c>
      <c r="D6" s="19"/>
      <c r="E6" s="20">
        <v>103000</v>
      </c>
      <c r="F6" s="21">
        <v>103000</v>
      </c>
      <c r="G6" s="21"/>
      <c r="H6" s="21"/>
      <c r="I6" s="21"/>
      <c r="J6" s="21"/>
      <c r="K6" s="21"/>
      <c r="L6" s="21">
        <v>1619</v>
      </c>
      <c r="M6" s="21"/>
      <c r="N6" s="21">
        <v>1619</v>
      </c>
      <c r="O6" s="21"/>
      <c r="P6" s="21">
        <v>3005</v>
      </c>
      <c r="Q6" s="21">
        <v>4513</v>
      </c>
      <c r="R6" s="21">
        <v>7518</v>
      </c>
      <c r="S6" s="21"/>
      <c r="T6" s="21">
        <v>1338</v>
      </c>
      <c r="U6" s="21">
        <v>81346</v>
      </c>
      <c r="V6" s="21">
        <v>82684</v>
      </c>
      <c r="W6" s="21">
        <v>91821</v>
      </c>
      <c r="X6" s="21">
        <v>103000</v>
      </c>
      <c r="Y6" s="21">
        <v>-11179</v>
      </c>
      <c r="Z6" s="6">
        <v>-10.85</v>
      </c>
      <c r="AA6" s="28">
        <v>103000</v>
      </c>
    </row>
    <row r="7" spans="1:27" ht="13.5">
      <c r="A7" s="5" t="s">
        <v>33</v>
      </c>
      <c r="B7" s="3"/>
      <c r="C7" s="22">
        <v>448453</v>
      </c>
      <c r="D7" s="22"/>
      <c r="E7" s="23">
        <v>430000</v>
      </c>
      <c r="F7" s="24">
        <v>460000</v>
      </c>
      <c r="G7" s="24"/>
      <c r="H7" s="24"/>
      <c r="I7" s="24">
        <v>3754</v>
      </c>
      <c r="J7" s="24">
        <v>3754</v>
      </c>
      <c r="K7" s="24">
        <v>2690</v>
      </c>
      <c r="L7" s="24">
        <v>12578</v>
      </c>
      <c r="M7" s="24"/>
      <c r="N7" s="24">
        <v>15268</v>
      </c>
      <c r="O7" s="24"/>
      <c r="P7" s="24">
        <v>4591</v>
      </c>
      <c r="Q7" s="24">
        <v>1681</v>
      </c>
      <c r="R7" s="24">
        <v>6272</v>
      </c>
      <c r="S7" s="24"/>
      <c r="T7" s="24">
        <v>50921</v>
      </c>
      <c r="U7" s="24">
        <v>343907</v>
      </c>
      <c r="V7" s="24">
        <v>394828</v>
      </c>
      <c r="W7" s="24">
        <v>420122</v>
      </c>
      <c r="X7" s="24">
        <v>430000</v>
      </c>
      <c r="Y7" s="24">
        <v>-9878</v>
      </c>
      <c r="Z7" s="7">
        <v>-2.3</v>
      </c>
      <c r="AA7" s="29">
        <v>460000</v>
      </c>
    </row>
    <row r="8" spans="1:27" ht="13.5">
      <c r="A8" s="5" t="s">
        <v>34</v>
      </c>
      <c r="B8" s="3"/>
      <c r="C8" s="19">
        <v>500065</v>
      </c>
      <c r="D8" s="19"/>
      <c r="E8" s="20">
        <v>1439000</v>
      </c>
      <c r="F8" s="21">
        <v>1425500</v>
      </c>
      <c r="G8" s="21"/>
      <c r="H8" s="21"/>
      <c r="I8" s="21">
        <v>1649</v>
      </c>
      <c r="J8" s="21">
        <v>1649</v>
      </c>
      <c r="K8" s="21">
        <v>42134</v>
      </c>
      <c r="L8" s="21">
        <v>90177</v>
      </c>
      <c r="M8" s="21">
        <v>1738</v>
      </c>
      <c r="N8" s="21">
        <v>134049</v>
      </c>
      <c r="O8" s="21"/>
      <c r="P8" s="21">
        <v>296710</v>
      </c>
      <c r="Q8" s="21">
        <v>20469</v>
      </c>
      <c r="R8" s="21">
        <v>317179</v>
      </c>
      <c r="S8" s="21">
        <v>58127</v>
      </c>
      <c r="T8" s="21">
        <v>106242</v>
      </c>
      <c r="U8" s="21">
        <v>727911</v>
      </c>
      <c r="V8" s="21">
        <v>892280</v>
      </c>
      <c r="W8" s="21">
        <v>1345157</v>
      </c>
      <c r="X8" s="21">
        <v>1439000</v>
      </c>
      <c r="Y8" s="21">
        <v>-93843</v>
      </c>
      <c r="Z8" s="6">
        <v>-6.52</v>
      </c>
      <c r="AA8" s="28">
        <v>1425500</v>
      </c>
    </row>
    <row r="9" spans="1:27" ht="13.5">
      <c r="A9" s="2" t="s">
        <v>35</v>
      </c>
      <c r="B9" s="3"/>
      <c r="C9" s="16">
        <f aca="true" t="shared" si="1" ref="C9:Y9">SUM(C10:C14)</f>
        <v>7584170</v>
      </c>
      <c r="D9" s="16">
        <f>SUM(D10:D14)</f>
        <v>0</v>
      </c>
      <c r="E9" s="17">
        <f t="shared" si="1"/>
        <v>25584000</v>
      </c>
      <c r="F9" s="18">
        <f t="shared" si="1"/>
        <v>3666604</v>
      </c>
      <c r="G9" s="18">
        <f t="shared" si="1"/>
        <v>941807</v>
      </c>
      <c r="H9" s="18">
        <f t="shared" si="1"/>
        <v>0</v>
      </c>
      <c r="I9" s="18">
        <f t="shared" si="1"/>
        <v>991555</v>
      </c>
      <c r="J9" s="18">
        <f t="shared" si="1"/>
        <v>1933362</v>
      </c>
      <c r="K9" s="18">
        <f t="shared" si="1"/>
        <v>370423</v>
      </c>
      <c r="L9" s="18">
        <f t="shared" si="1"/>
        <v>9734</v>
      </c>
      <c r="M9" s="18">
        <f t="shared" si="1"/>
        <v>927387</v>
      </c>
      <c r="N9" s="18">
        <f t="shared" si="1"/>
        <v>1307544</v>
      </c>
      <c r="O9" s="18">
        <f t="shared" si="1"/>
        <v>37184</v>
      </c>
      <c r="P9" s="18">
        <f t="shared" si="1"/>
        <v>-2618752</v>
      </c>
      <c r="Q9" s="18">
        <f t="shared" si="1"/>
        <v>776480</v>
      </c>
      <c r="R9" s="18">
        <f t="shared" si="1"/>
        <v>-1805088</v>
      </c>
      <c r="S9" s="18">
        <f t="shared" si="1"/>
        <v>82365</v>
      </c>
      <c r="T9" s="18">
        <f t="shared" si="1"/>
        <v>420745</v>
      </c>
      <c r="U9" s="18">
        <f t="shared" si="1"/>
        <v>1175727</v>
      </c>
      <c r="V9" s="18">
        <f t="shared" si="1"/>
        <v>1678837</v>
      </c>
      <c r="W9" s="18">
        <f t="shared" si="1"/>
        <v>3114655</v>
      </c>
      <c r="X9" s="18">
        <f t="shared" si="1"/>
        <v>25584000</v>
      </c>
      <c r="Y9" s="18">
        <f t="shared" si="1"/>
        <v>-22469345</v>
      </c>
      <c r="Z9" s="4">
        <f>+IF(X9&lt;&gt;0,+(Y9/X9)*100,0)</f>
        <v>-87.82577001250782</v>
      </c>
      <c r="AA9" s="30">
        <f>SUM(AA10:AA14)</f>
        <v>3666604</v>
      </c>
    </row>
    <row r="10" spans="1:27" ht="13.5">
      <c r="A10" s="5" t="s">
        <v>36</v>
      </c>
      <c r="B10" s="3"/>
      <c r="C10" s="19">
        <v>211130</v>
      </c>
      <c r="D10" s="19"/>
      <c r="E10" s="20">
        <v>691000</v>
      </c>
      <c r="F10" s="21">
        <v>926615</v>
      </c>
      <c r="G10" s="21"/>
      <c r="H10" s="21"/>
      <c r="I10" s="21"/>
      <c r="J10" s="21"/>
      <c r="K10" s="21">
        <v>149335</v>
      </c>
      <c r="L10" s="21"/>
      <c r="M10" s="21">
        <v>14812</v>
      </c>
      <c r="N10" s="21">
        <v>164147</v>
      </c>
      <c r="O10" s="21">
        <v>2463</v>
      </c>
      <c r="P10" s="21">
        <v>162845</v>
      </c>
      <c r="Q10" s="21">
        <v>203855</v>
      </c>
      <c r="R10" s="21">
        <v>369163</v>
      </c>
      <c r="S10" s="21">
        <v>44903</v>
      </c>
      <c r="T10" s="21">
        <v>206434</v>
      </c>
      <c r="U10" s="21">
        <v>162338</v>
      </c>
      <c r="V10" s="21">
        <v>413675</v>
      </c>
      <c r="W10" s="21">
        <v>946985</v>
      </c>
      <c r="X10" s="21">
        <v>691000</v>
      </c>
      <c r="Y10" s="21">
        <v>255985</v>
      </c>
      <c r="Z10" s="6">
        <v>37.05</v>
      </c>
      <c r="AA10" s="28">
        <v>926615</v>
      </c>
    </row>
    <row r="11" spans="1:27" ht="13.5">
      <c r="A11" s="5" t="s">
        <v>37</v>
      </c>
      <c r="B11" s="3"/>
      <c r="C11" s="19">
        <v>844728</v>
      </c>
      <c r="D11" s="19"/>
      <c r="E11" s="20">
        <v>2554000</v>
      </c>
      <c r="F11" s="21">
        <v>2097789</v>
      </c>
      <c r="G11" s="21"/>
      <c r="H11" s="21"/>
      <c r="I11" s="21">
        <v>23639</v>
      </c>
      <c r="J11" s="21">
        <v>23639</v>
      </c>
      <c r="K11" s="21">
        <v>221088</v>
      </c>
      <c r="L11" s="21">
        <v>9734</v>
      </c>
      <c r="M11" s="21">
        <v>10435</v>
      </c>
      <c r="N11" s="21">
        <v>241257</v>
      </c>
      <c r="O11" s="21">
        <v>34399</v>
      </c>
      <c r="P11" s="21">
        <v>30587</v>
      </c>
      <c r="Q11" s="21">
        <v>8325</v>
      </c>
      <c r="R11" s="21">
        <v>73311</v>
      </c>
      <c r="S11" s="21">
        <v>37462</v>
      </c>
      <c r="T11" s="21">
        <v>201793</v>
      </c>
      <c r="U11" s="21">
        <v>962656</v>
      </c>
      <c r="V11" s="21">
        <v>1201911</v>
      </c>
      <c r="W11" s="21">
        <v>1540118</v>
      </c>
      <c r="X11" s="21">
        <v>2554000</v>
      </c>
      <c r="Y11" s="21">
        <v>-1013882</v>
      </c>
      <c r="Z11" s="6">
        <v>-39.7</v>
      </c>
      <c r="AA11" s="28">
        <v>2097789</v>
      </c>
    </row>
    <row r="12" spans="1:27" ht="13.5">
      <c r="A12" s="5" t="s">
        <v>38</v>
      </c>
      <c r="B12" s="3"/>
      <c r="C12" s="19">
        <v>27751</v>
      </c>
      <c r="D12" s="19"/>
      <c r="E12" s="20">
        <v>570000</v>
      </c>
      <c r="F12" s="21">
        <v>510000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437100</v>
      </c>
      <c r="R12" s="21">
        <v>437100</v>
      </c>
      <c r="S12" s="21"/>
      <c r="T12" s="21">
        <v>12518</v>
      </c>
      <c r="U12" s="21">
        <v>46848</v>
      </c>
      <c r="V12" s="21">
        <v>59366</v>
      </c>
      <c r="W12" s="21">
        <v>496466</v>
      </c>
      <c r="X12" s="21">
        <v>570000</v>
      </c>
      <c r="Y12" s="21">
        <v>-73534</v>
      </c>
      <c r="Z12" s="6">
        <v>-12.9</v>
      </c>
      <c r="AA12" s="28">
        <v>510000</v>
      </c>
    </row>
    <row r="13" spans="1:27" ht="13.5">
      <c r="A13" s="5" t="s">
        <v>39</v>
      </c>
      <c r="B13" s="3"/>
      <c r="C13" s="19">
        <v>6500561</v>
      </c>
      <c r="D13" s="19"/>
      <c r="E13" s="20">
        <v>21769000</v>
      </c>
      <c r="F13" s="21">
        <v>132200</v>
      </c>
      <c r="G13" s="21">
        <v>941807</v>
      </c>
      <c r="H13" s="21"/>
      <c r="I13" s="21">
        <v>967916</v>
      </c>
      <c r="J13" s="21">
        <v>1909723</v>
      </c>
      <c r="K13" s="21"/>
      <c r="L13" s="21"/>
      <c r="M13" s="21">
        <v>902140</v>
      </c>
      <c r="N13" s="21">
        <v>902140</v>
      </c>
      <c r="O13" s="21">
        <v>322</v>
      </c>
      <c r="P13" s="21">
        <v>-2812184</v>
      </c>
      <c r="Q13" s="21">
        <v>127200</v>
      </c>
      <c r="R13" s="21">
        <v>-2684662</v>
      </c>
      <c r="S13" s="21"/>
      <c r="T13" s="21"/>
      <c r="U13" s="21">
        <v>3885</v>
      </c>
      <c r="V13" s="21">
        <v>3885</v>
      </c>
      <c r="W13" s="21">
        <v>131086</v>
      </c>
      <c r="X13" s="21">
        <v>21769000</v>
      </c>
      <c r="Y13" s="21">
        <v>-21637914</v>
      </c>
      <c r="Z13" s="6">
        <v>-99.4</v>
      </c>
      <c r="AA13" s="28">
        <v>132200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1878112</v>
      </c>
      <c r="D15" s="16">
        <f>SUM(D16:D18)</f>
        <v>0</v>
      </c>
      <c r="E15" s="17">
        <f t="shared" si="2"/>
        <v>3715000</v>
      </c>
      <c r="F15" s="18">
        <f t="shared" si="2"/>
        <v>4011500</v>
      </c>
      <c r="G15" s="18">
        <f t="shared" si="2"/>
        <v>0</v>
      </c>
      <c r="H15" s="18">
        <f t="shared" si="2"/>
        <v>33597</v>
      </c>
      <c r="I15" s="18">
        <f t="shared" si="2"/>
        <v>60414</v>
      </c>
      <c r="J15" s="18">
        <f t="shared" si="2"/>
        <v>94011</v>
      </c>
      <c r="K15" s="18">
        <f t="shared" si="2"/>
        <v>27206</v>
      </c>
      <c r="L15" s="18">
        <f t="shared" si="2"/>
        <v>225140</v>
      </c>
      <c r="M15" s="18">
        <f t="shared" si="2"/>
        <v>31142</v>
      </c>
      <c r="N15" s="18">
        <f t="shared" si="2"/>
        <v>283488</v>
      </c>
      <c r="O15" s="18">
        <f t="shared" si="2"/>
        <v>0</v>
      </c>
      <c r="P15" s="18">
        <f t="shared" si="2"/>
        <v>49464</v>
      </c>
      <c r="Q15" s="18">
        <f t="shared" si="2"/>
        <v>71587</v>
      </c>
      <c r="R15" s="18">
        <f t="shared" si="2"/>
        <v>121051</v>
      </c>
      <c r="S15" s="18">
        <f t="shared" si="2"/>
        <v>478944</v>
      </c>
      <c r="T15" s="18">
        <f t="shared" si="2"/>
        <v>625018</v>
      </c>
      <c r="U15" s="18">
        <f t="shared" si="2"/>
        <v>2242852</v>
      </c>
      <c r="V15" s="18">
        <f t="shared" si="2"/>
        <v>3346814</v>
      </c>
      <c r="W15" s="18">
        <f t="shared" si="2"/>
        <v>3845364</v>
      </c>
      <c r="X15" s="18">
        <f t="shared" si="2"/>
        <v>3715000</v>
      </c>
      <c r="Y15" s="18">
        <f t="shared" si="2"/>
        <v>130364</v>
      </c>
      <c r="Z15" s="4">
        <f>+IF(X15&lt;&gt;0,+(Y15/X15)*100,0)</f>
        <v>3.509125168236878</v>
      </c>
      <c r="AA15" s="30">
        <f>SUM(AA16:AA18)</f>
        <v>4011500</v>
      </c>
    </row>
    <row r="16" spans="1:27" ht="13.5">
      <c r="A16" s="5" t="s">
        <v>42</v>
      </c>
      <c r="B16" s="3"/>
      <c r="C16" s="19">
        <v>30217</v>
      </c>
      <c r="D16" s="19"/>
      <c r="E16" s="20">
        <v>155000</v>
      </c>
      <c r="F16" s="21">
        <v>10000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3190</v>
      </c>
      <c r="V16" s="21">
        <v>3190</v>
      </c>
      <c r="W16" s="21">
        <v>3190</v>
      </c>
      <c r="X16" s="21">
        <v>155000</v>
      </c>
      <c r="Y16" s="21">
        <v>-151810</v>
      </c>
      <c r="Z16" s="6">
        <v>-97.94</v>
      </c>
      <c r="AA16" s="28">
        <v>10000</v>
      </c>
    </row>
    <row r="17" spans="1:27" ht="13.5">
      <c r="A17" s="5" t="s">
        <v>43</v>
      </c>
      <c r="B17" s="3"/>
      <c r="C17" s="19">
        <v>1847895</v>
      </c>
      <c r="D17" s="19"/>
      <c r="E17" s="20">
        <v>3560000</v>
      </c>
      <c r="F17" s="21">
        <v>4001500</v>
      </c>
      <c r="G17" s="21"/>
      <c r="H17" s="21">
        <v>33597</v>
      </c>
      <c r="I17" s="21">
        <v>60414</v>
      </c>
      <c r="J17" s="21">
        <v>94011</v>
      </c>
      <c r="K17" s="21">
        <v>27206</v>
      </c>
      <c r="L17" s="21">
        <v>225140</v>
      </c>
      <c r="M17" s="21">
        <v>31142</v>
      </c>
      <c r="N17" s="21">
        <v>283488</v>
      </c>
      <c r="O17" s="21"/>
      <c r="P17" s="21">
        <v>49464</v>
      </c>
      <c r="Q17" s="21">
        <v>71587</v>
      </c>
      <c r="R17" s="21">
        <v>121051</v>
      </c>
      <c r="S17" s="21">
        <v>478944</v>
      </c>
      <c r="T17" s="21">
        <v>625018</v>
      </c>
      <c r="U17" s="21">
        <v>2239662</v>
      </c>
      <c r="V17" s="21">
        <v>3343624</v>
      </c>
      <c r="W17" s="21">
        <v>3842174</v>
      </c>
      <c r="X17" s="21">
        <v>3560000</v>
      </c>
      <c r="Y17" s="21">
        <v>282174</v>
      </c>
      <c r="Z17" s="6">
        <v>7.93</v>
      </c>
      <c r="AA17" s="28">
        <v>4001500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18005908</v>
      </c>
      <c r="D19" s="16">
        <f>SUM(D20:D23)</f>
        <v>0</v>
      </c>
      <c r="E19" s="17">
        <f t="shared" si="3"/>
        <v>18378000</v>
      </c>
      <c r="F19" s="18">
        <f t="shared" si="3"/>
        <v>22376977</v>
      </c>
      <c r="G19" s="18">
        <f t="shared" si="3"/>
        <v>4241</v>
      </c>
      <c r="H19" s="18">
        <f t="shared" si="3"/>
        <v>32954</v>
      </c>
      <c r="I19" s="18">
        <f t="shared" si="3"/>
        <v>213418</v>
      </c>
      <c r="J19" s="18">
        <f t="shared" si="3"/>
        <v>250613</v>
      </c>
      <c r="K19" s="18">
        <f t="shared" si="3"/>
        <v>283410</v>
      </c>
      <c r="L19" s="18">
        <f t="shared" si="3"/>
        <v>1128573</v>
      </c>
      <c r="M19" s="18">
        <f t="shared" si="3"/>
        <v>620952</v>
      </c>
      <c r="N19" s="18">
        <f t="shared" si="3"/>
        <v>2032935</v>
      </c>
      <c r="O19" s="18">
        <f t="shared" si="3"/>
        <v>765373</v>
      </c>
      <c r="P19" s="18">
        <f t="shared" si="3"/>
        <v>3756963</v>
      </c>
      <c r="Q19" s="18">
        <f t="shared" si="3"/>
        <v>-1518746</v>
      </c>
      <c r="R19" s="18">
        <f t="shared" si="3"/>
        <v>3003590</v>
      </c>
      <c r="S19" s="18">
        <f t="shared" si="3"/>
        <v>2157788</v>
      </c>
      <c r="T19" s="18">
        <f t="shared" si="3"/>
        <v>3416083</v>
      </c>
      <c r="U19" s="18">
        <f t="shared" si="3"/>
        <v>9712886</v>
      </c>
      <c r="V19" s="18">
        <f t="shared" si="3"/>
        <v>15286757</v>
      </c>
      <c r="W19" s="18">
        <f t="shared" si="3"/>
        <v>20573895</v>
      </c>
      <c r="X19" s="18">
        <f t="shared" si="3"/>
        <v>18378000</v>
      </c>
      <c r="Y19" s="18">
        <f t="shared" si="3"/>
        <v>2195895</v>
      </c>
      <c r="Z19" s="4">
        <f>+IF(X19&lt;&gt;0,+(Y19/X19)*100,0)</f>
        <v>11.948498204374795</v>
      </c>
      <c r="AA19" s="30">
        <f>SUM(AA20:AA23)</f>
        <v>22376977</v>
      </c>
    </row>
    <row r="20" spans="1:27" ht="13.5">
      <c r="A20" s="5" t="s">
        <v>46</v>
      </c>
      <c r="B20" s="3"/>
      <c r="C20" s="19">
        <v>554812</v>
      </c>
      <c r="D20" s="19"/>
      <c r="E20" s="20">
        <v>4360000</v>
      </c>
      <c r="F20" s="21">
        <v>4401000</v>
      </c>
      <c r="G20" s="21">
        <v>1666</v>
      </c>
      <c r="H20" s="21"/>
      <c r="I20" s="21">
        <v>168956</v>
      </c>
      <c r="J20" s="21">
        <v>170622</v>
      </c>
      <c r="K20" s="21">
        <v>67513</v>
      </c>
      <c r="L20" s="21">
        <v>1102248</v>
      </c>
      <c r="M20" s="21">
        <v>345322</v>
      </c>
      <c r="N20" s="21">
        <v>1515083</v>
      </c>
      <c r="O20" s="21">
        <v>729799</v>
      </c>
      <c r="P20" s="21">
        <v>183382</v>
      </c>
      <c r="Q20" s="21">
        <v>61634</v>
      </c>
      <c r="R20" s="21">
        <v>974815</v>
      </c>
      <c r="S20" s="21">
        <v>41939</v>
      </c>
      <c r="T20" s="21">
        <v>491669</v>
      </c>
      <c r="U20" s="21">
        <v>1179917</v>
      </c>
      <c r="V20" s="21">
        <v>1713525</v>
      </c>
      <c r="W20" s="21">
        <v>4374045</v>
      </c>
      <c r="X20" s="21">
        <v>4360000</v>
      </c>
      <c r="Y20" s="21">
        <v>14045</v>
      </c>
      <c r="Z20" s="6">
        <v>0.32</v>
      </c>
      <c r="AA20" s="28">
        <v>4401000</v>
      </c>
    </row>
    <row r="21" spans="1:27" ht="13.5">
      <c r="A21" s="5" t="s">
        <v>47</v>
      </c>
      <c r="B21" s="3"/>
      <c r="C21" s="19">
        <v>425981</v>
      </c>
      <c r="D21" s="19"/>
      <c r="E21" s="20">
        <v>11562000</v>
      </c>
      <c r="F21" s="21">
        <v>15055044</v>
      </c>
      <c r="G21" s="21"/>
      <c r="H21" s="21">
        <v>2671</v>
      </c>
      <c r="I21" s="21">
        <v>3695</v>
      </c>
      <c r="J21" s="21">
        <v>6366</v>
      </c>
      <c r="K21" s="21">
        <v>195000</v>
      </c>
      <c r="L21" s="21"/>
      <c r="M21" s="21">
        <v>149950</v>
      </c>
      <c r="N21" s="21">
        <v>344950</v>
      </c>
      <c r="O21" s="21"/>
      <c r="P21" s="21">
        <v>3573581</v>
      </c>
      <c r="Q21" s="21">
        <v>-1582769</v>
      </c>
      <c r="R21" s="21">
        <v>1990812</v>
      </c>
      <c r="S21" s="21">
        <v>2051538</v>
      </c>
      <c r="T21" s="21">
        <v>1194506</v>
      </c>
      <c r="U21" s="21">
        <v>7974763</v>
      </c>
      <c r="V21" s="21">
        <v>11220807</v>
      </c>
      <c r="W21" s="21">
        <v>13562935</v>
      </c>
      <c r="X21" s="21">
        <v>11562000</v>
      </c>
      <c r="Y21" s="21">
        <v>2000935</v>
      </c>
      <c r="Z21" s="6">
        <v>17.31</v>
      </c>
      <c r="AA21" s="28">
        <v>15055044</v>
      </c>
    </row>
    <row r="22" spans="1:27" ht="13.5">
      <c r="A22" s="5" t="s">
        <v>48</v>
      </c>
      <c r="B22" s="3"/>
      <c r="C22" s="22">
        <v>17021027</v>
      </c>
      <c r="D22" s="22"/>
      <c r="E22" s="23">
        <v>1218000</v>
      </c>
      <c r="F22" s="24">
        <v>2382933</v>
      </c>
      <c r="G22" s="24">
        <v>2575</v>
      </c>
      <c r="H22" s="24">
        <v>19426</v>
      </c>
      <c r="I22" s="24">
        <v>40767</v>
      </c>
      <c r="J22" s="24">
        <v>62768</v>
      </c>
      <c r="K22" s="24">
        <v>20897</v>
      </c>
      <c r="L22" s="24">
        <v>17269</v>
      </c>
      <c r="M22" s="24">
        <v>125680</v>
      </c>
      <c r="N22" s="24">
        <v>163846</v>
      </c>
      <c r="O22" s="24">
        <v>35574</v>
      </c>
      <c r="P22" s="24"/>
      <c r="Q22" s="24">
        <v>2389</v>
      </c>
      <c r="R22" s="24">
        <v>37963</v>
      </c>
      <c r="S22" s="24">
        <v>64311</v>
      </c>
      <c r="T22" s="24">
        <v>1324178</v>
      </c>
      <c r="U22" s="24">
        <v>458206</v>
      </c>
      <c r="V22" s="24">
        <v>1846695</v>
      </c>
      <c r="W22" s="24">
        <v>2111272</v>
      </c>
      <c r="X22" s="24">
        <v>1218000</v>
      </c>
      <c r="Y22" s="24">
        <v>893272</v>
      </c>
      <c r="Z22" s="7">
        <v>73.34</v>
      </c>
      <c r="AA22" s="29">
        <v>2382933</v>
      </c>
    </row>
    <row r="23" spans="1:27" ht="13.5">
      <c r="A23" s="5" t="s">
        <v>49</v>
      </c>
      <c r="B23" s="3"/>
      <c r="C23" s="19">
        <v>4088</v>
      </c>
      <c r="D23" s="19"/>
      <c r="E23" s="20">
        <v>1238000</v>
      </c>
      <c r="F23" s="21">
        <v>538000</v>
      </c>
      <c r="G23" s="21"/>
      <c r="H23" s="21">
        <v>10857</v>
      </c>
      <c r="I23" s="21"/>
      <c r="J23" s="21">
        <v>10857</v>
      </c>
      <c r="K23" s="21"/>
      <c r="L23" s="21">
        <v>9056</v>
      </c>
      <c r="M23" s="21"/>
      <c r="N23" s="21">
        <v>9056</v>
      </c>
      <c r="O23" s="21"/>
      <c r="P23" s="21"/>
      <c r="Q23" s="21"/>
      <c r="R23" s="21"/>
      <c r="S23" s="21"/>
      <c r="T23" s="21">
        <v>405730</v>
      </c>
      <c r="U23" s="21">
        <v>100000</v>
      </c>
      <c r="V23" s="21">
        <v>505730</v>
      </c>
      <c r="W23" s="21">
        <v>525643</v>
      </c>
      <c r="X23" s="21">
        <v>1238000</v>
      </c>
      <c r="Y23" s="21">
        <v>-712357</v>
      </c>
      <c r="Z23" s="6">
        <v>-57.54</v>
      </c>
      <c r="AA23" s="28">
        <v>538000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28435976</v>
      </c>
      <c r="D25" s="51">
        <f>+D5+D9+D15+D19+D24</f>
        <v>0</v>
      </c>
      <c r="E25" s="52">
        <f t="shared" si="4"/>
        <v>49649000</v>
      </c>
      <c r="F25" s="53">
        <f t="shared" si="4"/>
        <v>32043581</v>
      </c>
      <c r="G25" s="53">
        <f t="shared" si="4"/>
        <v>946048</v>
      </c>
      <c r="H25" s="53">
        <f t="shared" si="4"/>
        <v>66551</v>
      </c>
      <c r="I25" s="53">
        <f t="shared" si="4"/>
        <v>1270790</v>
      </c>
      <c r="J25" s="53">
        <f t="shared" si="4"/>
        <v>2283389</v>
      </c>
      <c r="K25" s="53">
        <f t="shared" si="4"/>
        <v>725863</v>
      </c>
      <c r="L25" s="53">
        <f t="shared" si="4"/>
        <v>1467821</v>
      </c>
      <c r="M25" s="53">
        <f t="shared" si="4"/>
        <v>1581219</v>
      </c>
      <c r="N25" s="53">
        <f t="shared" si="4"/>
        <v>3774903</v>
      </c>
      <c r="O25" s="53">
        <f t="shared" si="4"/>
        <v>802557</v>
      </c>
      <c r="P25" s="53">
        <f t="shared" si="4"/>
        <v>1491981</v>
      </c>
      <c r="Q25" s="53">
        <f t="shared" si="4"/>
        <v>-644016</v>
      </c>
      <c r="R25" s="53">
        <f t="shared" si="4"/>
        <v>1650522</v>
      </c>
      <c r="S25" s="53">
        <f t="shared" si="4"/>
        <v>2777224</v>
      </c>
      <c r="T25" s="53">
        <f t="shared" si="4"/>
        <v>4620347</v>
      </c>
      <c r="U25" s="53">
        <f t="shared" si="4"/>
        <v>14284629</v>
      </c>
      <c r="V25" s="53">
        <f t="shared" si="4"/>
        <v>21682200</v>
      </c>
      <c r="W25" s="53">
        <f t="shared" si="4"/>
        <v>29391014</v>
      </c>
      <c r="X25" s="53">
        <f t="shared" si="4"/>
        <v>49649000</v>
      </c>
      <c r="Y25" s="53">
        <f t="shared" si="4"/>
        <v>-20257986</v>
      </c>
      <c r="Z25" s="54">
        <f>+IF(X25&lt;&gt;0,+(Y25/X25)*100,0)</f>
        <v>-40.802404882273564</v>
      </c>
      <c r="AA25" s="55">
        <f>+AA5+AA9+AA15+AA19+AA24</f>
        <v>32043581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16863450</v>
      </c>
      <c r="D28" s="19"/>
      <c r="E28" s="20">
        <v>15224000</v>
      </c>
      <c r="F28" s="21">
        <v>19333166</v>
      </c>
      <c r="G28" s="21"/>
      <c r="H28" s="21"/>
      <c r="I28" s="21">
        <v>167584</v>
      </c>
      <c r="J28" s="21">
        <v>167584</v>
      </c>
      <c r="K28" s="21"/>
      <c r="L28" s="21">
        <v>1078494</v>
      </c>
      <c r="M28" s="21">
        <v>446947</v>
      </c>
      <c r="N28" s="21">
        <v>1525441</v>
      </c>
      <c r="O28" s="21"/>
      <c r="P28" s="21">
        <v>3736438</v>
      </c>
      <c r="Q28" s="21">
        <v>-1521796</v>
      </c>
      <c r="R28" s="21">
        <v>2214642</v>
      </c>
      <c r="S28" s="21">
        <v>2090100</v>
      </c>
      <c r="T28" s="21">
        <v>1262508</v>
      </c>
      <c r="U28" s="21">
        <v>9908530</v>
      </c>
      <c r="V28" s="21">
        <v>13261138</v>
      </c>
      <c r="W28" s="21">
        <v>17168805</v>
      </c>
      <c r="X28" s="21"/>
      <c r="Y28" s="21">
        <v>17168805</v>
      </c>
      <c r="Z28" s="6"/>
      <c r="AA28" s="19">
        <v>19333166</v>
      </c>
    </row>
    <row r="29" spans="1:27" ht="13.5">
      <c r="A29" s="57" t="s">
        <v>55</v>
      </c>
      <c r="B29" s="3"/>
      <c r="C29" s="19">
        <v>7052165</v>
      </c>
      <c r="D29" s="19"/>
      <c r="E29" s="20">
        <v>22382000</v>
      </c>
      <c r="F29" s="21">
        <v>828615</v>
      </c>
      <c r="G29" s="21">
        <v>941807</v>
      </c>
      <c r="H29" s="21"/>
      <c r="I29" s="21">
        <v>967916</v>
      </c>
      <c r="J29" s="21">
        <v>1909723</v>
      </c>
      <c r="K29" s="21">
        <v>149335</v>
      </c>
      <c r="L29" s="21"/>
      <c r="M29" s="21">
        <v>916952</v>
      </c>
      <c r="N29" s="21">
        <v>1066287</v>
      </c>
      <c r="O29" s="21">
        <v>2785</v>
      </c>
      <c r="P29" s="21">
        <v>-2649339</v>
      </c>
      <c r="Q29" s="21">
        <v>251055</v>
      </c>
      <c r="R29" s="21">
        <v>-2395499</v>
      </c>
      <c r="S29" s="21">
        <v>19026</v>
      </c>
      <c r="T29" s="21">
        <v>199703</v>
      </c>
      <c r="U29" s="21">
        <v>159997</v>
      </c>
      <c r="V29" s="21">
        <v>378726</v>
      </c>
      <c r="W29" s="21">
        <v>959237</v>
      </c>
      <c r="X29" s="21"/>
      <c r="Y29" s="21">
        <v>959237</v>
      </c>
      <c r="Z29" s="6"/>
      <c r="AA29" s="28">
        <v>828615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>
        <v>127200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127200</v>
      </c>
    </row>
    <row r="32" spans="1:27" ht="13.5">
      <c r="A32" s="59" t="s">
        <v>58</v>
      </c>
      <c r="B32" s="3"/>
      <c r="C32" s="25">
        <f aca="true" t="shared" si="5" ref="C32:Y32">SUM(C28:C31)</f>
        <v>23915615</v>
      </c>
      <c r="D32" s="25">
        <f>SUM(D28:D31)</f>
        <v>0</v>
      </c>
      <c r="E32" s="26">
        <f t="shared" si="5"/>
        <v>37606000</v>
      </c>
      <c r="F32" s="27">
        <f t="shared" si="5"/>
        <v>20288981</v>
      </c>
      <c r="G32" s="27">
        <f t="shared" si="5"/>
        <v>941807</v>
      </c>
      <c r="H32" s="27">
        <f t="shared" si="5"/>
        <v>0</v>
      </c>
      <c r="I32" s="27">
        <f t="shared" si="5"/>
        <v>1135500</v>
      </c>
      <c r="J32" s="27">
        <f t="shared" si="5"/>
        <v>2077307</v>
      </c>
      <c r="K32" s="27">
        <f t="shared" si="5"/>
        <v>149335</v>
      </c>
      <c r="L32" s="27">
        <f t="shared" si="5"/>
        <v>1078494</v>
      </c>
      <c r="M32" s="27">
        <f t="shared" si="5"/>
        <v>1363899</v>
      </c>
      <c r="N32" s="27">
        <f t="shared" si="5"/>
        <v>2591728</v>
      </c>
      <c r="O32" s="27">
        <f t="shared" si="5"/>
        <v>2785</v>
      </c>
      <c r="P32" s="27">
        <f t="shared" si="5"/>
        <v>1087099</v>
      </c>
      <c r="Q32" s="27">
        <f t="shared" si="5"/>
        <v>-1270741</v>
      </c>
      <c r="R32" s="27">
        <f t="shared" si="5"/>
        <v>-180857</v>
      </c>
      <c r="S32" s="27">
        <f t="shared" si="5"/>
        <v>2109126</v>
      </c>
      <c r="T32" s="27">
        <f t="shared" si="5"/>
        <v>1462211</v>
      </c>
      <c r="U32" s="27">
        <f t="shared" si="5"/>
        <v>10068527</v>
      </c>
      <c r="V32" s="27">
        <f t="shared" si="5"/>
        <v>13639864</v>
      </c>
      <c r="W32" s="27">
        <f t="shared" si="5"/>
        <v>18128042</v>
      </c>
      <c r="X32" s="27">
        <f t="shared" si="5"/>
        <v>0</v>
      </c>
      <c r="Y32" s="27">
        <f t="shared" si="5"/>
        <v>18128042</v>
      </c>
      <c r="Z32" s="13">
        <f>+IF(X32&lt;&gt;0,+(Y32/X32)*100,0)</f>
        <v>0</v>
      </c>
      <c r="AA32" s="31">
        <f>SUM(AA28:AA31)</f>
        <v>20288981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1740142</v>
      </c>
      <c r="D34" s="19"/>
      <c r="E34" s="20">
        <v>6000000</v>
      </c>
      <c r="F34" s="21">
        <v>5750000</v>
      </c>
      <c r="G34" s="21"/>
      <c r="H34" s="21">
        <v>15202</v>
      </c>
      <c r="I34" s="21">
        <v>22989</v>
      </c>
      <c r="J34" s="21">
        <v>38191</v>
      </c>
      <c r="K34" s="21">
        <v>408324</v>
      </c>
      <c r="L34" s="21">
        <v>137337</v>
      </c>
      <c r="M34" s="21">
        <v>18979</v>
      </c>
      <c r="N34" s="21">
        <v>564640</v>
      </c>
      <c r="O34" s="21"/>
      <c r="P34" s="21">
        <v>11636</v>
      </c>
      <c r="Q34" s="21">
        <v>71587</v>
      </c>
      <c r="R34" s="21">
        <v>83223</v>
      </c>
      <c r="S34" s="21">
        <v>440154</v>
      </c>
      <c r="T34" s="21">
        <v>2308782</v>
      </c>
      <c r="U34" s="21">
        <v>2936213</v>
      </c>
      <c r="V34" s="21">
        <v>5685149</v>
      </c>
      <c r="W34" s="21">
        <v>6371203</v>
      </c>
      <c r="X34" s="21"/>
      <c r="Y34" s="21">
        <v>6371203</v>
      </c>
      <c r="Z34" s="6"/>
      <c r="AA34" s="28">
        <v>5750000</v>
      </c>
    </row>
    <row r="35" spans="1:27" ht="13.5">
      <c r="A35" s="60" t="s">
        <v>63</v>
      </c>
      <c r="B35" s="3"/>
      <c r="C35" s="19">
        <v>2780219</v>
      </c>
      <c r="D35" s="19"/>
      <c r="E35" s="20">
        <v>6043000</v>
      </c>
      <c r="F35" s="21">
        <v>6004600</v>
      </c>
      <c r="G35" s="21">
        <v>4241</v>
      </c>
      <c r="H35" s="21">
        <v>51349</v>
      </c>
      <c r="I35" s="21">
        <v>112301</v>
      </c>
      <c r="J35" s="21">
        <v>167891</v>
      </c>
      <c r="K35" s="21">
        <v>168204</v>
      </c>
      <c r="L35" s="21">
        <v>251990</v>
      </c>
      <c r="M35" s="21">
        <v>198341</v>
      </c>
      <c r="N35" s="21">
        <v>618535</v>
      </c>
      <c r="O35" s="21">
        <v>799772</v>
      </c>
      <c r="P35" s="21">
        <v>393246</v>
      </c>
      <c r="Q35" s="21">
        <v>555138</v>
      </c>
      <c r="R35" s="21">
        <v>1748156</v>
      </c>
      <c r="S35" s="21">
        <v>227943</v>
      </c>
      <c r="T35" s="21">
        <v>849354</v>
      </c>
      <c r="U35" s="21">
        <v>1279888</v>
      </c>
      <c r="V35" s="21">
        <v>2357185</v>
      </c>
      <c r="W35" s="21">
        <v>4891767</v>
      </c>
      <c r="X35" s="21"/>
      <c r="Y35" s="21">
        <v>4891767</v>
      </c>
      <c r="Z35" s="6"/>
      <c r="AA35" s="28">
        <v>6004600</v>
      </c>
    </row>
    <row r="36" spans="1:27" ht="13.5">
      <c r="A36" s="61" t="s">
        <v>64</v>
      </c>
      <c r="B36" s="10"/>
      <c r="C36" s="62">
        <f aca="true" t="shared" si="6" ref="C36:Y36">SUM(C32:C35)</f>
        <v>28435976</v>
      </c>
      <c r="D36" s="62">
        <f>SUM(D32:D35)</f>
        <v>0</v>
      </c>
      <c r="E36" s="63">
        <f t="shared" si="6"/>
        <v>49649000</v>
      </c>
      <c r="F36" s="64">
        <f t="shared" si="6"/>
        <v>32043581</v>
      </c>
      <c r="G36" s="64">
        <f t="shared" si="6"/>
        <v>946048</v>
      </c>
      <c r="H36" s="64">
        <f t="shared" si="6"/>
        <v>66551</v>
      </c>
      <c r="I36" s="64">
        <f t="shared" si="6"/>
        <v>1270790</v>
      </c>
      <c r="J36" s="64">
        <f t="shared" si="6"/>
        <v>2283389</v>
      </c>
      <c r="K36" s="64">
        <f t="shared" si="6"/>
        <v>725863</v>
      </c>
      <c r="L36" s="64">
        <f t="shared" si="6"/>
        <v>1467821</v>
      </c>
      <c r="M36" s="64">
        <f t="shared" si="6"/>
        <v>1581219</v>
      </c>
      <c r="N36" s="64">
        <f t="shared" si="6"/>
        <v>3774903</v>
      </c>
      <c r="O36" s="64">
        <f t="shared" si="6"/>
        <v>802557</v>
      </c>
      <c r="P36" s="64">
        <f t="shared" si="6"/>
        <v>1491981</v>
      </c>
      <c r="Q36" s="64">
        <f t="shared" si="6"/>
        <v>-644016</v>
      </c>
      <c r="R36" s="64">
        <f t="shared" si="6"/>
        <v>1650522</v>
      </c>
      <c r="S36" s="64">
        <f t="shared" si="6"/>
        <v>2777223</v>
      </c>
      <c r="T36" s="64">
        <f t="shared" si="6"/>
        <v>4620347</v>
      </c>
      <c r="U36" s="64">
        <f t="shared" si="6"/>
        <v>14284628</v>
      </c>
      <c r="V36" s="64">
        <f t="shared" si="6"/>
        <v>21682198</v>
      </c>
      <c r="W36" s="64">
        <f t="shared" si="6"/>
        <v>29391012</v>
      </c>
      <c r="X36" s="64">
        <f t="shared" si="6"/>
        <v>0</v>
      </c>
      <c r="Y36" s="64">
        <f t="shared" si="6"/>
        <v>29391012</v>
      </c>
      <c r="Z36" s="65">
        <f>+IF(X36&lt;&gt;0,+(Y36/X36)*100,0)</f>
        <v>0</v>
      </c>
      <c r="AA36" s="66">
        <f>SUM(AA32:AA35)</f>
        <v>32043581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11479841</v>
      </c>
      <c r="D5" s="16">
        <f>SUM(D6:D8)</f>
        <v>0</v>
      </c>
      <c r="E5" s="17">
        <f t="shared" si="0"/>
        <v>21482820</v>
      </c>
      <c r="F5" s="18">
        <f t="shared" si="0"/>
        <v>28385943</v>
      </c>
      <c r="G5" s="18">
        <f t="shared" si="0"/>
        <v>99117</v>
      </c>
      <c r="H5" s="18">
        <f t="shared" si="0"/>
        <v>486367</v>
      </c>
      <c r="I5" s="18">
        <f t="shared" si="0"/>
        <v>12316132</v>
      </c>
      <c r="J5" s="18">
        <f t="shared" si="0"/>
        <v>12901616</v>
      </c>
      <c r="K5" s="18">
        <f t="shared" si="0"/>
        <v>2722566</v>
      </c>
      <c r="L5" s="18">
        <f t="shared" si="0"/>
        <v>2401895</v>
      </c>
      <c r="M5" s="18">
        <f t="shared" si="0"/>
        <v>1372948</v>
      </c>
      <c r="N5" s="18">
        <f t="shared" si="0"/>
        <v>6497409</v>
      </c>
      <c r="O5" s="18">
        <f t="shared" si="0"/>
        <v>1050919</v>
      </c>
      <c r="P5" s="18">
        <f t="shared" si="0"/>
        <v>545030</v>
      </c>
      <c r="Q5" s="18">
        <f t="shared" si="0"/>
        <v>180585</v>
      </c>
      <c r="R5" s="18">
        <f t="shared" si="0"/>
        <v>1776534</v>
      </c>
      <c r="S5" s="18">
        <f t="shared" si="0"/>
        <v>301616</v>
      </c>
      <c r="T5" s="18">
        <f t="shared" si="0"/>
        <v>103370</v>
      </c>
      <c r="U5" s="18">
        <f t="shared" si="0"/>
        <v>2246031</v>
      </c>
      <c r="V5" s="18">
        <f t="shared" si="0"/>
        <v>2651017</v>
      </c>
      <c r="W5" s="18">
        <f t="shared" si="0"/>
        <v>23826576</v>
      </c>
      <c r="X5" s="18">
        <f t="shared" si="0"/>
        <v>21482820</v>
      </c>
      <c r="Y5" s="18">
        <f t="shared" si="0"/>
        <v>2343756</v>
      </c>
      <c r="Z5" s="4">
        <f>+IF(X5&lt;&gt;0,+(Y5/X5)*100,0)</f>
        <v>10.90990847570291</v>
      </c>
      <c r="AA5" s="16">
        <f>SUM(AA6:AA8)</f>
        <v>28385943</v>
      </c>
    </row>
    <row r="6" spans="1:27" ht="13.5">
      <c r="A6" s="5" t="s">
        <v>32</v>
      </c>
      <c r="B6" s="3"/>
      <c r="C6" s="19">
        <v>156242</v>
      </c>
      <c r="D6" s="19"/>
      <c r="E6" s="20">
        <v>502700</v>
      </c>
      <c r="F6" s="21">
        <v>502200</v>
      </c>
      <c r="G6" s="21"/>
      <c r="H6" s="21"/>
      <c r="I6" s="21">
        <v>344042</v>
      </c>
      <c r="J6" s="21">
        <v>344042</v>
      </c>
      <c r="K6" s="21">
        <v>1632</v>
      </c>
      <c r="L6" s="21">
        <v>6497</v>
      </c>
      <c r="M6" s="21">
        <v>866</v>
      </c>
      <c r="N6" s="21">
        <v>8995</v>
      </c>
      <c r="O6" s="21"/>
      <c r="P6" s="21"/>
      <c r="Q6" s="21">
        <v>3657</v>
      </c>
      <c r="R6" s="21">
        <v>3657</v>
      </c>
      <c r="S6" s="21"/>
      <c r="T6" s="21"/>
      <c r="U6" s="21">
        <v>150063</v>
      </c>
      <c r="V6" s="21">
        <v>150063</v>
      </c>
      <c r="W6" s="21">
        <v>506757</v>
      </c>
      <c r="X6" s="21">
        <v>502700</v>
      </c>
      <c r="Y6" s="21">
        <v>4057</v>
      </c>
      <c r="Z6" s="6">
        <v>0.81</v>
      </c>
      <c r="AA6" s="28">
        <v>502200</v>
      </c>
    </row>
    <row r="7" spans="1:27" ht="13.5">
      <c r="A7" s="5" t="s">
        <v>33</v>
      </c>
      <c r="B7" s="3"/>
      <c r="C7" s="22">
        <v>508528</v>
      </c>
      <c r="D7" s="22"/>
      <c r="E7" s="23">
        <v>1944980</v>
      </c>
      <c r="F7" s="24">
        <v>1573179</v>
      </c>
      <c r="G7" s="24">
        <v>7436</v>
      </c>
      <c r="H7" s="24"/>
      <c r="I7" s="24">
        <v>280524</v>
      </c>
      <c r="J7" s="24">
        <v>287960</v>
      </c>
      <c r="K7" s="24">
        <v>1687</v>
      </c>
      <c r="L7" s="24">
        <v>1695</v>
      </c>
      <c r="M7" s="24">
        <v>31235</v>
      </c>
      <c r="N7" s="24">
        <v>34617</v>
      </c>
      <c r="O7" s="24">
        <v>129171</v>
      </c>
      <c r="P7" s="24">
        <v>110840</v>
      </c>
      <c r="Q7" s="24">
        <v>4913</v>
      </c>
      <c r="R7" s="24">
        <v>244924</v>
      </c>
      <c r="S7" s="24">
        <v>34953</v>
      </c>
      <c r="T7" s="24">
        <v>19818</v>
      </c>
      <c r="U7" s="24">
        <v>112843</v>
      </c>
      <c r="V7" s="24">
        <v>167614</v>
      </c>
      <c r="W7" s="24">
        <v>735115</v>
      </c>
      <c r="X7" s="24">
        <v>1944980</v>
      </c>
      <c r="Y7" s="24">
        <v>-1209865</v>
      </c>
      <c r="Z7" s="7">
        <v>-62.2</v>
      </c>
      <c r="AA7" s="29">
        <v>1573179</v>
      </c>
    </row>
    <row r="8" spans="1:27" ht="13.5">
      <c r="A8" s="5" t="s">
        <v>34</v>
      </c>
      <c r="B8" s="3"/>
      <c r="C8" s="19">
        <v>10815071</v>
      </c>
      <c r="D8" s="19"/>
      <c r="E8" s="20">
        <v>19035140</v>
      </c>
      <c r="F8" s="21">
        <v>26310564</v>
      </c>
      <c r="G8" s="21">
        <v>91681</v>
      </c>
      <c r="H8" s="21">
        <v>486367</v>
      </c>
      <c r="I8" s="21">
        <v>11691566</v>
      </c>
      <c r="J8" s="21">
        <v>12269614</v>
      </c>
      <c r="K8" s="21">
        <v>2719247</v>
      </c>
      <c r="L8" s="21">
        <v>2393703</v>
      </c>
      <c r="M8" s="21">
        <v>1340847</v>
      </c>
      <c r="N8" s="21">
        <v>6453797</v>
      </c>
      <c r="O8" s="21">
        <v>921748</v>
      </c>
      <c r="P8" s="21">
        <v>434190</v>
      </c>
      <c r="Q8" s="21">
        <v>172015</v>
      </c>
      <c r="R8" s="21">
        <v>1527953</v>
      </c>
      <c r="S8" s="21">
        <v>266663</v>
      </c>
      <c r="T8" s="21">
        <v>83552</v>
      </c>
      <c r="U8" s="21">
        <v>1983125</v>
      </c>
      <c r="V8" s="21">
        <v>2333340</v>
      </c>
      <c r="W8" s="21">
        <v>22584704</v>
      </c>
      <c r="X8" s="21">
        <v>19035140</v>
      </c>
      <c r="Y8" s="21">
        <v>3549564</v>
      </c>
      <c r="Z8" s="6">
        <v>18.65</v>
      </c>
      <c r="AA8" s="28">
        <v>26310564</v>
      </c>
    </row>
    <row r="9" spans="1:27" ht="13.5">
      <c r="A9" s="2" t="s">
        <v>35</v>
      </c>
      <c r="B9" s="3"/>
      <c r="C9" s="16">
        <f aca="true" t="shared" si="1" ref="C9:Y9">SUM(C10:C14)</f>
        <v>13369655</v>
      </c>
      <c r="D9" s="16">
        <f>SUM(D10:D14)</f>
        <v>0</v>
      </c>
      <c r="E9" s="17">
        <f t="shared" si="1"/>
        <v>41150012</v>
      </c>
      <c r="F9" s="18">
        <f t="shared" si="1"/>
        <v>36619415</v>
      </c>
      <c r="G9" s="18">
        <f t="shared" si="1"/>
        <v>844241</v>
      </c>
      <c r="H9" s="18">
        <f t="shared" si="1"/>
        <v>954816</v>
      </c>
      <c r="I9" s="18">
        <f t="shared" si="1"/>
        <v>1727589</v>
      </c>
      <c r="J9" s="18">
        <f t="shared" si="1"/>
        <v>3526646</v>
      </c>
      <c r="K9" s="18">
        <f t="shared" si="1"/>
        <v>2574597</v>
      </c>
      <c r="L9" s="18">
        <f t="shared" si="1"/>
        <v>2068335</v>
      </c>
      <c r="M9" s="18">
        <f t="shared" si="1"/>
        <v>2502765</v>
      </c>
      <c r="N9" s="18">
        <f t="shared" si="1"/>
        <v>7145697</v>
      </c>
      <c r="O9" s="18">
        <f t="shared" si="1"/>
        <v>778807</v>
      </c>
      <c r="P9" s="18">
        <f t="shared" si="1"/>
        <v>1545267</v>
      </c>
      <c r="Q9" s="18">
        <f t="shared" si="1"/>
        <v>1578176</v>
      </c>
      <c r="R9" s="18">
        <f t="shared" si="1"/>
        <v>3902250</v>
      </c>
      <c r="S9" s="18">
        <f t="shared" si="1"/>
        <v>3893441</v>
      </c>
      <c r="T9" s="18">
        <f t="shared" si="1"/>
        <v>792730</v>
      </c>
      <c r="U9" s="18">
        <f t="shared" si="1"/>
        <v>3329151</v>
      </c>
      <c r="V9" s="18">
        <f t="shared" si="1"/>
        <v>8015322</v>
      </c>
      <c r="W9" s="18">
        <f t="shared" si="1"/>
        <v>22589915</v>
      </c>
      <c r="X9" s="18">
        <f t="shared" si="1"/>
        <v>41149678</v>
      </c>
      <c r="Y9" s="18">
        <f t="shared" si="1"/>
        <v>-18559763</v>
      </c>
      <c r="Z9" s="4">
        <f>+IF(X9&lt;&gt;0,+(Y9/X9)*100,0)</f>
        <v>-45.10305767155699</v>
      </c>
      <c r="AA9" s="30">
        <f>SUM(AA10:AA14)</f>
        <v>36619415</v>
      </c>
    </row>
    <row r="10" spans="1:27" ht="13.5">
      <c r="A10" s="5" t="s">
        <v>36</v>
      </c>
      <c r="B10" s="3"/>
      <c r="C10" s="19">
        <v>2359763</v>
      </c>
      <c r="D10" s="19"/>
      <c r="E10" s="20">
        <v>1650700</v>
      </c>
      <c r="F10" s="21">
        <v>1701998</v>
      </c>
      <c r="G10" s="21"/>
      <c r="H10" s="21"/>
      <c r="I10" s="21">
        <v>28500</v>
      </c>
      <c r="J10" s="21">
        <v>28500</v>
      </c>
      <c r="K10" s="21">
        <v>19595</v>
      </c>
      <c r="L10" s="21">
        <v>54241</v>
      </c>
      <c r="M10" s="21">
        <v>41842</v>
      </c>
      <c r="N10" s="21">
        <v>115678</v>
      </c>
      <c r="O10" s="21">
        <v>114489</v>
      </c>
      <c r="P10" s="21">
        <v>37920</v>
      </c>
      <c r="Q10" s="21">
        <v>48211</v>
      </c>
      <c r="R10" s="21">
        <v>200620</v>
      </c>
      <c r="S10" s="21">
        <v>119850</v>
      </c>
      <c r="T10" s="21">
        <v>27000</v>
      </c>
      <c r="U10" s="21">
        <v>180894</v>
      </c>
      <c r="V10" s="21">
        <v>327744</v>
      </c>
      <c r="W10" s="21">
        <v>672542</v>
      </c>
      <c r="X10" s="21">
        <v>1650700</v>
      </c>
      <c r="Y10" s="21">
        <v>-978158</v>
      </c>
      <c r="Z10" s="6">
        <v>-59.26</v>
      </c>
      <c r="AA10" s="28">
        <v>1701998</v>
      </c>
    </row>
    <row r="11" spans="1:27" ht="13.5">
      <c r="A11" s="5" t="s">
        <v>37</v>
      </c>
      <c r="B11" s="3"/>
      <c r="C11" s="19">
        <v>5176553</v>
      </c>
      <c r="D11" s="19"/>
      <c r="E11" s="20">
        <v>37096812</v>
      </c>
      <c r="F11" s="21">
        <v>30595102</v>
      </c>
      <c r="G11" s="21">
        <v>764447</v>
      </c>
      <c r="H11" s="21">
        <v>809409</v>
      </c>
      <c r="I11" s="21">
        <v>1206180</v>
      </c>
      <c r="J11" s="21">
        <v>2780036</v>
      </c>
      <c r="K11" s="21">
        <v>1774310</v>
      </c>
      <c r="L11" s="21">
        <v>1484239</v>
      </c>
      <c r="M11" s="21">
        <v>2317179</v>
      </c>
      <c r="N11" s="21">
        <v>5575728</v>
      </c>
      <c r="O11" s="21">
        <v>662126</v>
      </c>
      <c r="P11" s="21">
        <v>1503502</v>
      </c>
      <c r="Q11" s="21">
        <v>1201558</v>
      </c>
      <c r="R11" s="21">
        <v>3367186</v>
      </c>
      <c r="S11" s="21">
        <v>3742523</v>
      </c>
      <c r="T11" s="21">
        <v>653934</v>
      </c>
      <c r="U11" s="21">
        <v>3036828</v>
      </c>
      <c r="V11" s="21">
        <v>7433285</v>
      </c>
      <c r="W11" s="21">
        <v>19156235</v>
      </c>
      <c r="X11" s="21">
        <v>37096478</v>
      </c>
      <c r="Y11" s="21">
        <v>-17940243</v>
      </c>
      <c r="Z11" s="6">
        <v>-48.36</v>
      </c>
      <c r="AA11" s="28">
        <v>30595102</v>
      </c>
    </row>
    <row r="12" spans="1:27" ht="13.5">
      <c r="A12" s="5" t="s">
        <v>38</v>
      </c>
      <c r="B12" s="3"/>
      <c r="C12" s="19">
        <v>5833339</v>
      </c>
      <c r="D12" s="19"/>
      <c r="E12" s="20">
        <v>2402500</v>
      </c>
      <c r="F12" s="21">
        <v>4322315</v>
      </c>
      <c r="G12" s="21">
        <v>79794</v>
      </c>
      <c r="H12" s="21">
        <v>145407</v>
      </c>
      <c r="I12" s="21">
        <v>492909</v>
      </c>
      <c r="J12" s="21">
        <v>718110</v>
      </c>
      <c r="K12" s="21">
        <v>780692</v>
      </c>
      <c r="L12" s="21">
        <v>529855</v>
      </c>
      <c r="M12" s="21">
        <v>143744</v>
      </c>
      <c r="N12" s="21">
        <v>1454291</v>
      </c>
      <c r="O12" s="21">
        <v>2192</v>
      </c>
      <c r="P12" s="21">
        <v>3845</v>
      </c>
      <c r="Q12" s="21">
        <v>328407</v>
      </c>
      <c r="R12" s="21">
        <v>334444</v>
      </c>
      <c r="S12" s="21">
        <v>31068</v>
      </c>
      <c r="T12" s="21">
        <v>111796</v>
      </c>
      <c r="U12" s="21">
        <v>111429</v>
      </c>
      <c r="V12" s="21">
        <v>254293</v>
      </c>
      <c r="W12" s="21">
        <v>2761138</v>
      </c>
      <c r="X12" s="21">
        <v>2402500</v>
      </c>
      <c r="Y12" s="21">
        <v>358638</v>
      </c>
      <c r="Z12" s="6">
        <v>14.93</v>
      </c>
      <c r="AA12" s="28">
        <v>4322315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57668395</v>
      </c>
      <c r="D15" s="16">
        <f>SUM(D16:D18)</f>
        <v>0</v>
      </c>
      <c r="E15" s="17">
        <f t="shared" si="2"/>
        <v>62787639</v>
      </c>
      <c r="F15" s="18">
        <f t="shared" si="2"/>
        <v>76629678</v>
      </c>
      <c r="G15" s="18">
        <f t="shared" si="2"/>
        <v>67755</v>
      </c>
      <c r="H15" s="18">
        <f t="shared" si="2"/>
        <v>410211</v>
      </c>
      <c r="I15" s="18">
        <f t="shared" si="2"/>
        <v>8652606</v>
      </c>
      <c r="J15" s="18">
        <f t="shared" si="2"/>
        <v>9130572</v>
      </c>
      <c r="K15" s="18">
        <f t="shared" si="2"/>
        <v>9965584</v>
      </c>
      <c r="L15" s="18">
        <f t="shared" si="2"/>
        <v>7618284</v>
      </c>
      <c r="M15" s="18">
        <f t="shared" si="2"/>
        <v>6249261</v>
      </c>
      <c r="N15" s="18">
        <f t="shared" si="2"/>
        <v>23833129</v>
      </c>
      <c r="O15" s="18">
        <f t="shared" si="2"/>
        <v>1580822</v>
      </c>
      <c r="P15" s="18">
        <f t="shared" si="2"/>
        <v>4495353</v>
      </c>
      <c r="Q15" s="18">
        <f t="shared" si="2"/>
        <v>3605543</v>
      </c>
      <c r="R15" s="18">
        <f t="shared" si="2"/>
        <v>9681718</v>
      </c>
      <c r="S15" s="18">
        <f t="shared" si="2"/>
        <v>2323609</v>
      </c>
      <c r="T15" s="18">
        <f t="shared" si="2"/>
        <v>6516898</v>
      </c>
      <c r="U15" s="18">
        <f t="shared" si="2"/>
        <v>6493406</v>
      </c>
      <c r="V15" s="18">
        <f t="shared" si="2"/>
        <v>15333913</v>
      </c>
      <c r="W15" s="18">
        <f t="shared" si="2"/>
        <v>57979332</v>
      </c>
      <c r="X15" s="18">
        <f t="shared" si="2"/>
        <v>62787639</v>
      </c>
      <c r="Y15" s="18">
        <f t="shared" si="2"/>
        <v>-4808307</v>
      </c>
      <c r="Z15" s="4">
        <f>+IF(X15&lt;&gt;0,+(Y15/X15)*100,0)</f>
        <v>-7.658047151605748</v>
      </c>
      <c r="AA15" s="30">
        <f>SUM(AA16:AA18)</f>
        <v>76629678</v>
      </c>
    </row>
    <row r="16" spans="1:27" ht="13.5">
      <c r="A16" s="5" t="s">
        <v>42</v>
      </c>
      <c r="B16" s="3"/>
      <c r="C16" s="19">
        <v>616142</v>
      </c>
      <c r="D16" s="19"/>
      <c r="E16" s="20">
        <v>2925239</v>
      </c>
      <c r="F16" s="21">
        <v>2382643</v>
      </c>
      <c r="G16" s="21"/>
      <c r="H16" s="21"/>
      <c r="I16" s="21"/>
      <c r="J16" s="21"/>
      <c r="K16" s="21">
        <v>1449320</v>
      </c>
      <c r="L16" s="21">
        <v>311101</v>
      </c>
      <c r="M16" s="21">
        <v>7004</v>
      </c>
      <c r="N16" s="21">
        <v>1767425</v>
      </c>
      <c r="O16" s="21">
        <v>186306</v>
      </c>
      <c r="P16" s="21">
        <v>9030</v>
      </c>
      <c r="Q16" s="21">
        <v>-501141</v>
      </c>
      <c r="R16" s="21">
        <v>-305805</v>
      </c>
      <c r="S16" s="21"/>
      <c r="T16" s="21"/>
      <c r="U16" s="21">
        <v>14642</v>
      </c>
      <c r="V16" s="21">
        <v>14642</v>
      </c>
      <c r="W16" s="21">
        <v>1476262</v>
      </c>
      <c r="X16" s="21">
        <v>2925239</v>
      </c>
      <c r="Y16" s="21">
        <v>-1448977</v>
      </c>
      <c r="Z16" s="6">
        <v>-49.53</v>
      </c>
      <c r="AA16" s="28">
        <v>2382643</v>
      </c>
    </row>
    <row r="17" spans="1:27" ht="13.5">
      <c r="A17" s="5" t="s">
        <v>43</v>
      </c>
      <c r="B17" s="3"/>
      <c r="C17" s="19">
        <v>53828327</v>
      </c>
      <c r="D17" s="19"/>
      <c r="E17" s="20">
        <v>59862400</v>
      </c>
      <c r="F17" s="21">
        <v>74247035</v>
      </c>
      <c r="G17" s="21">
        <v>67755</v>
      </c>
      <c r="H17" s="21">
        <v>410211</v>
      </c>
      <c r="I17" s="21">
        <v>8652606</v>
      </c>
      <c r="J17" s="21">
        <v>9130572</v>
      </c>
      <c r="K17" s="21">
        <v>8516264</v>
      </c>
      <c r="L17" s="21">
        <v>7307183</v>
      </c>
      <c r="M17" s="21">
        <v>6242257</v>
      </c>
      <c r="N17" s="21">
        <v>22065704</v>
      </c>
      <c r="O17" s="21">
        <v>1394516</v>
      </c>
      <c r="P17" s="21">
        <v>4486323</v>
      </c>
      <c r="Q17" s="21">
        <v>4106684</v>
      </c>
      <c r="R17" s="21">
        <v>9987523</v>
      </c>
      <c r="S17" s="21">
        <v>2323609</v>
      </c>
      <c r="T17" s="21">
        <v>6516898</v>
      </c>
      <c r="U17" s="21">
        <v>6478764</v>
      </c>
      <c r="V17" s="21">
        <v>15319271</v>
      </c>
      <c r="W17" s="21">
        <v>56503070</v>
      </c>
      <c r="X17" s="21">
        <v>59862400</v>
      </c>
      <c r="Y17" s="21">
        <v>-3359330</v>
      </c>
      <c r="Z17" s="6">
        <v>-5.61</v>
      </c>
      <c r="AA17" s="28">
        <v>74247035</v>
      </c>
    </row>
    <row r="18" spans="1:27" ht="13.5">
      <c r="A18" s="5" t="s">
        <v>44</v>
      </c>
      <c r="B18" s="3"/>
      <c r="C18" s="19">
        <v>3223926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63611279</v>
      </c>
      <c r="D19" s="16">
        <f>SUM(D20:D23)</f>
        <v>0</v>
      </c>
      <c r="E19" s="17">
        <f t="shared" si="3"/>
        <v>85761035</v>
      </c>
      <c r="F19" s="18">
        <f t="shared" si="3"/>
        <v>94701634</v>
      </c>
      <c r="G19" s="18">
        <f t="shared" si="3"/>
        <v>8508</v>
      </c>
      <c r="H19" s="18">
        <f t="shared" si="3"/>
        <v>2209957</v>
      </c>
      <c r="I19" s="18">
        <f t="shared" si="3"/>
        <v>2858583</v>
      </c>
      <c r="J19" s="18">
        <f t="shared" si="3"/>
        <v>5077048</v>
      </c>
      <c r="K19" s="18">
        <f t="shared" si="3"/>
        <v>4999780</v>
      </c>
      <c r="L19" s="18">
        <f t="shared" si="3"/>
        <v>5989988</v>
      </c>
      <c r="M19" s="18">
        <f t="shared" si="3"/>
        <v>7045166</v>
      </c>
      <c r="N19" s="18">
        <f t="shared" si="3"/>
        <v>18034934</v>
      </c>
      <c r="O19" s="18">
        <f t="shared" si="3"/>
        <v>2228133</v>
      </c>
      <c r="P19" s="18">
        <f t="shared" si="3"/>
        <v>3193648</v>
      </c>
      <c r="Q19" s="18">
        <f t="shared" si="3"/>
        <v>8326523</v>
      </c>
      <c r="R19" s="18">
        <f t="shared" si="3"/>
        <v>13748304</v>
      </c>
      <c r="S19" s="18">
        <f t="shared" si="3"/>
        <v>7794595</v>
      </c>
      <c r="T19" s="18">
        <f t="shared" si="3"/>
        <v>15600207</v>
      </c>
      <c r="U19" s="18">
        <f t="shared" si="3"/>
        <v>10666252</v>
      </c>
      <c r="V19" s="18">
        <f t="shared" si="3"/>
        <v>34061054</v>
      </c>
      <c r="W19" s="18">
        <f t="shared" si="3"/>
        <v>70921340</v>
      </c>
      <c r="X19" s="18">
        <f t="shared" si="3"/>
        <v>85760681</v>
      </c>
      <c r="Y19" s="18">
        <f t="shared" si="3"/>
        <v>-14839341</v>
      </c>
      <c r="Z19" s="4">
        <f>+IF(X19&lt;&gt;0,+(Y19/X19)*100,0)</f>
        <v>-17.30319865347151</v>
      </c>
      <c r="AA19" s="30">
        <f>SUM(AA20:AA23)</f>
        <v>94701634</v>
      </c>
    </row>
    <row r="20" spans="1:27" ht="13.5">
      <c r="A20" s="5" t="s">
        <v>46</v>
      </c>
      <c r="B20" s="3"/>
      <c r="C20" s="19">
        <v>14781884</v>
      </c>
      <c r="D20" s="19"/>
      <c r="E20" s="20">
        <v>27066895</v>
      </c>
      <c r="F20" s="21">
        <v>26544764</v>
      </c>
      <c r="G20" s="21">
        <v>8508</v>
      </c>
      <c r="H20" s="21">
        <v>17484</v>
      </c>
      <c r="I20" s="21">
        <v>271120</v>
      </c>
      <c r="J20" s="21">
        <v>297112</v>
      </c>
      <c r="K20" s="21">
        <v>1480855</v>
      </c>
      <c r="L20" s="21">
        <v>2281990</v>
      </c>
      <c r="M20" s="21">
        <v>550279</v>
      </c>
      <c r="N20" s="21">
        <v>4313124</v>
      </c>
      <c r="O20" s="21">
        <v>1275641</v>
      </c>
      <c r="P20" s="21">
        <v>1142563</v>
      </c>
      <c r="Q20" s="21">
        <v>3714000</v>
      </c>
      <c r="R20" s="21">
        <v>6132204</v>
      </c>
      <c r="S20" s="21">
        <v>1212576</v>
      </c>
      <c r="T20" s="21">
        <v>3315024</v>
      </c>
      <c r="U20" s="21">
        <v>3539586</v>
      </c>
      <c r="V20" s="21">
        <v>8067186</v>
      </c>
      <c r="W20" s="21">
        <v>18809626</v>
      </c>
      <c r="X20" s="21">
        <v>27066895</v>
      </c>
      <c r="Y20" s="21">
        <v>-8257269</v>
      </c>
      <c r="Z20" s="6">
        <v>-30.51</v>
      </c>
      <c r="AA20" s="28">
        <v>26544764</v>
      </c>
    </row>
    <row r="21" spans="1:27" ht="13.5">
      <c r="A21" s="5" t="s">
        <v>47</v>
      </c>
      <c r="B21" s="3"/>
      <c r="C21" s="19">
        <v>21371344</v>
      </c>
      <c r="D21" s="19"/>
      <c r="E21" s="20">
        <v>26243000</v>
      </c>
      <c r="F21" s="21">
        <v>30229110</v>
      </c>
      <c r="G21" s="21"/>
      <c r="H21" s="21">
        <v>976343</v>
      </c>
      <c r="I21" s="21">
        <v>1508982</v>
      </c>
      <c r="J21" s="21">
        <v>2485325</v>
      </c>
      <c r="K21" s="21">
        <v>1961472</v>
      </c>
      <c r="L21" s="21">
        <v>2215916</v>
      </c>
      <c r="M21" s="21">
        <v>4282927</v>
      </c>
      <c r="N21" s="21">
        <v>8460315</v>
      </c>
      <c r="O21" s="21">
        <v>549347</v>
      </c>
      <c r="P21" s="21">
        <v>880239</v>
      </c>
      <c r="Q21" s="21">
        <v>2233789</v>
      </c>
      <c r="R21" s="21">
        <v>3663375</v>
      </c>
      <c r="S21" s="21">
        <v>2717298</v>
      </c>
      <c r="T21" s="21">
        <v>3519351</v>
      </c>
      <c r="U21" s="21">
        <v>3936115</v>
      </c>
      <c r="V21" s="21">
        <v>10172764</v>
      </c>
      <c r="W21" s="21">
        <v>24781779</v>
      </c>
      <c r="X21" s="21">
        <v>26242646</v>
      </c>
      <c r="Y21" s="21">
        <v>-1460867</v>
      </c>
      <c r="Z21" s="6">
        <v>-5.57</v>
      </c>
      <c r="AA21" s="28">
        <v>30229110</v>
      </c>
    </row>
    <row r="22" spans="1:27" ht="13.5">
      <c r="A22" s="5" t="s">
        <v>48</v>
      </c>
      <c r="B22" s="3"/>
      <c r="C22" s="22">
        <v>18561475</v>
      </c>
      <c r="D22" s="22"/>
      <c r="E22" s="23">
        <v>24401140</v>
      </c>
      <c r="F22" s="24">
        <v>29206423</v>
      </c>
      <c r="G22" s="24"/>
      <c r="H22" s="24">
        <v>1216130</v>
      </c>
      <c r="I22" s="24">
        <v>679869</v>
      </c>
      <c r="J22" s="24">
        <v>1895999</v>
      </c>
      <c r="K22" s="24">
        <v>1555087</v>
      </c>
      <c r="L22" s="24">
        <v>1370322</v>
      </c>
      <c r="M22" s="24">
        <v>1576281</v>
      </c>
      <c r="N22" s="24">
        <v>4501690</v>
      </c>
      <c r="O22" s="24">
        <v>403145</v>
      </c>
      <c r="P22" s="24">
        <v>1170846</v>
      </c>
      <c r="Q22" s="24">
        <v>1290497</v>
      </c>
      <c r="R22" s="24">
        <v>2864488</v>
      </c>
      <c r="S22" s="24">
        <v>1646635</v>
      </c>
      <c r="T22" s="24">
        <v>7814425</v>
      </c>
      <c r="U22" s="24">
        <v>2409824</v>
      </c>
      <c r="V22" s="24">
        <v>11870884</v>
      </c>
      <c r="W22" s="24">
        <v>21133061</v>
      </c>
      <c r="X22" s="24">
        <v>24401140</v>
      </c>
      <c r="Y22" s="24">
        <v>-3268079</v>
      </c>
      <c r="Z22" s="7">
        <v>-13.39</v>
      </c>
      <c r="AA22" s="29">
        <v>29206423</v>
      </c>
    </row>
    <row r="23" spans="1:27" ht="13.5">
      <c r="A23" s="5" t="s">
        <v>49</v>
      </c>
      <c r="B23" s="3"/>
      <c r="C23" s="19">
        <v>8896576</v>
      </c>
      <c r="D23" s="19"/>
      <c r="E23" s="20">
        <v>8050000</v>
      </c>
      <c r="F23" s="21">
        <v>8721337</v>
      </c>
      <c r="G23" s="21"/>
      <c r="H23" s="21"/>
      <c r="I23" s="21">
        <v>398612</v>
      </c>
      <c r="J23" s="21">
        <v>398612</v>
      </c>
      <c r="K23" s="21">
        <v>2366</v>
      </c>
      <c r="L23" s="21">
        <v>121760</v>
      </c>
      <c r="M23" s="21">
        <v>635679</v>
      </c>
      <c r="N23" s="21">
        <v>759805</v>
      </c>
      <c r="O23" s="21"/>
      <c r="P23" s="21"/>
      <c r="Q23" s="21">
        <v>1088237</v>
      </c>
      <c r="R23" s="21">
        <v>1088237</v>
      </c>
      <c r="S23" s="21">
        <v>2218086</v>
      </c>
      <c r="T23" s="21">
        <v>951407</v>
      </c>
      <c r="U23" s="21">
        <v>780727</v>
      </c>
      <c r="V23" s="21">
        <v>3950220</v>
      </c>
      <c r="W23" s="21">
        <v>6196874</v>
      </c>
      <c r="X23" s="21">
        <v>8050000</v>
      </c>
      <c r="Y23" s="21">
        <v>-1853126</v>
      </c>
      <c r="Z23" s="6">
        <v>-23.02</v>
      </c>
      <c r="AA23" s="28">
        <v>8721337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146129170</v>
      </c>
      <c r="D25" s="51">
        <f>+D5+D9+D15+D19+D24</f>
        <v>0</v>
      </c>
      <c r="E25" s="52">
        <f t="shared" si="4"/>
        <v>211181506</v>
      </c>
      <c r="F25" s="53">
        <f t="shared" si="4"/>
        <v>236336670</v>
      </c>
      <c r="G25" s="53">
        <f t="shared" si="4"/>
        <v>1019621</v>
      </c>
      <c r="H25" s="53">
        <f t="shared" si="4"/>
        <v>4061351</v>
      </c>
      <c r="I25" s="53">
        <f t="shared" si="4"/>
        <v>25554910</v>
      </c>
      <c r="J25" s="53">
        <f t="shared" si="4"/>
        <v>30635882</v>
      </c>
      <c r="K25" s="53">
        <f t="shared" si="4"/>
        <v>20262527</v>
      </c>
      <c r="L25" s="53">
        <f t="shared" si="4"/>
        <v>18078502</v>
      </c>
      <c r="M25" s="53">
        <f t="shared" si="4"/>
        <v>17170140</v>
      </c>
      <c r="N25" s="53">
        <f t="shared" si="4"/>
        <v>55511169</v>
      </c>
      <c r="O25" s="53">
        <f t="shared" si="4"/>
        <v>5638681</v>
      </c>
      <c r="P25" s="53">
        <f t="shared" si="4"/>
        <v>9779298</v>
      </c>
      <c r="Q25" s="53">
        <f t="shared" si="4"/>
        <v>13690827</v>
      </c>
      <c r="R25" s="53">
        <f t="shared" si="4"/>
        <v>29108806</v>
      </c>
      <c r="S25" s="53">
        <f t="shared" si="4"/>
        <v>14313261</v>
      </c>
      <c r="T25" s="53">
        <f t="shared" si="4"/>
        <v>23013205</v>
      </c>
      <c r="U25" s="53">
        <f t="shared" si="4"/>
        <v>22734840</v>
      </c>
      <c r="V25" s="53">
        <f t="shared" si="4"/>
        <v>60061306</v>
      </c>
      <c r="W25" s="53">
        <f t="shared" si="4"/>
        <v>175317163</v>
      </c>
      <c r="X25" s="53">
        <f t="shared" si="4"/>
        <v>211180818</v>
      </c>
      <c r="Y25" s="53">
        <f t="shared" si="4"/>
        <v>-35863655</v>
      </c>
      <c r="Z25" s="54">
        <f>+IF(X25&lt;&gt;0,+(Y25/X25)*100,0)</f>
        <v>-16.982439664572187</v>
      </c>
      <c r="AA25" s="55">
        <f>+AA5+AA9+AA15+AA19+AA24</f>
        <v>236336670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15749159</v>
      </c>
      <c r="D28" s="19"/>
      <c r="E28" s="20">
        <v>19989550</v>
      </c>
      <c r="F28" s="21">
        <v>20014143</v>
      </c>
      <c r="G28" s="21"/>
      <c r="H28" s="21">
        <v>764447</v>
      </c>
      <c r="I28" s="21">
        <v>81506</v>
      </c>
      <c r="J28" s="21">
        <v>845953</v>
      </c>
      <c r="K28" s="21">
        <v>955011</v>
      </c>
      <c r="L28" s="21">
        <v>715961</v>
      </c>
      <c r="M28" s="21">
        <v>1168613</v>
      </c>
      <c r="N28" s="21">
        <v>2839585</v>
      </c>
      <c r="O28" s="21">
        <v>933525</v>
      </c>
      <c r="P28" s="21">
        <v>1525080</v>
      </c>
      <c r="Q28" s="21">
        <v>3751056</v>
      </c>
      <c r="R28" s="21">
        <v>6209661</v>
      </c>
      <c r="S28" s="21">
        <v>3657195</v>
      </c>
      <c r="T28" s="21">
        <v>2014492</v>
      </c>
      <c r="U28" s="21">
        <v>1709458</v>
      </c>
      <c r="V28" s="21">
        <v>7381145</v>
      </c>
      <c r="W28" s="21">
        <v>17276344</v>
      </c>
      <c r="X28" s="21"/>
      <c r="Y28" s="21">
        <v>17276344</v>
      </c>
      <c r="Z28" s="6"/>
      <c r="AA28" s="19">
        <v>20014143</v>
      </c>
    </row>
    <row r="29" spans="1:27" ht="13.5">
      <c r="A29" s="57" t="s">
        <v>55</v>
      </c>
      <c r="B29" s="3"/>
      <c r="C29" s="19">
        <v>28064542</v>
      </c>
      <c r="D29" s="19"/>
      <c r="E29" s="20">
        <v>18030354</v>
      </c>
      <c r="F29" s="21">
        <v>23463547</v>
      </c>
      <c r="G29" s="21"/>
      <c r="H29" s="21"/>
      <c r="I29" s="21">
        <v>1366140</v>
      </c>
      <c r="J29" s="21">
        <v>1366140</v>
      </c>
      <c r="K29" s="21">
        <v>2500903</v>
      </c>
      <c r="L29" s="21">
        <v>2418159</v>
      </c>
      <c r="M29" s="21">
        <v>1476753</v>
      </c>
      <c r="N29" s="21">
        <v>6395815</v>
      </c>
      <c r="O29" s="21">
        <v>650546</v>
      </c>
      <c r="P29" s="21">
        <v>1410173</v>
      </c>
      <c r="Q29" s="21">
        <v>2765560</v>
      </c>
      <c r="R29" s="21">
        <v>4826279</v>
      </c>
      <c r="S29" s="21">
        <v>1679061</v>
      </c>
      <c r="T29" s="21">
        <v>2327305</v>
      </c>
      <c r="U29" s="21">
        <v>3183286</v>
      </c>
      <c r="V29" s="21">
        <v>7189652</v>
      </c>
      <c r="W29" s="21">
        <v>19777886</v>
      </c>
      <c r="X29" s="21"/>
      <c r="Y29" s="21">
        <v>19777886</v>
      </c>
      <c r="Z29" s="6"/>
      <c r="AA29" s="28">
        <v>23463547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>
        <v>6845320</v>
      </c>
      <c r="R31" s="21">
        <v>6845320</v>
      </c>
      <c r="S31" s="21"/>
      <c r="T31" s="21"/>
      <c r="U31" s="21">
        <v>2413283</v>
      </c>
      <c r="V31" s="21">
        <v>2413283</v>
      </c>
      <c r="W31" s="21">
        <v>9258603</v>
      </c>
      <c r="X31" s="21"/>
      <c r="Y31" s="21">
        <v>9258603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43813701</v>
      </c>
      <c r="D32" s="25">
        <f>SUM(D28:D31)</f>
        <v>0</v>
      </c>
      <c r="E32" s="26">
        <f t="shared" si="5"/>
        <v>38019904</v>
      </c>
      <c r="F32" s="27">
        <f t="shared" si="5"/>
        <v>43477690</v>
      </c>
      <c r="G32" s="27">
        <f t="shared" si="5"/>
        <v>0</v>
      </c>
      <c r="H32" s="27">
        <f t="shared" si="5"/>
        <v>764447</v>
      </c>
      <c r="I32" s="27">
        <f t="shared" si="5"/>
        <v>1447646</v>
      </c>
      <c r="J32" s="27">
        <f t="shared" si="5"/>
        <v>2212093</v>
      </c>
      <c r="K32" s="27">
        <f t="shared" si="5"/>
        <v>3455914</v>
      </c>
      <c r="L32" s="27">
        <f t="shared" si="5"/>
        <v>3134120</v>
      </c>
      <c r="M32" s="27">
        <f t="shared" si="5"/>
        <v>2645366</v>
      </c>
      <c r="N32" s="27">
        <f t="shared" si="5"/>
        <v>9235400</v>
      </c>
      <c r="O32" s="27">
        <f t="shared" si="5"/>
        <v>1584071</v>
      </c>
      <c r="P32" s="27">
        <f t="shared" si="5"/>
        <v>2935253</v>
      </c>
      <c r="Q32" s="27">
        <f t="shared" si="5"/>
        <v>13361936</v>
      </c>
      <c r="R32" s="27">
        <f t="shared" si="5"/>
        <v>17881260</v>
      </c>
      <c r="S32" s="27">
        <f t="shared" si="5"/>
        <v>5336256</v>
      </c>
      <c r="T32" s="27">
        <f t="shared" si="5"/>
        <v>4341797</v>
      </c>
      <c r="U32" s="27">
        <f t="shared" si="5"/>
        <v>7306027</v>
      </c>
      <c r="V32" s="27">
        <f t="shared" si="5"/>
        <v>16984080</v>
      </c>
      <c r="W32" s="27">
        <f t="shared" si="5"/>
        <v>46312833</v>
      </c>
      <c r="X32" s="27">
        <f t="shared" si="5"/>
        <v>0</v>
      </c>
      <c r="Y32" s="27">
        <f t="shared" si="5"/>
        <v>46312833</v>
      </c>
      <c r="Z32" s="13">
        <f>+IF(X32&lt;&gt;0,+(Y32/X32)*100,0)</f>
        <v>0</v>
      </c>
      <c r="AA32" s="31">
        <f>SUM(AA28:AA31)</f>
        <v>43477690</v>
      </c>
    </row>
    <row r="33" spans="1:27" ht="13.5">
      <c r="A33" s="60" t="s">
        <v>59</v>
      </c>
      <c r="B33" s="3" t="s">
        <v>60</v>
      </c>
      <c r="C33" s="19">
        <v>5777922</v>
      </c>
      <c r="D33" s="19"/>
      <c r="E33" s="20">
        <v>8000000</v>
      </c>
      <c r="F33" s="21">
        <v>12345433</v>
      </c>
      <c r="G33" s="21"/>
      <c r="H33" s="21"/>
      <c r="I33" s="21">
        <v>2150872</v>
      </c>
      <c r="J33" s="21">
        <v>2150872</v>
      </c>
      <c r="K33" s="21">
        <v>623080</v>
      </c>
      <c r="L33" s="21">
        <v>1533537</v>
      </c>
      <c r="M33" s="21">
        <v>984230</v>
      </c>
      <c r="N33" s="21">
        <v>3140847</v>
      </c>
      <c r="O33" s="21">
        <v>328426</v>
      </c>
      <c r="P33" s="21">
        <v>788605</v>
      </c>
      <c r="Q33" s="21">
        <v>-248158</v>
      </c>
      <c r="R33" s="21">
        <v>868873</v>
      </c>
      <c r="S33" s="21"/>
      <c r="T33" s="21">
        <v>1485907</v>
      </c>
      <c r="U33" s="21">
        <v>3264442</v>
      </c>
      <c r="V33" s="21">
        <v>4750349</v>
      </c>
      <c r="W33" s="21">
        <v>10910941</v>
      </c>
      <c r="X33" s="21"/>
      <c r="Y33" s="21">
        <v>10910941</v>
      </c>
      <c r="Z33" s="6"/>
      <c r="AA33" s="28">
        <v>12345433</v>
      </c>
    </row>
    <row r="34" spans="1:27" ht="13.5">
      <c r="A34" s="60" t="s">
        <v>61</v>
      </c>
      <c r="B34" s="3" t="s">
        <v>62</v>
      </c>
      <c r="C34" s="19">
        <v>514883</v>
      </c>
      <c r="D34" s="19"/>
      <c r="E34" s="20">
        <v>13140000</v>
      </c>
      <c r="F34" s="21">
        <v>1145164</v>
      </c>
      <c r="G34" s="21"/>
      <c r="H34" s="21"/>
      <c r="I34" s="21">
        <v>98747</v>
      </c>
      <c r="J34" s="21">
        <v>98747</v>
      </c>
      <c r="K34" s="21">
        <v>343742</v>
      </c>
      <c r="L34" s="21">
        <v>22993</v>
      </c>
      <c r="M34" s="21">
        <v>535905</v>
      </c>
      <c r="N34" s="21">
        <v>902640</v>
      </c>
      <c r="O34" s="21"/>
      <c r="P34" s="21"/>
      <c r="Q34" s="21">
        <v>-1816009</v>
      </c>
      <c r="R34" s="21">
        <v>-1816009</v>
      </c>
      <c r="S34" s="21"/>
      <c r="T34" s="21"/>
      <c r="U34" s="21">
        <v>814622</v>
      </c>
      <c r="V34" s="21">
        <v>814622</v>
      </c>
      <c r="W34" s="21"/>
      <c r="X34" s="21"/>
      <c r="Y34" s="21"/>
      <c r="Z34" s="6"/>
      <c r="AA34" s="28">
        <v>1145164</v>
      </c>
    </row>
    <row r="35" spans="1:27" ht="13.5">
      <c r="A35" s="60" t="s">
        <v>63</v>
      </c>
      <c r="B35" s="3"/>
      <c r="C35" s="19">
        <v>96022665</v>
      </c>
      <c r="D35" s="19"/>
      <c r="E35" s="20">
        <v>152021602</v>
      </c>
      <c r="F35" s="21">
        <v>179368383</v>
      </c>
      <c r="G35" s="21">
        <v>1019621</v>
      </c>
      <c r="H35" s="21">
        <v>3296904</v>
      </c>
      <c r="I35" s="21">
        <v>21857645</v>
      </c>
      <c r="J35" s="21">
        <v>26174170</v>
      </c>
      <c r="K35" s="21">
        <v>15839791</v>
      </c>
      <c r="L35" s="21">
        <v>13387852</v>
      </c>
      <c r="M35" s="21">
        <v>13004639</v>
      </c>
      <c r="N35" s="21">
        <v>42232282</v>
      </c>
      <c r="O35" s="21">
        <v>3726184</v>
      </c>
      <c r="P35" s="21">
        <v>6055440</v>
      </c>
      <c r="Q35" s="21">
        <v>2393058</v>
      </c>
      <c r="R35" s="21">
        <v>12174682</v>
      </c>
      <c r="S35" s="21">
        <v>8977005</v>
      </c>
      <c r="T35" s="21">
        <v>17185501</v>
      </c>
      <c r="U35" s="21">
        <v>11349749</v>
      </c>
      <c r="V35" s="21">
        <v>37512255</v>
      </c>
      <c r="W35" s="21">
        <v>118093389</v>
      </c>
      <c r="X35" s="21"/>
      <c r="Y35" s="21">
        <v>118093389</v>
      </c>
      <c r="Z35" s="6"/>
      <c r="AA35" s="28">
        <v>179368383</v>
      </c>
    </row>
    <row r="36" spans="1:27" ht="13.5">
      <c r="A36" s="61" t="s">
        <v>64</v>
      </c>
      <c r="B36" s="10"/>
      <c r="C36" s="62">
        <f aca="true" t="shared" si="6" ref="C36:Y36">SUM(C32:C35)</f>
        <v>146129171</v>
      </c>
      <c r="D36" s="62">
        <f>SUM(D32:D35)</f>
        <v>0</v>
      </c>
      <c r="E36" s="63">
        <f t="shared" si="6"/>
        <v>211181506</v>
      </c>
      <c r="F36" s="64">
        <f t="shared" si="6"/>
        <v>236336670</v>
      </c>
      <c r="G36" s="64">
        <f t="shared" si="6"/>
        <v>1019621</v>
      </c>
      <c r="H36" s="64">
        <f t="shared" si="6"/>
        <v>4061351</v>
      </c>
      <c r="I36" s="64">
        <f t="shared" si="6"/>
        <v>25554910</v>
      </c>
      <c r="J36" s="64">
        <f t="shared" si="6"/>
        <v>30635882</v>
      </c>
      <c r="K36" s="64">
        <f t="shared" si="6"/>
        <v>20262527</v>
      </c>
      <c r="L36" s="64">
        <f t="shared" si="6"/>
        <v>18078502</v>
      </c>
      <c r="M36" s="64">
        <f t="shared" si="6"/>
        <v>17170140</v>
      </c>
      <c r="N36" s="64">
        <f t="shared" si="6"/>
        <v>55511169</v>
      </c>
      <c r="O36" s="64">
        <f t="shared" si="6"/>
        <v>5638681</v>
      </c>
      <c r="P36" s="64">
        <f t="shared" si="6"/>
        <v>9779298</v>
      </c>
      <c r="Q36" s="64">
        <f t="shared" si="6"/>
        <v>13690827</v>
      </c>
      <c r="R36" s="64">
        <f t="shared" si="6"/>
        <v>29108806</v>
      </c>
      <c r="S36" s="64">
        <f t="shared" si="6"/>
        <v>14313261</v>
      </c>
      <c r="T36" s="64">
        <f t="shared" si="6"/>
        <v>23013205</v>
      </c>
      <c r="U36" s="64">
        <f t="shared" si="6"/>
        <v>22734840</v>
      </c>
      <c r="V36" s="64">
        <f t="shared" si="6"/>
        <v>60061306</v>
      </c>
      <c r="W36" s="64">
        <f t="shared" si="6"/>
        <v>175317163</v>
      </c>
      <c r="X36" s="64">
        <f t="shared" si="6"/>
        <v>0</v>
      </c>
      <c r="Y36" s="64">
        <f t="shared" si="6"/>
        <v>175317163</v>
      </c>
      <c r="Z36" s="65">
        <f>+IF(X36&lt;&gt;0,+(Y36/X36)*100,0)</f>
        <v>0</v>
      </c>
      <c r="AA36" s="66">
        <f>SUM(AA32:AA35)</f>
        <v>236336670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2502247</v>
      </c>
      <c r="D5" s="16">
        <f>SUM(D6:D8)</f>
        <v>0</v>
      </c>
      <c r="E5" s="17">
        <f t="shared" si="0"/>
        <v>5192452</v>
      </c>
      <c r="F5" s="18">
        <f t="shared" si="0"/>
        <v>4552949</v>
      </c>
      <c r="G5" s="18">
        <f t="shared" si="0"/>
        <v>1000</v>
      </c>
      <c r="H5" s="18">
        <f t="shared" si="0"/>
        <v>1161</v>
      </c>
      <c r="I5" s="18">
        <f t="shared" si="0"/>
        <v>27574</v>
      </c>
      <c r="J5" s="18">
        <f t="shared" si="0"/>
        <v>29735</v>
      </c>
      <c r="K5" s="18">
        <f t="shared" si="0"/>
        <v>87387</v>
      </c>
      <c r="L5" s="18">
        <f t="shared" si="0"/>
        <v>484929</v>
      </c>
      <c r="M5" s="18">
        <f t="shared" si="0"/>
        <v>137552</v>
      </c>
      <c r="N5" s="18">
        <f t="shared" si="0"/>
        <v>709868</v>
      </c>
      <c r="O5" s="18">
        <f t="shared" si="0"/>
        <v>23867</v>
      </c>
      <c r="P5" s="18">
        <f t="shared" si="0"/>
        <v>88464</v>
      </c>
      <c r="Q5" s="18">
        <f t="shared" si="0"/>
        <v>917888</v>
      </c>
      <c r="R5" s="18">
        <f t="shared" si="0"/>
        <v>1030219</v>
      </c>
      <c r="S5" s="18">
        <f t="shared" si="0"/>
        <v>958583</v>
      </c>
      <c r="T5" s="18">
        <f t="shared" si="0"/>
        <v>-696370</v>
      </c>
      <c r="U5" s="18">
        <f t="shared" si="0"/>
        <v>42306</v>
      </c>
      <c r="V5" s="18">
        <f t="shared" si="0"/>
        <v>304519</v>
      </c>
      <c r="W5" s="18">
        <f t="shared" si="0"/>
        <v>2074341</v>
      </c>
      <c r="X5" s="18">
        <f t="shared" si="0"/>
        <v>3639350</v>
      </c>
      <c r="Y5" s="18">
        <f t="shared" si="0"/>
        <v>-1565009</v>
      </c>
      <c r="Z5" s="4">
        <f>+IF(X5&lt;&gt;0,+(Y5/X5)*100,0)</f>
        <v>-43.00243175292291</v>
      </c>
      <c r="AA5" s="16">
        <f>SUM(AA6:AA8)</f>
        <v>4552949</v>
      </c>
    </row>
    <row r="6" spans="1:27" ht="13.5">
      <c r="A6" s="5" t="s">
        <v>32</v>
      </c>
      <c r="B6" s="3"/>
      <c r="C6" s="19">
        <v>1076562</v>
      </c>
      <c r="D6" s="19"/>
      <c r="E6" s="20">
        <v>834285</v>
      </c>
      <c r="F6" s="21">
        <v>834285</v>
      </c>
      <c r="G6" s="21"/>
      <c r="H6" s="21"/>
      <c r="I6" s="21">
        <v>23720</v>
      </c>
      <c r="J6" s="21">
        <v>23720</v>
      </c>
      <c r="K6" s="21">
        <v>72687</v>
      </c>
      <c r="L6" s="21">
        <v>3631</v>
      </c>
      <c r="M6" s="21">
        <v>67864</v>
      </c>
      <c r="N6" s="21">
        <v>144182</v>
      </c>
      <c r="O6" s="21">
        <v>23867</v>
      </c>
      <c r="P6" s="21">
        <v>83515</v>
      </c>
      <c r="Q6" s="21">
        <v>367270</v>
      </c>
      <c r="R6" s="21">
        <v>474652</v>
      </c>
      <c r="S6" s="21">
        <v>-15439</v>
      </c>
      <c r="T6" s="21">
        <v>110511</v>
      </c>
      <c r="U6" s="21"/>
      <c r="V6" s="21">
        <v>95072</v>
      </c>
      <c r="W6" s="21">
        <v>737626</v>
      </c>
      <c r="X6" s="21">
        <v>834284</v>
      </c>
      <c r="Y6" s="21">
        <v>-96658</v>
      </c>
      <c r="Z6" s="6">
        <v>-11.59</v>
      </c>
      <c r="AA6" s="28">
        <v>834285</v>
      </c>
    </row>
    <row r="7" spans="1:27" ht="13.5">
      <c r="A7" s="5" t="s">
        <v>33</v>
      </c>
      <c r="B7" s="3"/>
      <c r="C7" s="22">
        <v>888479</v>
      </c>
      <c r="D7" s="22"/>
      <c r="E7" s="23">
        <v>1030417</v>
      </c>
      <c r="F7" s="24">
        <v>1730416</v>
      </c>
      <c r="G7" s="24">
        <v>1000</v>
      </c>
      <c r="H7" s="24"/>
      <c r="I7" s="24">
        <v>2170</v>
      </c>
      <c r="J7" s="24">
        <v>3170</v>
      </c>
      <c r="K7" s="24">
        <v>2932</v>
      </c>
      <c r="L7" s="24">
        <v>481298</v>
      </c>
      <c r="M7" s="24">
        <v>68538</v>
      </c>
      <c r="N7" s="24">
        <v>552768</v>
      </c>
      <c r="O7" s="24"/>
      <c r="P7" s="24">
        <v>4949</v>
      </c>
      <c r="Q7" s="24">
        <v>112022</v>
      </c>
      <c r="R7" s="24">
        <v>116971</v>
      </c>
      <c r="S7" s="24">
        <v>974022</v>
      </c>
      <c r="T7" s="24">
        <v>-954633</v>
      </c>
      <c r="U7" s="24">
        <v>24315</v>
      </c>
      <c r="V7" s="24">
        <v>43704</v>
      </c>
      <c r="W7" s="24">
        <v>716613</v>
      </c>
      <c r="X7" s="24">
        <v>1030416</v>
      </c>
      <c r="Y7" s="24">
        <v>-313803</v>
      </c>
      <c r="Z7" s="7">
        <v>-30.45</v>
      </c>
      <c r="AA7" s="29">
        <v>1730416</v>
      </c>
    </row>
    <row r="8" spans="1:27" ht="13.5">
      <c r="A8" s="5" t="s">
        <v>34</v>
      </c>
      <c r="B8" s="3"/>
      <c r="C8" s="19">
        <v>537206</v>
      </c>
      <c r="D8" s="19"/>
      <c r="E8" s="20">
        <v>3327750</v>
      </c>
      <c r="F8" s="21">
        <v>1988248</v>
      </c>
      <c r="G8" s="21"/>
      <c r="H8" s="21">
        <v>1161</v>
      </c>
      <c r="I8" s="21">
        <v>1684</v>
      </c>
      <c r="J8" s="21">
        <v>2845</v>
      </c>
      <c r="K8" s="21">
        <v>11768</v>
      </c>
      <c r="L8" s="21"/>
      <c r="M8" s="21">
        <v>1150</v>
      </c>
      <c r="N8" s="21">
        <v>12918</v>
      </c>
      <c r="O8" s="21"/>
      <c r="P8" s="21"/>
      <c r="Q8" s="21">
        <v>438596</v>
      </c>
      <c r="R8" s="21">
        <v>438596</v>
      </c>
      <c r="S8" s="21"/>
      <c r="T8" s="21">
        <v>147752</v>
      </c>
      <c r="U8" s="21">
        <v>17991</v>
      </c>
      <c r="V8" s="21">
        <v>165743</v>
      </c>
      <c r="W8" s="21">
        <v>620102</v>
      </c>
      <c r="X8" s="21">
        <v>1774650</v>
      </c>
      <c r="Y8" s="21">
        <v>-1154548</v>
      </c>
      <c r="Z8" s="6">
        <v>-65.06</v>
      </c>
      <c r="AA8" s="28">
        <v>1988248</v>
      </c>
    </row>
    <row r="9" spans="1:27" ht="13.5">
      <c r="A9" s="2" t="s">
        <v>35</v>
      </c>
      <c r="B9" s="3"/>
      <c r="C9" s="16">
        <f aca="true" t="shared" si="1" ref="C9:Y9">SUM(C10:C14)</f>
        <v>18557421</v>
      </c>
      <c r="D9" s="16">
        <f>SUM(D10:D14)</f>
        <v>0</v>
      </c>
      <c r="E9" s="17">
        <f t="shared" si="1"/>
        <v>7064377</v>
      </c>
      <c r="F9" s="18">
        <f t="shared" si="1"/>
        <v>31387699</v>
      </c>
      <c r="G9" s="18">
        <f t="shared" si="1"/>
        <v>4795</v>
      </c>
      <c r="H9" s="18">
        <f t="shared" si="1"/>
        <v>20253</v>
      </c>
      <c r="I9" s="18">
        <f t="shared" si="1"/>
        <v>105380</v>
      </c>
      <c r="J9" s="18">
        <f t="shared" si="1"/>
        <v>130428</v>
      </c>
      <c r="K9" s="18">
        <f t="shared" si="1"/>
        <v>1472803</v>
      </c>
      <c r="L9" s="18">
        <f t="shared" si="1"/>
        <v>554389</v>
      </c>
      <c r="M9" s="18">
        <f t="shared" si="1"/>
        <v>163117</v>
      </c>
      <c r="N9" s="18">
        <f t="shared" si="1"/>
        <v>2190309</v>
      </c>
      <c r="O9" s="18">
        <f t="shared" si="1"/>
        <v>28464</v>
      </c>
      <c r="P9" s="18">
        <f t="shared" si="1"/>
        <v>412378</v>
      </c>
      <c r="Q9" s="18">
        <f t="shared" si="1"/>
        <v>252611</v>
      </c>
      <c r="R9" s="18">
        <f t="shared" si="1"/>
        <v>693453</v>
      </c>
      <c r="S9" s="18">
        <f t="shared" si="1"/>
        <v>963906</v>
      </c>
      <c r="T9" s="18">
        <f t="shared" si="1"/>
        <v>864528</v>
      </c>
      <c r="U9" s="18">
        <f t="shared" si="1"/>
        <v>9810479</v>
      </c>
      <c r="V9" s="18">
        <f t="shared" si="1"/>
        <v>11638913</v>
      </c>
      <c r="W9" s="18">
        <f t="shared" si="1"/>
        <v>14653103</v>
      </c>
      <c r="X9" s="18">
        <f t="shared" si="1"/>
        <v>6565977</v>
      </c>
      <c r="Y9" s="18">
        <f t="shared" si="1"/>
        <v>8087126</v>
      </c>
      <c r="Z9" s="4">
        <f>+IF(X9&lt;&gt;0,+(Y9/X9)*100,0)</f>
        <v>123.16713872132053</v>
      </c>
      <c r="AA9" s="30">
        <f>SUM(AA10:AA14)</f>
        <v>31387699</v>
      </c>
    </row>
    <row r="10" spans="1:27" ht="13.5">
      <c r="A10" s="5" t="s">
        <v>36</v>
      </c>
      <c r="B10" s="3"/>
      <c r="C10" s="19">
        <v>169658</v>
      </c>
      <c r="D10" s="19"/>
      <c r="E10" s="20">
        <v>3808425</v>
      </c>
      <c r="F10" s="21">
        <v>170025</v>
      </c>
      <c r="G10" s="21"/>
      <c r="H10" s="21"/>
      <c r="I10" s="21">
        <v>20967</v>
      </c>
      <c r="J10" s="21">
        <v>20967</v>
      </c>
      <c r="K10" s="21">
        <v>33377</v>
      </c>
      <c r="L10" s="21">
        <v>7161</v>
      </c>
      <c r="M10" s="21">
        <v>151209</v>
      </c>
      <c r="N10" s="21">
        <v>191747</v>
      </c>
      <c r="O10" s="21">
        <v>3785</v>
      </c>
      <c r="P10" s="21">
        <v>349152</v>
      </c>
      <c r="Q10" s="21">
        <v>49486</v>
      </c>
      <c r="R10" s="21">
        <v>402423</v>
      </c>
      <c r="S10" s="21">
        <v>11785</v>
      </c>
      <c r="T10" s="21"/>
      <c r="U10" s="21">
        <v>43318</v>
      </c>
      <c r="V10" s="21">
        <v>55103</v>
      </c>
      <c r="W10" s="21">
        <v>670240</v>
      </c>
      <c r="X10" s="21">
        <v>3310025</v>
      </c>
      <c r="Y10" s="21">
        <v>-2639785</v>
      </c>
      <c r="Z10" s="6">
        <v>-79.75</v>
      </c>
      <c r="AA10" s="28">
        <v>170025</v>
      </c>
    </row>
    <row r="11" spans="1:27" ht="13.5">
      <c r="A11" s="5" t="s">
        <v>37</v>
      </c>
      <c r="B11" s="3"/>
      <c r="C11" s="19">
        <v>1112874</v>
      </c>
      <c r="D11" s="19"/>
      <c r="E11" s="20">
        <v>1632000</v>
      </c>
      <c r="F11" s="21">
        <v>1581031</v>
      </c>
      <c r="G11" s="21">
        <v>4795</v>
      </c>
      <c r="H11" s="21">
        <v>9521</v>
      </c>
      <c r="I11" s="21">
        <v>86000</v>
      </c>
      <c r="J11" s="21">
        <v>100316</v>
      </c>
      <c r="K11" s="21">
        <v>223896</v>
      </c>
      <c r="L11" s="21">
        <v>368104</v>
      </c>
      <c r="M11" s="21">
        <v>3509</v>
      </c>
      <c r="N11" s="21">
        <v>595509</v>
      </c>
      <c r="O11" s="21">
        <v>3020</v>
      </c>
      <c r="P11" s="21"/>
      <c r="Q11" s="21">
        <v>202215</v>
      </c>
      <c r="R11" s="21">
        <v>205235</v>
      </c>
      <c r="S11" s="21">
        <v>139845</v>
      </c>
      <c r="T11" s="21">
        <v>478142</v>
      </c>
      <c r="U11" s="21">
        <v>121730</v>
      </c>
      <c r="V11" s="21">
        <v>739717</v>
      </c>
      <c r="W11" s="21">
        <v>1640777</v>
      </c>
      <c r="X11" s="21">
        <v>1632000</v>
      </c>
      <c r="Y11" s="21">
        <v>8777</v>
      </c>
      <c r="Z11" s="6">
        <v>0.54</v>
      </c>
      <c r="AA11" s="28">
        <v>1581031</v>
      </c>
    </row>
    <row r="12" spans="1:27" ht="13.5">
      <c r="A12" s="5" t="s">
        <v>38</v>
      </c>
      <c r="B12" s="3"/>
      <c r="C12" s="19">
        <v>337379</v>
      </c>
      <c r="D12" s="19"/>
      <c r="E12" s="20">
        <v>728000</v>
      </c>
      <c r="F12" s="21">
        <v>801141</v>
      </c>
      <c r="G12" s="21"/>
      <c r="H12" s="21">
        <v>10732</v>
      </c>
      <c r="I12" s="21">
        <v>-1587</v>
      </c>
      <c r="J12" s="21">
        <v>9145</v>
      </c>
      <c r="K12" s="21">
        <v>437902</v>
      </c>
      <c r="L12" s="21">
        <v>179124</v>
      </c>
      <c r="M12" s="21">
        <v>8399</v>
      </c>
      <c r="N12" s="21">
        <v>625425</v>
      </c>
      <c r="O12" s="21">
        <v>21659</v>
      </c>
      <c r="P12" s="21">
        <v>63226</v>
      </c>
      <c r="Q12" s="21">
        <v>910</v>
      </c>
      <c r="R12" s="21">
        <v>85795</v>
      </c>
      <c r="S12" s="21">
        <v>8250</v>
      </c>
      <c r="T12" s="21">
        <v>35332</v>
      </c>
      <c r="U12" s="21">
        <v>-21046</v>
      </c>
      <c r="V12" s="21">
        <v>22536</v>
      </c>
      <c r="W12" s="21">
        <v>742901</v>
      </c>
      <c r="X12" s="21">
        <v>728000</v>
      </c>
      <c r="Y12" s="21">
        <v>14901</v>
      </c>
      <c r="Z12" s="6">
        <v>2.05</v>
      </c>
      <c r="AA12" s="28">
        <v>801141</v>
      </c>
    </row>
    <row r="13" spans="1:27" ht="13.5">
      <c r="A13" s="5" t="s">
        <v>39</v>
      </c>
      <c r="B13" s="3"/>
      <c r="C13" s="19">
        <v>16937510</v>
      </c>
      <c r="D13" s="19"/>
      <c r="E13" s="20">
        <v>895952</v>
      </c>
      <c r="F13" s="21">
        <v>28835502</v>
      </c>
      <c r="G13" s="21"/>
      <c r="H13" s="21"/>
      <c r="I13" s="21"/>
      <c r="J13" s="21"/>
      <c r="K13" s="21">
        <v>777628</v>
      </c>
      <c r="L13" s="21"/>
      <c r="M13" s="21"/>
      <c r="N13" s="21">
        <v>777628</v>
      </c>
      <c r="O13" s="21"/>
      <c r="P13" s="21"/>
      <c r="Q13" s="21"/>
      <c r="R13" s="21"/>
      <c r="S13" s="21">
        <v>804026</v>
      </c>
      <c r="T13" s="21">
        <v>351054</v>
      </c>
      <c r="U13" s="21">
        <v>9666477</v>
      </c>
      <c r="V13" s="21">
        <v>10821557</v>
      </c>
      <c r="W13" s="21">
        <v>11599185</v>
      </c>
      <c r="X13" s="21">
        <v>895952</v>
      </c>
      <c r="Y13" s="21">
        <v>10703233</v>
      </c>
      <c r="Z13" s="6">
        <v>1194.62</v>
      </c>
      <c r="AA13" s="28">
        <v>28835502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9057013</v>
      </c>
      <c r="D15" s="16">
        <f>SUM(D16:D18)</f>
        <v>0</v>
      </c>
      <c r="E15" s="17">
        <f t="shared" si="2"/>
        <v>11249459</v>
      </c>
      <c r="F15" s="18">
        <f t="shared" si="2"/>
        <v>11770948</v>
      </c>
      <c r="G15" s="18">
        <f t="shared" si="2"/>
        <v>114216</v>
      </c>
      <c r="H15" s="18">
        <f t="shared" si="2"/>
        <v>111642</v>
      </c>
      <c r="I15" s="18">
        <f t="shared" si="2"/>
        <v>256183</v>
      </c>
      <c r="J15" s="18">
        <f t="shared" si="2"/>
        <v>482041</v>
      </c>
      <c r="K15" s="18">
        <f t="shared" si="2"/>
        <v>37428</v>
      </c>
      <c r="L15" s="18">
        <f t="shared" si="2"/>
        <v>98782</v>
      </c>
      <c r="M15" s="18">
        <f t="shared" si="2"/>
        <v>360367</v>
      </c>
      <c r="N15" s="18">
        <f t="shared" si="2"/>
        <v>496577</v>
      </c>
      <c r="O15" s="18">
        <f t="shared" si="2"/>
        <v>1505467</v>
      </c>
      <c r="P15" s="18">
        <f t="shared" si="2"/>
        <v>2313491</v>
      </c>
      <c r="Q15" s="18">
        <f t="shared" si="2"/>
        <v>3888511</v>
      </c>
      <c r="R15" s="18">
        <f t="shared" si="2"/>
        <v>7707469</v>
      </c>
      <c r="S15" s="18">
        <f t="shared" si="2"/>
        <v>570133</v>
      </c>
      <c r="T15" s="18">
        <f t="shared" si="2"/>
        <v>637527</v>
      </c>
      <c r="U15" s="18">
        <f t="shared" si="2"/>
        <v>671424</v>
      </c>
      <c r="V15" s="18">
        <f t="shared" si="2"/>
        <v>1879084</v>
      </c>
      <c r="W15" s="18">
        <f t="shared" si="2"/>
        <v>10565171</v>
      </c>
      <c r="X15" s="18">
        <f t="shared" si="2"/>
        <v>11249459</v>
      </c>
      <c r="Y15" s="18">
        <f t="shared" si="2"/>
        <v>-684288</v>
      </c>
      <c r="Z15" s="4">
        <f>+IF(X15&lt;&gt;0,+(Y15/X15)*100,0)</f>
        <v>-6.082852517618847</v>
      </c>
      <c r="AA15" s="30">
        <f>SUM(AA16:AA18)</f>
        <v>11770948</v>
      </c>
    </row>
    <row r="16" spans="1:27" ht="13.5">
      <c r="A16" s="5" t="s">
        <v>42</v>
      </c>
      <c r="B16" s="3"/>
      <c r="C16" s="19">
        <v>105514</v>
      </c>
      <c r="D16" s="19"/>
      <c r="E16" s="20">
        <v>114459</v>
      </c>
      <c r="F16" s="21">
        <v>114459</v>
      </c>
      <c r="G16" s="21">
        <v>1260</v>
      </c>
      <c r="H16" s="21">
        <v>2656</v>
      </c>
      <c r="I16" s="21">
        <v>230382</v>
      </c>
      <c r="J16" s="21">
        <v>234298</v>
      </c>
      <c r="K16" s="21">
        <v>5820</v>
      </c>
      <c r="L16" s="21">
        <v>27780</v>
      </c>
      <c r="M16" s="21"/>
      <c r="N16" s="21">
        <v>33600</v>
      </c>
      <c r="O16" s="21"/>
      <c r="P16" s="21"/>
      <c r="Q16" s="21">
        <v>16371</v>
      </c>
      <c r="R16" s="21">
        <v>16371</v>
      </c>
      <c r="S16" s="21">
        <v>6026</v>
      </c>
      <c r="T16" s="21">
        <v>38043</v>
      </c>
      <c r="U16" s="21">
        <v>19448</v>
      </c>
      <c r="V16" s="21">
        <v>63517</v>
      </c>
      <c r="W16" s="21">
        <v>347786</v>
      </c>
      <c r="X16" s="21">
        <v>114459</v>
      </c>
      <c r="Y16" s="21">
        <v>233327</v>
      </c>
      <c r="Z16" s="6">
        <v>203.85</v>
      </c>
      <c r="AA16" s="28">
        <v>114459</v>
      </c>
    </row>
    <row r="17" spans="1:27" ht="13.5">
      <c r="A17" s="5" t="s">
        <v>43</v>
      </c>
      <c r="B17" s="3"/>
      <c r="C17" s="19">
        <v>8951499</v>
      </c>
      <c r="D17" s="19"/>
      <c r="E17" s="20">
        <v>11135000</v>
      </c>
      <c r="F17" s="21">
        <v>11656489</v>
      </c>
      <c r="G17" s="21">
        <v>112956</v>
      </c>
      <c r="H17" s="21">
        <v>108986</v>
      </c>
      <c r="I17" s="21">
        <v>25801</v>
      </c>
      <c r="J17" s="21">
        <v>247743</v>
      </c>
      <c r="K17" s="21">
        <v>31608</v>
      </c>
      <c r="L17" s="21">
        <v>71002</v>
      </c>
      <c r="M17" s="21">
        <v>360367</v>
      </c>
      <c r="N17" s="21">
        <v>462977</v>
      </c>
      <c r="O17" s="21">
        <v>1505467</v>
      </c>
      <c r="P17" s="21">
        <v>2313491</v>
      </c>
      <c r="Q17" s="21">
        <v>3872140</v>
      </c>
      <c r="R17" s="21">
        <v>7691098</v>
      </c>
      <c r="S17" s="21">
        <v>564107</v>
      </c>
      <c r="T17" s="21">
        <v>599484</v>
      </c>
      <c r="U17" s="21">
        <v>651976</v>
      </c>
      <c r="V17" s="21">
        <v>1815567</v>
      </c>
      <c r="W17" s="21">
        <v>10217385</v>
      </c>
      <c r="X17" s="21">
        <v>11135000</v>
      </c>
      <c r="Y17" s="21">
        <v>-917615</v>
      </c>
      <c r="Z17" s="6">
        <v>-8.24</v>
      </c>
      <c r="AA17" s="28">
        <v>11656489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55336352</v>
      </c>
      <c r="D19" s="16">
        <f>SUM(D20:D23)</f>
        <v>0</v>
      </c>
      <c r="E19" s="17">
        <f t="shared" si="3"/>
        <v>57567684</v>
      </c>
      <c r="F19" s="18">
        <f t="shared" si="3"/>
        <v>59784112</v>
      </c>
      <c r="G19" s="18">
        <f t="shared" si="3"/>
        <v>488713</v>
      </c>
      <c r="H19" s="18">
        <f t="shared" si="3"/>
        <v>2509186</v>
      </c>
      <c r="I19" s="18">
        <f t="shared" si="3"/>
        <v>3904282</v>
      </c>
      <c r="J19" s="18">
        <f t="shared" si="3"/>
        <v>6902181</v>
      </c>
      <c r="K19" s="18">
        <f t="shared" si="3"/>
        <v>6285791</v>
      </c>
      <c r="L19" s="18">
        <f t="shared" si="3"/>
        <v>5055867</v>
      </c>
      <c r="M19" s="18">
        <f t="shared" si="3"/>
        <v>9594948</v>
      </c>
      <c r="N19" s="18">
        <f t="shared" si="3"/>
        <v>20936606</v>
      </c>
      <c r="O19" s="18">
        <f t="shared" si="3"/>
        <v>1625165</v>
      </c>
      <c r="P19" s="18">
        <f t="shared" si="3"/>
        <v>4556918</v>
      </c>
      <c r="Q19" s="18">
        <f t="shared" si="3"/>
        <v>4215038</v>
      </c>
      <c r="R19" s="18">
        <f t="shared" si="3"/>
        <v>10397121</v>
      </c>
      <c r="S19" s="18">
        <f t="shared" si="3"/>
        <v>5293366</v>
      </c>
      <c r="T19" s="18">
        <f t="shared" si="3"/>
        <v>6317160</v>
      </c>
      <c r="U19" s="18">
        <f t="shared" si="3"/>
        <v>12517496</v>
      </c>
      <c r="V19" s="18">
        <f t="shared" si="3"/>
        <v>24128022</v>
      </c>
      <c r="W19" s="18">
        <f t="shared" si="3"/>
        <v>62363930</v>
      </c>
      <c r="X19" s="18">
        <f t="shared" si="3"/>
        <v>59619188</v>
      </c>
      <c r="Y19" s="18">
        <f t="shared" si="3"/>
        <v>2744742</v>
      </c>
      <c r="Z19" s="4">
        <f>+IF(X19&lt;&gt;0,+(Y19/X19)*100,0)</f>
        <v>4.603789639000115</v>
      </c>
      <c r="AA19" s="30">
        <f>SUM(AA20:AA23)</f>
        <v>59784112</v>
      </c>
    </row>
    <row r="20" spans="1:27" ht="13.5">
      <c r="A20" s="5" t="s">
        <v>46</v>
      </c>
      <c r="B20" s="3"/>
      <c r="C20" s="19">
        <v>12580500</v>
      </c>
      <c r="D20" s="19"/>
      <c r="E20" s="20">
        <v>10180000</v>
      </c>
      <c r="F20" s="21">
        <v>12023557</v>
      </c>
      <c r="G20" s="21">
        <v>486633</v>
      </c>
      <c r="H20" s="21">
        <v>351021</v>
      </c>
      <c r="I20" s="21">
        <v>694766</v>
      </c>
      <c r="J20" s="21">
        <v>1532420</v>
      </c>
      <c r="K20" s="21">
        <v>1340874</v>
      </c>
      <c r="L20" s="21">
        <v>1290891</v>
      </c>
      <c r="M20" s="21">
        <v>354805</v>
      </c>
      <c r="N20" s="21">
        <v>2986570</v>
      </c>
      <c r="O20" s="21">
        <v>1542596</v>
      </c>
      <c r="P20" s="21">
        <v>1080361</v>
      </c>
      <c r="Q20" s="21">
        <v>3876686</v>
      </c>
      <c r="R20" s="21">
        <v>6499643</v>
      </c>
      <c r="S20" s="21">
        <v>147758</v>
      </c>
      <c r="T20" s="21">
        <v>4247196</v>
      </c>
      <c r="U20" s="21">
        <v>2148041</v>
      </c>
      <c r="V20" s="21">
        <v>6542995</v>
      </c>
      <c r="W20" s="21">
        <v>17561628</v>
      </c>
      <c r="X20" s="21">
        <v>12231504</v>
      </c>
      <c r="Y20" s="21">
        <v>5330124</v>
      </c>
      <c r="Z20" s="6">
        <v>43.58</v>
      </c>
      <c r="AA20" s="28">
        <v>12023557</v>
      </c>
    </row>
    <row r="21" spans="1:27" ht="13.5">
      <c r="A21" s="5" t="s">
        <v>47</v>
      </c>
      <c r="B21" s="3"/>
      <c r="C21" s="19">
        <v>2984432</v>
      </c>
      <c r="D21" s="19"/>
      <c r="E21" s="20">
        <v>2939292</v>
      </c>
      <c r="F21" s="21">
        <v>3449750</v>
      </c>
      <c r="G21" s="21"/>
      <c r="H21" s="21"/>
      <c r="I21" s="21">
        <v>450</v>
      </c>
      <c r="J21" s="21">
        <v>450</v>
      </c>
      <c r="K21" s="21">
        <v>344433</v>
      </c>
      <c r="L21" s="21">
        <v>678776</v>
      </c>
      <c r="M21" s="21">
        <v>751777</v>
      </c>
      <c r="N21" s="21">
        <v>1774986</v>
      </c>
      <c r="O21" s="21"/>
      <c r="P21" s="21">
        <v>637597</v>
      </c>
      <c r="Q21" s="21">
        <v>319477</v>
      </c>
      <c r="R21" s="21">
        <v>957074</v>
      </c>
      <c r="S21" s="21">
        <v>1260</v>
      </c>
      <c r="T21" s="21">
        <v>92787</v>
      </c>
      <c r="U21" s="21">
        <v>406939</v>
      </c>
      <c r="V21" s="21">
        <v>500986</v>
      </c>
      <c r="W21" s="21">
        <v>3233496</v>
      </c>
      <c r="X21" s="21">
        <v>2939292</v>
      </c>
      <c r="Y21" s="21">
        <v>294204</v>
      </c>
      <c r="Z21" s="6">
        <v>10.01</v>
      </c>
      <c r="AA21" s="28">
        <v>3449750</v>
      </c>
    </row>
    <row r="22" spans="1:27" ht="13.5">
      <c r="A22" s="5" t="s">
        <v>48</v>
      </c>
      <c r="B22" s="3"/>
      <c r="C22" s="22">
        <v>34868864</v>
      </c>
      <c r="D22" s="22"/>
      <c r="E22" s="23">
        <v>42592808</v>
      </c>
      <c r="F22" s="24">
        <v>42280725</v>
      </c>
      <c r="G22" s="24">
        <v>2080</v>
      </c>
      <c r="H22" s="24">
        <v>2158165</v>
      </c>
      <c r="I22" s="24">
        <v>2859680</v>
      </c>
      <c r="J22" s="24">
        <v>5019925</v>
      </c>
      <c r="K22" s="24">
        <v>4600484</v>
      </c>
      <c r="L22" s="24">
        <v>3086200</v>
      </c>
      <c r="M22" s="24">
        <v>6853256</v>
      </c>
      <c r="N22" s="24">
        <v>14539940</v>
      </c>
      <c r="O22" s="24">
        <v>58175</v>
      </c>
      <c r="P22" s="24">
        <v>2838960</v>
      </c>
      <c r="Q22" s="24">
        <v>4060</v>
      </c>
      <c r="R22" s="24">
        <v>2901195</v>
      </c>
      <c r="S22" s="24">
        <v>5144348</v>
      </c>
      <c r="T22" s="24">
        <v>1977177</v>
      </c>
      <c r="U22" s="24">
        <v>9962516</v>
      </c>
      <c r="V22" s="24">
        <v>17084041</v>
      </c>
      <c r="W22" s="24">
        <v>39545101</v>
      </c>
      <c r="X22" s="24">
        <v>42592808</v>
      </c>
      <c r="Y22" s="24">
        <v>-3047707</v>
      </c>
      <c r="Z22" s="7">
        <v>-7.16</v>
      </c>
      <c r="AA22" s="29">
        <v>42280725</v>
      </c>
    </row>
    <row r="23" spans="1:27" ht="13.5">
      <c r="A23" s="5" t="s">
        <v>49</v>
      </c>
      <c r="B23" s="3"/>
      <c r="C23" s="19">
        <v>4902556</v>
      </c>
      <c r="D23" s="19"/>
      <c r="E23" s="20">
        <v>1855584</v>
      </c>
      <c r="F23" s="21">
        <v>2030080</v>
      </c>
      <c r="G23" s="21"/>
      <c r="H23" s="21"/>
      <c r="I23" s="21">
        <v>349386</v>
      </c>
      <c r="J23" s="21">
        <v>349386</v>
      </c>
      <c r="K23" s="21"/>
      <c r="L23" s="21"/>
      <c r="M23" s="21">
        <v>1635110</v>
      </c>
      <c r="N23" s="21">
        <v>1635110</v>
      </c>
      <c r="O23" s="21">
        <v>24394</v>
      </c>
      <c r="P23" s="21"/>
      <c r="Q23" s="21">
        <v>14815</v>
      </c>
      <c r="R23" s="21">
        <v>39209</v>
      </c>
      <c r="S23" s="21"/>
      <c r="T23" s="21"/>
      <c r="U23" s="21"/>
      <c r="V23" s="21"/>
      <c r="W23" s="21">
        <v>2023705</v>
      </c>
      <c r="X23" s="21">
        <v>1855584</v>
      </c>
      <c r="Y23" s="21">
        <v>168121</v>
      </c>
      <c r="Z23" s="6">
        <v>9.06</v>
      </c>
      <c r="AA23" s="28">
        <v>2030080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85453033</v>
      </c>
      <c r="D25" s="51">
        <f>+D5+D9+D15+D19+D24</f>
        <v>0</v>
      </c>
      <c r="E25" s="52">
        <f t="shared" si="4"/>
        <v>81073972</v>
      </c>
      <c r="F25" s="53">
        <f t="shared" si="4"/>
        <v>107495708</v>
      </c>
      <c r="G25" s="53">
        <f t="shared" si="4"/>
        <v>608724</v>
      </c>
      <c r="H25" s="53">
        <f t="shared" si="4"/>
        <v>2642242</v>
      </c>
      <c r="I25" s="53">
        <f t="shared" si="4"/>
        <v>4293419</v>
      </c>
      <c r="J25" s="53">
        <f t="shared" si="4"/>
        <v>7544385</v>
      </c>
      <c r="K25" s="53">
        <f t="shared" si="4"/>
        <v>7883409</v>
      </c>
      <c r="L25" s="53">
        <f t="shared" si="4"/>
        <v>6193967</v>
      </c>
      <c r="M25" s="53">
        <f t="shared" si="4"/>
        <v>10255984</v>
      </c>
      <c r="N25" s="53">
        <f t="shared" si="4"/>
        <v>24333360</v>
      </c>
      <c r="O25" s="53">
        <f t="shared" si="4"/>
        <v>3182963</v>
      </c>
      <c r="P25" s="53">
        <f t="shared" si="4"/>
        <v>7371251</v>
      </c>
      <c r="Q25" s="53">
        <f t="shared" si="4"/>
        <v>9274048</v>
      </c>
      <c r="R25" s="53">
        <f t="shared" si="4"/>
        <v>19828262</v>
      </c>
      <c r="S25" s="53">
        <f t="shared" si="4"/>
        <v>7785988</v>
      </c>
      <c r="T25" s="53">
        <f t="shared" si="4"/>
        <v>7122845</v>
      </c>
      <c r="U25" s="53">
        <f t="shared" si="4"/>
        <v>23041705</v>
      </c>
      <c r="V25" s="53">
        <f t="shared" si="4"/>
        <v>37950538</v>
      </c>
      <c r="W25" s="53">
        <f t="shared" si="4"/>
        <v>89656545</v>
      </c>
      <c r="X25" s="53">
        <f t="shared" si="4"/>
        <v>81073974</v>
      </c>
      <c r="Y25" s="53">
        <f t="shared" si="4"/>
        <v>8582571</v>
      </c>
      <c r="Z25" s="54">
        <f>+IF(X25&lt;&gt;0,+(Y25/X25)*100,0)</f>
        <v>10.586098813905434</v>
      </c>
      <c r="AA25" s="55">
        <f>+AA5+AA9+AA15+AA19+AA24</f>
        <v>107495708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25221699</v>
      </c>
      <c r="D28" s="19"/>
      <c r="E28" s="20">
        <v>23918000</v>
      </c>
      <c r="F28" s="21">
        <v>23918000</v>
      </c>
      <c r="G28" s="21">
        <v>2080</v>
      </c>
      <c r="H28" s="21">
        <v>2158165</v>
      </c>
      <c r="I28" s="21">
        <v>1750201</v>
      </c>
      <c r="J28" s="21">
        <v>3910446</v>
      </c>
      <c r="K28" s="21">
        <v>4473258</v>
      </c>
      <c r="L28" s="21">
        <v>3744619</v>
      </c>
      <c r="M28" s="21">
        <v>6416348</v>
      </c>
      <c r="N28" s="21">
        <v>14634225</v>
      </c>
      <c r="O28" s="21">
        <v>15313</v>
      </c>
      <c r="P28" s="21">
        <v>1117873</v>
      </c>
      <c r="Q28" s="21">
        <v>3927469</v>
      </c>
      <c r="R28" s="21">
        <v>5060655</v>
      </c>
      <c r="S28" s="21">
        <v>37733</v>
      </c>
      <c r="T28" s="21">
        <v>3888257</v>
      </c>
      <c r="U28" s="21">
        <v>2017005</v>
      </c>
      <c r="V28" s="21">
        <v>5942995</v>
      </c>
      <c r="W28" s="21">
        <v>29548321</v>
      </c>
      <c r="X28" s="21"/>
      <c r="Y28" s="21">
        <v>29548321</v>
      </c>
      <c r="Z28" s="6"/>
      <c r="AA28" s="19">
        <v>23918000</v>
      </c>
    </row>
    <row r="29" spans="1:27" ht="13.5">
      <c r="A29" s="57" t="s">
        <v>55</v>
      </c>
      <c r="B29" s="3"/>
      <c r="C29" s="19">
        <v>16034163</v>
      </c>
      <c r="D29" s="19"/>
      <c r="E29" s="20">
        <v>3748400</v>
      </c>
      <c r="F29" s="21">
        <v>24601548</v>
      </c>
      <c r="G29" s="21"/>
      <c r="H29" s="21"/>
      <c r="I29" s="21">
        <v>2577</v>
      </c>
      <c r="J29" s="21">
        <v>2577</v>
      </c>
      <c r="K29" s="21">
        <v>33377</v>
      </c>
      <c r="L29" s="21">
        <v>3228</v>
      </c>
      <c r="M29" s="21">
        <v>117428</v>
      </c>
      <c r="N29" s="21">
        <v>154033</v>
      </c>
      <c r="O29" s="21"/>
      <c r="P29" s="21">
        <v>332082</v>
      </c>
      <c r="Q29" s="21">
        <v>207486</v>
      </c>
      <c r="R29" s="21">
        <v>539568</v>
      </c>
      <c r="S29" s="21">
        <v>15273</v>
      </c>
      <c r="T29" s="21">
        <v>-11978</v>
      </c>
      <c r="U29" s="21">
        <v>8965780</v>
      </c>
      <c r="V29" s="21">
        <v>8969075</v>
      </c>
      <c r="W29" s="21">
        <v>9665253</v>
      </c>
      <c r="X29" s="21"/>
      <c r="Y29" s="21">
        <v>9665253</v>
      </c>
      <c r="Z29" s="6"/>
      <c r="AA29" s="28">
        <v>24601548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41255862</v>
      </c>
      <c r="D32" s="25">
        <f>SUM(D28:D31)</f>
        <v>0</v>
      </c>
      <c r="E32" s="26">
        <f t="shared" si="5"/>
        <v>27666400</v>
      </c>
      <c r="F32" s="27">
        <f t="shared" si="5"/>
        <v>48519548</v>
      </c>
      <c r="G32" s="27">
        <f t="shared" si="5"/>
        <v>2080</v>
      </c>
      <c r="H32" s="27">
        <f t="shared" si="5"/>
        <v>2158165</v>
      </c>
      <c r="I32" s="27">
        <f t="shared" si="5"/>
        <v>1752778</v>
      </c>
      <c r="J32" s="27">
        <f t="shared" si="5"/>
        <v>3913023</v>
      </c>
      <c r="K32" s="27">
        <f t="shared" si="5"/>
        <v>4506635</v>
      </c>
      <c r="L32" s="27">
        <f t="shared" si="5"/>
        <v>3747847</v>
      </c>
      <c r="M32" s="27">
        <f t="shared" si="5"/>
        <v>6533776</v>
      </c>
      <c r="N32" s="27">
        <f t="shared" si="5"/>
        <v>14788258</v>
      </c>
      <c r="O32" s="27">
        <f t="shared" si="5"/>
        <v>15313</v>
      </c>
      <c r="P32" s="27">
        <f t="shared" si="5"/>
        <v>1449955</v>
      </c>
      <c r="Q32" s="27">
        <f t="shared" si="5"/>
        <v>4134955</v>
      </c>
      <c r="R32" s="27">
        <f t="shared" si="5"/>
        <v>5600223</v>
      </c>
      <c r="S32" s="27">
        <f t="shared" si="5"/>
        <v>53006</v>
      </c>
      <c r="T32" s="27">
        <f t="shared" si="5"/>
        <v>3876279</v>
      </c>
      <c r="U32" s="27">
        <f t="shared" si="5"/>
        <v>10982785</v>
      </c>
      <c r="V32" s="27">
        <f t="shared" si="5"/>
        <v>14912070</v>
      </c>
      <c r="W32" s="27">
        <f t="shared" si="5"/>
        <v>39213574</v>
      </c>
      <c r="X32" s="27">
        <f t="shared" si="5"/>
        <v>0</v>
      </c>
      <c r="Y32" s="27">
        <f t="shared" si="5"/>
        <v>39213574</v>
      </c>
      <c r="Z32" s="13">
        <f>+IF(X32&lt;&gt;0,+(Y32/X32)*100,0)</f>
        <v>0</v>
      </c>
      <c r="AA32" s="31">
        <f>SUM(AA28:AA31)</f>
        <v>48519548</v>
      </c>
    </row>
    <row r="33" spans="1:27" ht="13.5">
      <c r="A33" s="60" t="s">
        <v>59</v>
      </c>
      <c r="B33" s="3" t="s">
        <v>60</v>
      </c>
      <c r="C33" s="19">
        <v>2938590</v>
      </c>
      <c r="D33" s="19"/>
      <c r="E33" s="20">
        <v>1500000</v>
      </c>
      <c r="F33" s="21">
        <v>1500000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>
        <v>1500000</v>
      </c>
      <c r="V33" s="21">
        <v>1500000</v>
      </c>
      <c r="W33" s="21">
        <v>1500000</v>
      </c>
      <c r="X33" s="21"/>
      <c r="Y33" s="21">
        <v>1500000</v>
      </c>
      <c r="Z33" s="6"/>
      <c r="AA33" s="28">
        <v>1500000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41258581</v>
      </c>
      <c r="D35" s="19"/>
      <c r="E35" s="20">
        <v>51907572</v>
      </c>
      <c r="F35" s="21">
        <v>57476160</v>
      </c>
      <c r="G35" s="21">
        <v>606643</v>
      </c>
      <c r="H35" s="21">
        <v>484077</v>
      </c>
      <c r="I35" s="21">
        <v>2540641</v>
      </c>
      <c r="J35" s="21">
        <v>3631361</v>
      </c>
      <c r="K35" s="21">
        <v>3376774</v>
      </c>
      <c r="L35" s="21">
        <v>2446121</v>
      </c>
      <c r="M35" s="21">
        <v>3722207</v>
      </c>
      <c r="N35" s="21">
        <v>9545102</v>
      </c>
      <c r="O35" s="21">
        <v>3167649</v>
      </c>
      <c r="P35" s="21">
        <v>5921297</v>
      </c>
      <c r="Q35" s="21">
        <v>5139092</v>
      </c>
      <c r="R35" s="21">
        <v>14228038</v>
      </c>
      <c r="S35" s="21">
        <v>7732981</v>
      </c>
      <c r="T35" s="21">
        <v>3246564</v>
      </c>
      <c r="U35" s="21">
        <v>10558921</v>
      </c>
      <c r="V35" s="21">
        <v>21538466</v>
      </c>
      <c r="W35" s="21">
        <v>48942967</v>
      </c>
      <c r="X35" s="21"/>
      <c r="Y35" s="21">
        <v>48942967</v>
      </c>
      <c r="Z35" s="6"/>
      <c r="AA35" s="28">
        <v>57476160</v>
      </c>
    </row>
    <row r="36" spans="1:27" ht="13.5">
      <c r="A36" s="61" t="s">
        <v>64</v>
      </c>
      <c r="B36" s="10"/>
      <c r="C36" s="62">
        <f aca="true" t="shared" si="6" ref="C36:Y36">SUM(C32:C35)</f>
        <v>85453033</v>
      </c>
      <c r="D36" s="62">
        <f>SUM(D32:D35)</f>
        <v>0</v>
      </c>
      <c r="E36" s="63">
        <f t="shared" si="6"/>
        <v>81073972</v>
      </c>
      <c r="F36" s="64">
        <f t="shared" si="6"/>
        <v>107495708</v>
      </c>
      <c r="G36" s="64">
        <f t="shared" si="6"/>
        <v>608723</v>
      </c>
      <c r="H36" s="64">
        <f t="shared" si="6"/>
        <v>2642242</v>
      </c>
      <c r="I36" s="64">
        <f t="shared" si="6"/>
        <v>4293419</v>
      </c>
      <c r="J36" s="64">
        <f t="shared" si="6"/>
        <v>7544384</v>
      </c>
      <c r="K36" s="64">
        <f t="shared" si="6"/>
        <v>7883409</v>
      </c>
      <c r="L36" s="64">
        <f t="shared" si="6"/>
        <v>6193968</v>
      </c>
      <c r="M36" s="64">
        <f t="shared" si="6"/>
        <v>10255983</v>
      </c>
      <c r="N36" s="64">
        <f t="shared" si="6"/>
        <v>24333360</v>
      </c>
      <c r="O36" s="64">
        <f t="shared" si="6"/>
        <v>3182962</v>
      </c>
      <c r="P36" s="64">
        <f t="shared" si="6"/>
        <v>7371252</v>
      </c>
      <c r="Q36" s="64">
        <f t="shared" si="6"/>
        <v>9274047</v>
      </c>
      <c r="R36" s="64">
        <f t="shared" si="6"/>
        <v>19828261</v>
      </c>
      <c r="S36" s="64">
        <f t="shared" si="6"/>
        <v>7785987</v>
      </c>
      <c r="T36" s="64">
        <f t="shared" si="6"/>
        <v>7122843</v>
      </c>
      <c r="U36" s="64">
        <f t="shared" si="6"/>
        <v>23041706</v>
      </c>
      <c r="V36" s="64">
        <f t="shared" si="6"/>
        <v>37950536</v>
      </c>
      <c r="W36" s="64">
        <f t="shared" si="6"/>
        <v>89656541</v>
      </c>
      <c r="X36" s="64">
        <f t="shared" si="6"/>
        <v>0</v>
      </c>
      <c r="Y36" s="64">
        <f t="shared" si="6"/>
        <v>89656541</v>
      </c>
      <c r="Z36" s="65">
        <f>+IF(X36&lt;&gt;0,+(Y36/X36)*100,0)</f>
        <v>0</v>
      </c>
      <c r="AA36" s="66">
        <f>SUM(AA32:AA35)</f>
        <v>107495708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1316977</v>
      </c>
      <c r="D5" s="16">
        <f>SUM(D6:D8)</f>
        <v>0</v>
      </c>
      <c r="E5" s="17">
        <f t="shared" si="0"/>
        <v>117000</v>
      </c>
      <c r="F5" s="18">
        <f t="shared" si="0"/>
        <v>1651000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8780</v>
      </c>
      <c r="M5" s="18">
        <f t="shared" si="0"/>
        <v>0</v>
      </c>
      <c r="N5" s="18">
        <f t="shared" si="0"/>
        <v>8780</v>
      </c>
      <c r="O5" s="18">
        <f t="shared" si="0"/>
        <v>476668</v>
      </c>
      <c r="P5" s="18">
        <f t="shared" si="0"/>
        <v>536412</v>
      </c>
      <c r="Q5" s="18">
        <f t="shared" si="0"/>
        <v>-1514</v>
      </c>
      <c r="R5" s="18">
        <f t="shared" si="0"/>
        <v>1011566</v>
      </c>
      <c r="S5" s="18">
        <f t="shared" si="0"/>
        <v>-950760</v>
      </c>
      <c r="T5" s="18">
        <f t="shared" si="0"/>
        <v>1462182</v>
      </c>
      <c r="U5" s="18">
        <f t="shared" si="0"/>
        <v>32046</v>
      </c>
      <c r="V5" s="18">
        <f t="shared" si="0"/>
        <v>543468</v>
      </c>
      <c r="W5" s="18">
        <f t="shared" si="0"/>
        <v>1563814</v>
      </c>
      <c r="X5" s="18">
        <f t="shared" si="0"/>
        <v>117000</v>
      </c>
      <c r="Y5" s="18">
        <f t="shared" si="0"/>
        <v>1446814</v>
      </c>
      <c r="Z5" s="4">
        <f>+IF(X5&lt;&gt;0,+(Y5/X5)*100,0)</f>
        <v>1236.5931623931624</v>
      </c>
      <c r="AA5" s="16">
        <f>SUM(AA6:AA8)</f>
        <v>1651000</v>
      </c>
    </row>
    <row r="6" spans="1:27" ht="13.5">
      <c r="A6" s="5" t="s">
        <v>32</v>
      </c>
      <c r="B6" s="3"/>
      <c r="C6" s="19">
        <v>236891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1080086</v>
      </c>
      <c r="D7" s="22"/>
      <c r="E7" s="23">
        <v>2000</v>
      </c>
      <c r="F7" s="24">
        <v>2000</v>
      </c>
      <c r="G7" s="24"/>
      <c r="H7" s="24"/>
      <c r="I7" s="24"/>
      <c r="J7" s="24"/>
      <c r="K7" s="24"/>
      <c r="L7" s="24"/>
      <c r="M7" s="24"/>
      <c r="N7" s="24"/>
      <c r="O7" s="24">
        <v>476668</v>
      </c>
      <c r="P7" s="24"/>
      <c r="Q7" s="24"/>
      <c r="R7" s="24">
        <v>476668</v>
      </c>
      <c r="S7" s="24">
        <v>-407082</v>
      </c>
      <c r="T7" s="24">
        <v>911258</v>
      </c>
      <c r="U7" s="24"/>
      <c r="V7" s="24">
        <v>504176</v>
      </c>
      <c r="W7" s="24">
        <v>980844</v>
      </c>
      <c r="X7" s="24">
        <v>2000</v>
      </c>
      <c r="Y7" s="24">
        <v>978844</v>
      </c>
      <c r="Z7" s="7">
        <v>48942.2</v>
      </c>
      <c r="AA7" s="29">
        <v>2000</v>
      </c>
    </row>
    <row r="8" spans="1:27" ht="13.5">
      <c r="A8" s="5" t="s">
        <v>34</v>
      </c>
      <c r="B8" s="3"/>
      <c r="C8" s="19"/>
      <c r="D8" s="19"/>
      <c r="E8" s="20">
        <v>115000</v>
      </c>
      <c r="F8" s="21">
        <v>1649000</v>
      </c>
      <c r="G8" s="21"/>
      <c r="H8" s="21"/>
      <c r="I8" s="21"/>
      <c r="J8" s="21"/>
      <c r="K8" s="21"/>
      <c r="L8" s="21">
        <v>8780</v>
      </c>
      <c r="M8" s="21"/>
      <c r="N8" s="21">
        <v>8780</v>
      </c>
      <c r="O8" s="21"/>
      <c r="P8" s="21">
        <v>536412</v>
      </c>
      <c r="Q8" s="21">
        <v>-1514</v>
      </c>
      <c r="R8" s="21">
        <v>534898</v>
      </c>
      <c r="S8" s="21">
        <v>-543678</v>
      </c>
      <c r="T8" s="21">
        <v>550924</v>
      </c>
      <c r="U8" s="21">
        <v>32046</v>
      </c>
      <c r="V8" s="21">
        <v>39292</v>
      </c>
      <c r="W8" s="21">
        <v>582970</v>
      </c>
      <c r="X8" s="21">
        <v>115000</v>
      </c>
      <c r="Y8" s="21">
        <v>467970</v>
      </c>
      <c r="Z8" s="6">
        <v>406.93</v>
      </c>
      <c r="AA8" s="28">
        <v>1649000</v>
      </c>
    </row>
    <row r="9" spans="1:27" ht="13.5">
      <c r="A9" s="2" t="s">
        <v>35</v>
      </c>
      <c r="B9" s="3"/>
      <c r="C9" s="16">
        <f aca="true" t="shared" si="1" ref="C9:Y9">SUM(C10:C14)</f>
        <v>357229</v>
      </c>
      <c r="D9" s="16">
        <f>SUM(D10:D14)</f>
        <v>0</v>
      </c>
      <c r="E9" s="17">
        <f t="shared" si="1"/>
        <v>2658000</v>
      </c>
      <c r="F9" s="18">
        <f t="shared" si="1"/>
        <v>3038000</v>
      </c>
      <c r="G9" s="18">
        <f t="shared" si="1"/>
        <v>1662</v>
      </c>
      <c r="H9" s="18">
        <f t="shared" si="1"/>
        <v>1323</v>
      </c>
      <c r="I9" s="18">
        <f t="shared" si="1"/>
        <v>81571</v>
      </c>
      <c r="J9" s="18">
        <f t="shared" si="1"/>
        <v>84556</v>
      </c>
      <c r="K9" s="18">
        <f t="shared" si="1"/>
        <v>23366</v>
      </c>
      <c r="L9" s="18">
        <f t="shared" si="1"/>
        <v>107927</v>
      </c>
      <c r="M9" s="18">
        <f t="shared" si="1"/>
        <v>1582540</v>
      </c>
      <c r="N9" s="18">
        <f t="shared" si="1"/>
        <v>1713833</v>
      </c>
      <c r="O9" s="18">
        <f t="shared" si="1"/>
        <v>1026230</v>
      </c>
      <c r="P9" s="18">
        <f t="shared" si="1"/>
        <v>50000</v>
      </c>
      <c r="Q9" s="18">
        <f t="shared" si="1"/>
        <v>0</v>
      </c>
      <c r="R9" s="18">
        <f t="shared" si="1"/>
        <v>1076230</v>
      </c>
      <c r="S9" s="18">
        <f t="shared" si="1"/>
        <v>-2606325</v>
      </c>
      <c r="T9" s="18">
        <f t="shared" si="1"/>
        <v>2758279</v>
      </c>
      <c r="U9" s="18">
        <f t="shared" si="1"/>
        <v>-1332</v>
      </c>
      <c r="V9" s="18">
        <f t="shared" si="1"/>
        <v>150622</v>
      </c>
      <c r="W9" s="18">
        <f t="shared" si="1"/>
        <v>3025241</v>
      </c>
      <c r="X9" s="18">
        <f t="shared" si="1"/>
        <v>2658000</v>
      </c>
      <c r="Y9" s="18">
        <f t="shared" si="1"/>
        <v>367241</v>
      </c>
      <c r="Z9" s="4">
        <f>+IF(X9&lt;&gt;0,+(Y9/X9)*100,0)</f>
        <v>13.816440933032355</v>
      </c>
      <c r="AA9" s="30">
        <f>SUM(AA10:AA14)</f>
        <v>3038000</v>
      </c>
    </row>
    <row r="10" spans="1:27" ht="13.5">
      <c r="A10" s="5" t="s">
        <v>36</v>
      </c>
      <c r="B10" s="3"/>
      <c r="C10" s="19">
        <v>30000</v>
      </c>
      <c r="D10" s="19"/>
      <c r="E10" s="20">
        <v>100000</v>
      </c>
      <c r="F10" s="21">
        <v>100000</v>
      </c>
      <c r="G10" s="21"/>
      <c r="H10" s="21"/>
      <c r="I10" s="21">
        <v>81150</v>
      </c>
      <c r="J10" s="21">
        <v>81150</v>
      </c>
      <c r="K10" s="21"/>
      <c r="L10" s="21">
        <v>5959</v>
      </c>
      <c r="M10" s="21">
        <v>10832</v>
      </c>
      <c r="N10" s="21">
        <v>16791</v>
      </c>
      <c r="O10" s="21">
        <v>-954</v>
      </c>
      <c r="P10" s="21"/>
      <c r="Q10" s="21"/>
      <c r="R10" s="21">
        <v>-954</v>
      </c>
      <c r="S10" s="21"/>
      <c r="T10" s="21"/>
      <c r="U10" s="21"/>
      <c r="V10" s="21"/>
      <c r="W10" s="21">
        <v>96987</v>
      </c>
      <c r="X10" s="21">
        <v>100000</v>
      </c>
      <c r="Y10" s="21">
        <v>-3013</v>
      </c>
      <c r="Z10" s="6">
        <v>-3.01</v>
      </c>
      <c r="AA10" s="28">
        <v>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325828</v>
      </c>
      <c r="D12" s="19"/>
      <c r="E12" s="20">
        <v>2508000</v>
      </c>
      <c r="F12" s="21">
        <v>2888000</v>
      </c>
      <c r="G12" s="21">
        <v>1662</v>
      </c>
      <c r="H12" s="21"/>
      <c r="I12" s="21">
        <v>421</v>
      </c>
      <c r="J12" s="21">
        <v>2083</v>
      </c>
      <c r="K12" s="21">
        <v>-239</v>
      </c>
      <c r="L12" s="21">
        <v>101007</v>
      </c>
      <c r="M12" s="21">
        <v>1570447</v>
      </c>
      <c r="N12" s="21">
        <v>1671215</v>
      </c>
      <c r="O12" s="21">
        <v>1025581</v>
      </c>
      <c r="P12" s="21"/>
      <c r="Q12" s="21"/>
      <c r="R12" s="21">
        <v>1025581</v>
      </c>
      <c r="S12" s="21">
        <v>-2576352</v>
      </c>
      <c r="T12" s="21">
        <v>2758279</v>
      </c>
      <c r="U12" s="21">
        <v>-1310</v>
      </c>
      <c r="V12" s="21">
        <v>180617</v>
      </c>
      <c r="W12" s="21">
        <v>2879496</v>
      </c>
      <c r="X12" s="21">
        <v>2508000</v>
      </c>
      <c r="Y12" s="21">
        <v>371496</v>
      </c>
      <c r="Z12" s="6">
        <v>14.81</v>
      </c>
      <c r="AA12" s="28">
        <v>2888000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1401</v>
      </c>
      <c r="D14" s="22"/>
      <c r="E14" s="23">
        <v>50000</v>
      </c>
      <c r="F14" s="24">
        <v>50000</v>
      </c>
      <c r="G14" s="24"/>
      <c r="H14" s="24">
        <v>1323</v>
      </c>
      <c r="I14" s="24"/>
      <c r="J14" s="24">
        <v>1323</v>
      </c>
      <c r="K14" s="24">
        <v>23605</v>
      </c>
      <c r="L14" s="24">
        <v>961</v>
      </c>
      <c r="M14" s="24">
        <v>1261</v>
      </c>
      <c r="N14" s="24">
        <v>25827</v>
      </c>
      <c r="O14" s="24">
        <v>1603</v>
      </c>
      <c r="P14" s="24">
        <v>50000</v>
      </c>
      <c r="Q14" s="24"/>
      <c r="R14" s="24">
        <v>51603</v>
      </c>
      <c r="S14" s="24">
        <v>-29973</v>
      </c>
      <c r="T14" s="24"/>
      <c r="U14" s="24">
        <v>-22</v>
      </c>
      <c r="V14" s="24">
        <v>-29995</v>
      </c>
      <c r="W14" s="24">
        <v>48758</v>
      </c>
      <c r="X14" s="24">
        <v>50000</v>
      </c>
      <c r="Y14" s="24">
        <v>-1242</v>
      </c>
      <c r="Z14" s="7">
        <v>-2.48</v>
      </c>
      <c r="AA14" s="29">
        <v>50000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16459726</v>
      </c>
      <c r="D19" s="16">
        <f>SUM(D20:D23)</f>
        <v>0</v>
      </c>
      <c r="E19" s="17">
        <f t="shared" si="3"/>
        <v>45218000</v>
      </c>
      <c r="F19" s="18">
        <f t="shared" si="3"/>
        <v>11474700</v>
      </c>
      <c r="G19" s="18">
        <f t="shared" si="3"/>
        <v>600675</v>
      </c>
      <c r="H19" s="18">
        <f t="shared" si="3"/>
        <v>0</v>
      </c>
      <c r="I19" s="18">
        <f t="shared" si="3"/>
        <v>34178</v>
      </c>
      <c r="J19" s="18">
        <f t="shared" si="3"/>
        <v>634853</v>
      </c>
      <c r="K19" s="18">
        <f t="shared" si="3"/>
        <v>201256</v>
      </c>
      <c r="L19" s="18">
        <f t="shared" si="3"/>
        <v>31059</v>
      </c>
      <c r="M19" s="18">
        <f t="shared" si="3"/>
        <v>399892</v>
      </c>
      <c r="N19" s="18">
        <f t="shared" si="3"/>
        <v>632207</v>
      </c>
      <c r="O19" s="18">
        <f t="shared" si="3"/>
        <v>386603</v>
      </c>
      <c r="P19" s="18">
        <f t="shared" si="3"/>
        <v>6644297</v>
      </c>
      <c r="Q19" s="18">
        <f t="shared" si="3"/>
        <v>391926</v>
      </c>
      <c r="R19" s="18">
        <f t="shared" si="3"/>
        <v>7422826</v>
      </c>
      <c r="S19" s="18">
        <f t="shared" si="3"/>
        <v>-2523748</v>
      </c>
      <c r="T19" s="18">
        <f t="shared" si="3"/>
        <v>4774623</v>
      </c>
      <c r="U19" s="18">
        <f t="shared" si="3"/>
        <v>794953</v>
      </c>
      <c r="V19" s="18">
        <f t="shared" si="3"/>
        <v>3045828</v>
      </c>
      <c r="W19" s="18">
        <f t="shared" si="3"/>
        <v>11735714</v>
      </c>
      <c r="X19" s="18">
        <f t="shared" si="3"/>
        <v>45218000</v>
      </c>
      <c r="Y19" s="18">
        <f t="shared" si="3"/>
        <v>-33482286</v>
      </c>
      <c r="Z19" s="4">
        <f>+IF(X19&lt;&gt;0,+(Y19/X19)*100,0)</f>
        <v>-74.04636649122031</v>
      </c>
      <c r="AA19" s="30">
        <f>SUM(AA20:AA23)</f>
        <v>11474700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16459726</v>
      </c>
      <c r="D21" s="19"/>
      <c r="E21" s="20">
        <v>45218000</v>
      </c>
      <c r="F21" s="21">
        <v>11474700</v>
      </c>
      <c r="G21" s="21">
        <v>600675</v>
      </c>
      <c r="H21" s="21"/>
      <c r="I21" s="21">
        <v>34178</v>
      </c>
      <c r="J21" s="21">
        <v>634853</v>
      </c>
      <c r="K21" s="21">
        <v>201256</v>
      </c>
      <c r="L21" s="21">
        <v>31059</v>
      </c>
      <c r="M21" s="21">
        <v>399892</v>
      </c>
      <c r="N21" s="21">
        <v>632207</v>
      </c>
      <c r="O21" s="21">
        <v>386603</v>
      </c>
      <c r="P21" s="21">
        <v>6644297</v>
      </c>
      <c r="Q21" s="21">
        <v>391926</v>
      </c>
      <c r="R21" s="21">
        <v>7422826</v>
      </c>
      <c r="S21" s="21">
        <v>-2523748</v>
      </c>
      <c r="T21" s="21">
        <v>4774623</v>
      </c>
      <c r="U21" s="21">
        <v>794953</v>
      </c>
      <c r="V21" s="21">
        <v>3045828</v>
      </c>
      <c r="W21" s="21">
        <v>11735714</v>
      </c>
      <c r="X21" s="21">
        <v>45218000</v>
      </c>
      <c r="Y21" s="21">
        <v>-33482286</v>
      </c>
      <c r="Z21" s="6">
        <v>-74.05</v>
      </c>
      <c r="AA21" s="28">
        <v>11474700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18133932</v>
      </c>
      <c r="D25" s="51">
        <f>+D5+D9+D15+D19+D24</f>
        <v>0</v>
      </c>
      <c r="E25" s="52">
        <f t="shared" si="4"/>
        <v>47993000</v>
      </c>
      <c r="F25" s="53">
        <f t="shared" si="4"/>
        <v>16163700</v>
      </c>
      <c r="G25" s="53">
        <f t="shared" si="4"/>
        <v>602337</v>
      </c>
      <c r="H25" s="53">
        <f t="shared" si="4"/>
        <v>1323</v>
      </c>
      <c r="I25" s="53">
        <f t="shared" si="4"/>
        <v>115749</v>
      </c>
      <c r="J25" s="53">
        <f t="shared" si="4"/>
        <v>719409</v>
      </c>
      <c r="K25" s="53">
        <f t="shared" si="4"/>
        <v>224622</v>
      </c>
      <c r="L25" s="53">
        <f t="shared" si="4"/>
        <v>147766</v>
      </c>
      <c r="M25" s="53">
        <f t="shared" si="4"/>
        <v>1982432</v>
      </c>
      <c r="N25" s="53">
        <f t="shared" si="4"/>
        <v>2354820</v>
      </c>
      <c r="O25" s="53">
        <f t="shared" si="4"/>
        <v>1889501</v>
      </c>
      <c r="P25" s="53">
        <f t="shared" si="4"/>
        <v>7230709</v>
      </c>
      <c r="Q25" s="53">
        <f t="shared" si="4"/>
        <v>390412</v>
      </c>
      <c r="R25" s="53">
        <f t="shared" si="4"/>
        <v>9510622</v>
      </c>
      <c r="S25" s="53">
        <f t="shared" si="4"/>
        <v>-6080833</v>
      </c>
      <c r="T25" s="53">
        <f t="shared" si="4"/>
        <v>8995084</v>
      </c>
      <c r="U25" s="53">
        <f t="shared" si="4"/>
        <v>825667</v>
      </c>
      <c r="V25" s="53">
        <f t="shared" si="4"/>
        <v>3739918</v>
      </c>
      <c r="W25" s="53">
        <f t="shared" si="4"/>
        <v>16324769</v>
      </c>
      <c r="X25" s="53">
        <f t="shared" si="4"/>
        <v>47993000</v>
      </c>
      <c r="Y25" s="53">
        <f t="shared" si="4"/>
        <v>-31668231</v>
      </c>
      <c r="Z25" s="54">
        <f>+IF(X25&lt;&gt;0,+(Y25/X25)*100,0)</f>
        <v>-65.98510407767799</v>
      </c>
      <c r="AA25" s="55">
        <f>+AA5+AA9+AA15+AA19+AA24</f>
        <v>16163700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30000000</v>
      </c>
      <c r="F28" s="21">
        <v>3256700</v>
      </c>
      <c r="G28" s="21"/>
      <c r="H28" s="21"/>
      <c r="I28" s="21"/>
      <c r="J28" s="21"/>
      <c r="K28" s="21"/>
      <c r="L28" s="21"/>
      <c r="M28" s="21"/>
      <c r="N28" s="21"/>
      <c r="O28" s="21"/>
      <c r="P28" s="21">
        <v>2811291</v>
      </c>
      <c r="Q28" s="21">
        <v>445362</v>
      </c>
      <c r="R28" s="21">
        <v>3256653</v>
      </c>
      <c r="S28" s="21"/>
      <c r="T28" s="21">
        <v>487000</v>
      </c>
      <c r="U28" s="21">
        <v>239520</v>
      </c>
      <c r="V28" s="21">
        <v>726520</v>
      </c>
      <c r="W28" s="21">
        <v>3983173</v>
      </c>
      <c r="X28" s="21"/>
      <c r="Y28" s="21">
        <v>3983173</v>
      </c>
      <c r="Z28" s="6"/>
      <c r="AA28" s="19">
        <v>3256700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3500000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3500000</v>
      </c>
      <c r="Q31" s="21"/>
      <c r="R31" s="21">
        <v>3500000</v>
      </c>
      <c r="S31" s="21"/>
      <c r="T31" s="21"/>
      <c r="U31" s="21"/>
      <c r="V31" s="21"/>
      <c r="W31" s="21">
        <v>3500000</v>
      </c>
      <c r="X31" s="21"/>
      <c r="Y31" s="21">
        <v>3500000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33500000</v>
      </c>
      <c r="F32" s="27">
        <f t="shared" si="5"/>
        <v>3256700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6311291</v>
      </c>
      <c r="Q32" s="27">
        <f t="shared" si="5"/>
        <v>445362</v>
      </c>
      <c r="R32" s="27">
        <f t="shared" si="5"/>
        <v>6756653</v>
      </c>
      <c r="S32" s="27">
        <f t="shared" si="5"/>
        <v>0</v>
      </c>
      <c r="T32" s="27">
        <f t="shared" si="5"/>
        <v>487000</v>
      </c>
      <c r="U32" s="27">
        <f t="shared" si="5"/>
        <v>239520</v>
      </c>
      <c r="V32" s="27">
        <f t="shared" si="5"/>
        <v>726520</v>
      </c>
      <c r="W32" s="27">
        <f t="shared" si="5"/>
        <v>7483173</v>
      </c>
      <c r="X32" s="27">
        <f t="shared" si="5"/>
        <v>0</v>
      </c>
      <c r="Y32" s="27">
        <f t="shared" si="5"/>
        <v>7483173</v>
      </c>
      <c r="Z32" s="13">
        <f>+IF(X32&lt;&gt;0,+(Y32/X32)*100,0)</f>
        <v>0</v>
      </c>
      <c r="AA32" s="31">
        <f>SUM(AA28:AA31)</f>
        <v>3256700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18133932</v>
      </c>
      <c r="D35" s="19"/>
      <c r="E35" s="20">
        <v>14493000</v>
      </c>
      <c r="F35" s="21">
        <v>12907000</v>
      </c>
      <c r="G35" s="21">
        <v>602337</v>
      </c>
      <c r="H35" s="21">
        <v>1323</v>
      </c>
      <c r="I35" s="21">
        <v>115749</v>
      </c>
      <c r="J35" s="21">
        <v>719409</v>
      </c>
      <c r="K35" s="21">
        <v>224622</v>
      </c>
      <c r="L35" s="21">
        <v>147766</v>
      </c>
      <c r="M35" s="21">
        <v>1982432</v>
      </c>
      <c r="N35" s="21">
        <v>2354820</v>
      </c>
      <c r="O35" s="21">
        <v>1889501</v>
      </c>
      <c r="P35" s="21">
        <v>919418</v>
      </c>
      <c r="Q35" s="21">
        <v>-54950</v>
      </c>
      <c r="R35" s="21">
        <v>2753969</v>
      </c>
      <c r="S35" s="21">
        <v>-6080833</v>
      </c>
      <c r="T35" s="21">
        <v>8508084</v>
      </c>
      <c r="U35" s="21">
        <v>586147</v>
      </c>
      <c r="V35" s="21">
        <v>3013398</v>
      </c>
      <c r="W35" s="21">
        <v>8841596</v>
      </c>
      <c r="X35" s="21"/>
      <c r="Y35" s="21">
        <v>8841596</v>
      </c>
      <c r="Z35" s="6"/>
      <c r="AA35" s="28">
        <v>12907000</v>
      </c>
    </row>
    <row r="36" spans="1:27" ht="13.5">
      <c r="A36" s="61" t="s">
        <v>64</v>
      </c>
      <c r="B36" s="10"/>
      <c r="C36" s="62">
        <f aca="true" t="shared" si="6" ref="C36:Y36">SUM(C32:C35)</f>
        <v>18133932</v>
      </c>
      <c r="D36" s="62">
        <f>SUM(D32:D35)</f>
        <v>0</v>
      </c>
      <c r="E36" s="63">
        <f t="shared" si="6"/>
        <v>47993000</v>
      </c>
      <c r="F36" s="64">
        <f t="shared" si="6"/>
        <v>16163700</v>
      </c>
      <c r="G36" s="64">
        <f t="shared" si="6"/>
        <v>602337</v>
      </c>
      <c r="H36" s="64">
        <f t="shared" si="6"/>
        <v>1323</v>
      </c>
      <c r="I36" s="64">
        <f t="shared" si="6"/>
        <v>115749</v>
      </c>
      <c r="J36" s="64">
        <f t="shared" si="6"/>
        <v>719409</v>
      </c>
      <c r="K36" s="64">
        <f t="shared" si="6"/>
        <v>224622</v>
      </c>
      <c r="L36" s="64">
        <f t="shared" si="6"/>
        <v>147766</v>
      </c>
      <c r="M36" s="64">
        <f t="shared" si="6"/>
        <v>1982432</v>
      </c>
      <c r="N36" s="64">
        <f t="shared" si="6"/>
        <v>2354820</v>
      </c>
      <c r="O36" s="64">
        <f t="shared" si="6"/>
        <v>1889501</v>
      </c>
      <c r="P36" s="64">
        <f t="shared" si="6"/>
        <v>7230709</v>
      </c>
      <c r="Q36" s="64">
        <f t="shared" si="6"/>
        <v>390412</v>
      </c>
      <c r="R36" s="64">
        <f t="shared" si="6"/>
        <v>9510622</v>
      </c>
      <c r="S36" s="64">
        <f t="shared" si="6"/>
        <v>-6080833</v>
      </c>
      <c r="T36" s="64">
        <f t="shared" si="6"/>
        <v>8995084</v>
      </c>
      <c r="U36" s="64">
        <f t="shared" si="6"/>
        <v>825667</v>
      </c>
      <c r="V36" s="64">
        <f t="shared" si="6"/>
        <v>3739918</v>
      </c>
      <c r="W36" s="64">
        <f t="shared" si="6"/>
        <v>16324769</v>
      </c>
      <c r="X36" s="64">
        <f t="shared" si="6"/>
        <v>0</v>
      </c>
      <c r="Y36" s="64">
        <f t="shared" si="6"/>
        <v>16324769</v>
      </c>
      <c r="Z36" s="65">
        <f>+IF(X36&lt;&gt;0,+(Y36/X36)*100,0)</f>
        <v>0</v>
      </c>
      <c r="AA36" s="66">
        <f>SUM(AA32:AA35)</f>
        <v>16163700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908177</v>
      </c>
      <c r="D5" s="16">
        <f>SUM(D6:D8)</f>
        <v>0</v>
      </c>
      <c r="E5" s="17">
        <f t="shared" si="0"/>
        <v>1600000</v>
      </c>
      <c r="F5" s="18">
        <f t="shared" si="0"/>
        <v>1648000</v>
      </c>
      <c r="G5" s="18">
        <f t="shared" si="0"/>
        <v>0</v>
      </c>
      <c r="H5" s="18">
        <f t="shared" si="0"/>
        <v>692</v>
      </c>
      <c r="I5" s="18">
        <f t="shared" si="0"/>
        <v>25582</v>
      </c>
      <c r="J5" s="18">
        <f t="shared" si="0"/>
        <v>26274</v>
      </c>
      <c r="K5" s="18">
        <f t="shared" si="0"/>
        <v>27186</v>
      </c>
      <c r="L5" s="18">
        <f t="shared" si="0"/>
        <v>17846</v>
      </c>
      <c r="M5" s="18">
        <f t="shared" si="0"/>
        <v>30171</v>
      </c>
      <c r="N5" s="18">
        <f t="shared" si="0"/>
        <v>75203</v>
      </c>
      <c r="O5" s="18">
        <f t="shared" si="0"/>
        <v>6834</v>
      </c>
      <c r="P5" s="18">
        <f t="shared" si="0"/>
        <v>2531</v>
      </c>
      <c r="Q5" s="18">
        <f t="shared" si="0"/>
        <v>126031</v>
      </c>
      <c r="R5" s="18">
        <f t="shared" si="0"/>
        <v>135396</v>
      </c>
      <c r="S5" s="18">
        <f t="shared" si="0"/>
        <v>23780</v>
      </c>
      <c r="T5" s="18">
        <f t="shared" si="0"/>
        <v>26865</v>
      </c>
      <c r="U5" s="18">
        <f t="shared" si="0"/>
        <v>377660</v>
      </c>
      <c r="V5" s="18">
        <f t="shared" si="0"/>
        <v>428305</v>
      </c>
      <c r="W5" s="18">
        <f t="shared" si="0"/>
        <v>665178</v>
      </c>
      <c r="X5" s="18">
        <f t="shared" si="0"/>
        <v>1599997</v>
      </c>
      <c r="Y5" s="18">
        <f t="shared" si="0"/>
        <v>-934819</v>
      </c>
      <c r="Z5" s="4">
        <f>+IF(X5&lt;&gt;0,+(Y5/X5)*100,0)</f>
        <v>-58.42629704930696</v>
      </c>
      <c r="AA5" s="16">
        <f>SUM(AA6:AA8)</f>
        <v>1648000</v>
      </c>
    </row>
    <row r="6" spans="1:27" ht="13.5">
      <c r="A6" s="5" t="s">
        <v>32</v>
      </c>
      <c r="B6" s="3"/>
      <c r="C6" s="19"/>
      <c r="D6" s="19"/>
      <c r="E6" s="20">
        <v>100000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99999</v>
      </c>
      <c r="Y6" s="21">
        <v>-99999</v>
      </c>
      <c r="Z6" s="6">
        <v>-100</v>
      </c>
      <c r="AA6" s="28"/>
    </row>
    <row r="7" spans="1:27" ht="13.5">
      <c r="A7" s="5" t="s">
        <v>33</v>
      </c>
      <c r="B7" s="3"/>
      <c r="C7" s="22">
        <v>135394</v>
      </c>
      <c r="D7" s="22"/>
      <c r="E7" s="23"/>
      <c r="F7" s="24">
        <v>133000</v>
      </c>
      <c r="G7" s="24"/>
      <c r="H7" s="24"/>
      <c r="I7" s="24"/>
      <c r="J7" s="24"/>
      <c r="K7" s="24"/>
      <c r="L7" s="24"/>
      <c r="M7" s="24"/>
      <c r="N7" s="24"/>
      <c r="O7" s="24"/>
      <c r="P7" s="24">
        <v>2531</v>
      </c>
      <c r="Q7" s="24">
        <v>114970</v>
      </c>
      <c r="R7" s="24">
        <v>117501</v>
      </c>
      <c r="S7" s="24"/>
      <c r="T7" s="24"/>
      <c r="U7" s="24">
        <v>730</v>
      </c>
      <c r="V7" s="24">
        <v>730</v>
      </c>
      <c r="W7" s="24">
        <v>118231</v>
      </c>
      <c r="X7" s="24"/>
      <c r="Y7" s="24">
        <v>118231</v>
      </c>
      <c r="Z7" s="7"/>
      <c r="AA7" s="29">
        <v>133000</v>
      </c>
    </row>
    <row r="8" spans="1:27" ht="13.5">
      <c r="A8" s="5" t="s">
        <v>34</v>
      </c>
      <c r="B8" s="3"/>
      <c r="C8" s="19">
        <v>772783</v>
      </c>
      <c r="D8" s="19"/>
      <c r="E8" s="20">
        <v>1500000</v>
      </c>
      <c r="F8" s="21">
        <v>1515000</v>
      </c>
      <c r="G8" s="21"/>
      <c r="H8" s="21">
        <v>692</v>
      </c>
      <c r="I8" s="21">
        <v>25582</v>
      </c>
      <c r="J8" s="21">
        <v>26274</v>
      </c>
      <c r="K8" s="21">
        <v>27186</v>
      </c>
      <c r="L8" s="21">
        <v>17846</v>
      </c>
      <c r="M8" s="21">
        <v>30171</v>
      </c>
      <c r="N8" s="21">
        <v>75203</v>
      </c>
      <c r="O8" s="21">
        <v>6834</v>
      </c>
      <c r="P8" s="21"/>
      <c r="Q8" s="21">
        <v>11061</v>
      </c>
      <c r="R8" s="21">
        <v>17895</v>
      </c>
      <c r="S8" s="21">
        <v>23780</v>
      </c>
      <c r="T8" s="21">
        <v>26865</v>
      </c>
      <c r="U8" s="21">
        <v>376930</v>
      </c>
      <c r="V8" s="21">
        <v>427575</v>
      </c>
      <c r="W8" s="21">
        <v>546947</v>
      </c>
      <c r="X8" s="21">
        <v>1499998</v>
      </c>
      <c r="Y8" s="21">
        <v>-953051</v>
      </c>
      <c r="Z8" s="6">
        <v>-63.54</v>
      </c>
      <c r="AA8" s="28">
        <v>1515000</v>
      </c>
    </row>
    <row r="9" spans="1:27" ht="13.5">
      <c r="A9" s="2" t="s">
        <v>35</v>
      </c>
      <c r="B9" s="3"/>
      <c r="C9" s="16">
        <f aca="true" t="shared" si="1" ref="C9:Y9">SUM(C10:C14)</f>
        <v>19097362</v>
      </c>
      <c r="D9" s="16">
        <f>SUM(D10:D14)</f>
        <v>0</v>
      </c>
      <c r="E9" s="17">
        <f t="shared" si="1"/>
        <v>8488808</v>
      </c>
      <c r="F9" s="18">
        <f t="shared" si="1"/>
        <v>9067559</v>
      </c>
      <c r="G9" s="18">
        <f t="shared" si="1"/>
        <v>-34</v>
      </c>
      <c r="H9" s="18">
        <f t="shared" si="1"/>
        <v>88494</v>
      </c>
      <c r="I9" s="18">
        <f t="shared" si="1"/>
        <v>729026</v>
      </c>
      <c r="J9" s="18">
        <f t="shared" si="1"/>
        <v>817486</v>
      </c>
      <c r="K9" s="18">
        <f t="shared" si="1"/>
        <v>559056</v>
      </c>
      <c r="L9" s="18">
        <f t="shared" si="1"/>
        <v>883852</v>
      </c>
      <c r="M9" s="18">
        <f t="shared" si="1"/>
        <v>1117122</v>
      </c>
      <c r="N9" s="18">
        <f t="shared" si="1"/>
        <v>2560030</v>
      </c>
      <c r="O9" s="18">
        <f t="shared" si="1"/>
        <v>506251</v>
      </c>
      <c r="P9" s="18">
        <f t="shared" si="1"/>
        <v>11150</v>
      </c>
      <c r="Q9" s="18">
        <f t="shared" si="1"/>
        <v>519370</v>
      </c>
      <c r="R9" s="18">
        <f t="shared" si="1"/>
        <v>1036771</v>
      </c>
      <c r="S9" s="18">
        <f t="shared" si="1"/>
        <v>1185133</v>
      </c>
      <c r="T9" s="18">
        <f t="shared" si="1"/>
        <v>2107020</v>
      </c>
      <c r="U9" s="18">
        <f t="shared" si="1"/>
        <v>629719</v>
      </c>
      <c r="V9" s="18">
        <f t="shared" si="1"/>
        <v>3921872</v>
      </c>
      <c r="W9" s="18">
        <f t="shared" si="1"/>
        <v>8336159</v>
      </c>
      <c r="X9" s="18">
        <f t="shared" si="1"/>
        <v>8488808</v>
      </c>
      <c r="Y9" s="18">
        <f t="shared" si="1"/>
        <v>-152649</v>
      </c>
      <c r="Z9" s="4">
        <f>+IF(X9&lt;&gt;0,+(Y9/X9)*100,0)</f>
        <v>-1.7982383392344365</v>
      </c>
      <c r="AA9" s="30">
        <f>SUM(AA10:AA14)</f>
        <v>9067559</v>
      </c>
    </row>
    <row r="10" spans="1:27" ht="13.5">
      <c r="A10" s="5" t="s">
        <v>36</v>
      </c>
      <c r="B10" s="3"/>
      <c r="C10" s="19">
        <v>6011226</v>
      </c>
      <c r="D10" s="19"/>
      <c r="E10" s="20">
        <v>5688808</v>
      </c>
      <c r="F10" s="21">
        <v>6235235</v>
      </c>
      <c r="G10" s="21"/>
      <c r="H10" s="21">
        <v>80264</v>
      </c>
      <c r="I10" s="21">
        <v>705719</v>
      </c>
      <c r="J10" s="21">
        <v>785983</v>
      </c>
      <c r="K10" s="21">
        <v>523048</v>
      </c>
      <c r="L10" s="21">
        <v>857852</v>
      </c>
      <c r="M10" s="21">
        <v>1103861</v>
      </c>
      <c r="N10" s="21">
        <v>2484761</v>
      </c>
      <c r="O10" s="21">
        <v>447331</v>
      </c>
      <c r="P10" s="21"/>
      <c r="Q10" s="21">
        <v>487870</v>
      </c>
      <c r="R10" s="21">
        <v>935201</v>
      </c>
      <c r="S10" s="21">
        <v>1184696</v>
      </c>
      <c r="T10" s="21">
        <v>374780</v>
      </c>
      <c r="U10" s="21">
        <v>133495</v>
      </c>
      <c r="V10" s="21">
        <v>1692971</v>
      </c>
      <c r="W10" s="21">
        <v>5898916</v>
      </c>
      <c r="X10" s="21">
        <v>5688808</v>
      </c>
      <c r="Y10" s="21">
        <v>210108</v>
      </c>
      <c r="Z10" s="6">
        <v>3.69</v>
      </c>
      <c r="AA10" s="28">
        <v>6235235</v>
      </c>
    </row>
    <row r="11" spans="1:27" ht="13.5">
      <c r="A11" s="5" t="s">
        <v>37</v>
      </c>
      <c r="B11" s="3"/>
      <c r="C11" s="19">
        <v>11856135</v>
      </c>
      <c r="D11" s="19"/>
      <c r="E11" s="20">
        <v>2800000</v>
      </c>
      <c r="F11" s="21">
        <v>2822324</v>
      </c>
      <c r="G11" s="21">
        <v>-34</v>
      </c>
      <c r="H11" s="21">
        <v>8230</v>
      </c>
      <c r="I11" s="21">
        <v>23307</v>
      </c>
      <c r="J11" s="21">
        <v>31503</v>
      </c>
      <c r="K11" s="21">
        <v>36008</v>
      </c>
      <c r="L11" s="21">
        <v>26000</v>
      </c>
      <c r="M11" s="21">
        <v>13261</v>
      </c>
      <c r="N11" s="21">
        <v>75269</v>
      </c>
      <c r="O11" s="21">
        <v>53105</v>
      </c>
      <c r="P11" s="21">
        <v>11150</v>
      </c>
      <c r="Q11" s="21">
        <v>31500</v>
      </c>
      <c r="R11" s="21">
        <v>95755</v>
      </c>
      <c r="S11" s="21">
        <v>437</v>
      </c>
      <c r="T11" s="21">
        <v>1729000</v>
      </c>
      <c r="U11" s="21">
        <v>468028</v>
      </c>
      <c r="V11" s="21">
        <v>2197465</v>
      </c>
      <c r="W11" s="21">
        <v>2399992</v>
      </c>
      <c r="X11" s="21">
        <v>2800000</v>
      </c>
      <c r="Y11" s="21">
        <v>-400008</v>
      </c>
      <c r="Z11" s="6">
        <v>-14.29</v>
      </c>
      <c r="AA11" s="28">
        <v>2822324</v>
      </c>
    </row>
    <row r="12" spans="1:27" ht="13.5">
      <c r="A12" s="5" t="s">
        <v>38</v>
      </c>
      <c r="B12" s="3"/>
      <c r="C12" s="19">
        <v>1205490</v>
      </c>
      <c r="D12" s="19"/>
      <c r="E12" s="20"/>
      <c r="F12" s="21">
        <v>10000</v>
      </c>
      <c r="G12" s="21"/>
      <c r="H12" s="21"/>
      <c r="I12" s="21"/>
      <c r="J12" s="21"/>
      <c r="K12" s="21"/>
      <c r="L12" s="21"/>
      <c r="M12" s="21"/>
      <c r="N12" s="21"/>
      <c r="O12" s="21">
        <v>5815</v>
      </c>
      <c r="P12" s="21"/>
      <c r="Q12" s="21"/>
      <c r="R12" s="21">
        <v>5815</v>
      </c>
      <c r="S12" s="21"/>
      <c r="T12" s="21">
        <v>3240</v>
      </c>
      <c r="U12" s="21">
        <v>28196</v>
      </c>
      <c r="V12" s="21">
        <v>31436</v>
      </c>
      <c r="W12" s="21">
        <v>37251</v>
      </c>
      <c r="X12" s="21"/>
      <c r="Y12" s="21">
        <v>37251</v>
      </c>
      <c r="Z12" s="6"/>
      <c r="AA12" s="28">
        <v>10000</v>
      </c>
    </row>
    <row r="13" spans="1:27" ht="13.5">
      <c r="A13" s="5" t="s">
        <v>39</v>
      </c>
      <c r="B13" s="3"/>
      <c r="C13" s="19">
        <v>24511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10022588</v>
      </c>
      <c r="D15" s="16">
        <f>SUM(D16:D18)</f>
        <v>0</v>
      </c>
      <c r="E15" s="17">
        <f t="shared" si="2"/>
        <v>6029161</v>
      </c>
      <c r="F15" s="18">
        <f t="shared" si="2"/>
        <v>13004484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1320</v>
      </c>
      <c r="L15" s="18">
        <f t="shared" si="2"/>
        <v>0</v>
      </c>
      <c r="M15" s="18">
        <f t="shared" si="2"/>
        <v>7467</v>
      </c>
      <c r="N15" s="18">
        <f t="shared" si="2"/>
        <v>8787</v>
      </c>
      <c r="O15" s="18">
        <f t="shared" si="2"/>
        <v>-2200127</v>
      </c>
      <c r="P15" s="18">
        <f t="shared" si="2"/>
        <v>602334</v>
      </c>
      <c r="Q15" s="18">
        <f t="shared" si="2"/>
        <v>2026015</v>
      </c>
      <c r="R15" s="18">
        <f t="shared" si="2"/>
        <v>428222</v>
      </c>
      <c r="S15" s="18">
        <f t="shared" si="2"/>
        <v>2856650</v>
      </c>
      <c r="T15" s="18">
        <f t="shared" si="2"/>
        <v>1862550</v>
      </c>
      <c r="U15" s="18">
        <f t="shared" si="2"/>
        <v>4593409</v>
      </c>
      <c r="V15" s="18">
        <f t="shared" si="2"/>
        <v>9312609</v>
      </c>
      <c r="W15" s="18">
        <f t="shared" si="2"/>
        <v>9749618</v>
      </c>
      <c r="X15" s="18">
        <f t="shared" si="2"/>
        <v>6029159</v>
      </c>
      <c r="Y15" s="18">
        <f t="shared" si="2"/>
        <v>3720459</v>
      </c>
      <c r="Z15" s="4">
        <f>+IF(X15&lt;&gt;0,+(Y15/X15)*100,0)</f>
        <v>61.70776056826499</v>
      </c>
      <c r="AA15" s="30">
        <f>SUM(AA16:AA18)</f>
        <v>13004484</v>
      </c>
    </row>
    <row r="16" spans="1:27" ht="13.5">
      <c r="A16" s="5" t="s">
        <v>42</v>
      </c>
      <c r="B16" s="3"/>
      <c r="C16" s="19">
        <v>69449</v>
      </c>
      <c r="D16" s="19"/>
      <c r="E16" s="20">
        <v>81775</v>
      </c>
      <c r="F16" s="21">
        <v>57524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37635</v>
      </c>
      <c r="U16" s="21">
        <v>8998</v>
      </c>
      <c r="V16" s="21">
        <v>46633</v>
      </c>
      <c r="W16" s="21">
        <v>46633</v>
      </c>
      <c r="X16" s="21">
        <v>81775</v>
      </c>
      <c r="Y16" s="21">
        <v>-35142</v>
      </c>
      <c r="Z16" s="6">
        <v>-42.97</v>
      </c>
      <c r="AA16" s="28">
        <v>57524</v>
      </c>
    </row>
    <row r="17" spans="1:27" ht="13.5">
      <c r="A17" s="5" t="s">
        <v>43</v>
      </c>
      <c r="B17" s="3"/>
      <c r="C17" s="19">
        <v>9780743</v>
      </c>
      <c r="D17" s="19"/>
      <c r="E17" s="20">
        <v>5712613</v>
      </c>
      <c r="F17" s="21">
        <v>12712187</v>
      </c>
      <c r="G17" s="21"/>
      <c r="H17" s="21"/>
      <c r="I17" s="21"/>
      <c r="J17" s="21"/>
      <c r="K17" s="21">
        <v>1320</v>
      </c>
      <c r="L17" s="21"/>
      <c r="M17" s="21"/>
      <c r="N17" s="21">
        <v>1320</v>
      </c>
      <c r="O17" s="21">
        <v>-2213026</v>
      </c>
      <c r="P17" s="21">
        <v>575318</v>
      </c>
      <c r="Q17" s="21">
        <v>1987620</v>
      </c>
      <c r="R17" s="21">
        <v>349912</v>
      </c>
      <c r="S17" s="21">
        <v>2848693</v>
      </c>
      <c r="T17" s="21">
        <v>1824915</v>
      </c>
      <c r="U17" s="21">
        <v>4584411</v>
      </c>
      <c r="V17" s="21">
        <v>9258019</v>
      </c>
      <c r="W17" s="21">
        <v>9609251</v>
      </c>
      <c r="X17" s="21">
        <v>5712613</v>
      </c>
      <c r="Y17" s="21">
        <v>3896638</v>
      </c>
      <c r="Z17" s="6">
        <v>68.21</v>
      </c>
      <c r="AA17" s="28">
        <v>12712187</v>
      </c>
    </row>
    <row r="18" spans="1:27" ht="13.5">
      <c r="A18" s="5" t="s">
        <v>44</v>
      </c>
      <c r="B18" s="3"/>
      <c r="C18" s="19">
        <v>172396</v>
      </c>
      <c r="D18" s="19"/>
      <c r="E18" s="20">
        <v>234773</v>
      </c>
      <c r="F18" s="21">
        <v>234773</v>
      </c>
      <c r="G18" s="21"/>
      <c r="H18" s="21"/>
      <c r="I18" s="21"/>
      <c r="J18" s="21"/>
      <c r="K18" s="21"/>
      <c r="L18" s="21"/>
      <c r="M18" s="21">
        <v>7467</v>
      </c>
      <c r="N18" s="21">
        <v>7467</v>
      </c>
      <c r="O18" s="21">
        <v>12899</v>
      </c>
      <c r="P18" s="21">
        <v>27016</v>
      </c>
      <c r="Q18" s="21">
        <v>38395</v>
      </c>
      <c r="R18" s="21">
        <v>78310</v>
      </c>
      <c r="S18" s="21">
        <v>7957</v>
      </c>
      <c r="T18" s="21"/>
      <c r="U18" s="21"/>
      <c r="V18" s="21">
        <v>7957</v>
      </c>
      <c r="W18" s="21">
        <v>93734</v>
      </c>
      <c r="X18" s="21">
        <v>234771</v>
      </c>
      <c r="Y18" s="21">
        <v>-141037</v>
      </c>
      <c r="Z18" s="6">
        <v>-60.07</v>
      </c>
      <c r="AA18" s="28">
        <v>234773</v>
      </c>
    </row>
    <row r="19" spans="1:27" ht="13.5">
      <c r="A19" s="2" t="s">
        <v>45</v>
      </c>
      <c r="B19" s="8"/>
      <c r="C19" s="16">
        <f aca="true" t="shared" si="3" ref="C19:Y19">SUM(C20:C23)</f>
        <v>29784665</v>
      </c>
      <c r="D19" s="16">
        <f>SUM(D20:D23)</f>
        <v>0</v>
      </c>
      <c r="E19" s="17">
        <f t="shared" si="3"/>
        <v>46803548</v>
      </c>
      <c r="F19" s="18">
        <f t="shared" si="3"/>
        <v>43512099</v>
      </c>
      <c r="G19" s="18">
        <f t="shared" si="3"/>
        <v>22483</v>
      </c>
      <c r="H19" s="18">
        <f t="shared" si="3"/>
        <v>77023</v>
      </c>
      <c r="I19" s="18">
        <f t="shared" si="3"/>
        <v>1994658</v>
      </c>
      <c r="J19" s="18">
        <f t="shared" si="3"/>
        <v>2094164</v>
      </c>
      <c r="K19" s="18">
        <f t="shared" si="3"/>
        <v>1920684</v>
      </c>
      <c r="L19" s="18">
        <f t="shared" si="3"/>
        <v>757158</v>
      </c>
      <c r="M19" s="18">
        <f t="shared" si="3"/>
        <v>5402371</v>
      </c>
      <c r="N19" s="18">
        <f t="shared" si="3"/>
        <v>8080213</v>
      </c>
      <c r="O19" s="18">
        <f t="shared" si="3"/>
        <v>6543819</v>
      </c>
      <c r="P19" s="18">
        <f t="shared" si="3"/>
        <v>568471</v>
      </c>
      <c r="Q19" s="18">
        <f t="shared" si="3"/>
        <v>3286197</v>
      </c>
      <c r="R19" s="18">
        <f t="shared" si="3"/>
        <v>10398487</v>
      </c>
      <c r="S19" s="18">
        <f t="shared" si="3"/>
        <v>4728006</v>
      </c>
      <c r="T19" s="18">
        <f t="shared" si="3"/>
        <v>5078068</v>
      </c>
      <c r="U19" s="18">
        <f t="shared" si="3"/>
        <v>14826869</v>
      </c>
      <c r="V19" s="18">
        <f t="shared" si="3"/>
        <v>24632943</v>
      </c>
      <c r="W19" s="18">
        <f t="shared" si="3"/>
        <v>45205807</v>
      </c>
      <c r="X19" s="18">
        <f t="shared" si="3"/>
        <v>46803548</v>
      </c>
      <c r="Y19" s="18">
        <f t="shared" si="3"/>
        <v>-1597741</v>
      </c>
      <c r="Z19" s="4">
        <f>+IF(X19&lt;&gt;0,+(Y19/X19)*100,0)</f>
        <v>-3.4137176950773047</v>
      </c>
      <c r="AA19" s="30">
        <f>SUM(AA20:AA23)</f>
        <v>43512099</v>
      </c>
    </row>
    <row r="20" spans="1:27" ht="13.5">
      <c r="A20" s="5" t="s">
        <v>46</v>
      </c>
      <c r="B20" s="3"/>
      <c r="C20" s="19">
        <v>2813326</v>
      </c>
      <c r="D20" s="19"/>
      <c r="E20" s="20">
        <v>5100000</v>
      </c>
      <c r="F20" s="21">
        <v>5250000</v>
      </c>
      <c r="G20" s="21">
        <v>22483</v>
      </c>
      <c r="H20" s="21">
        <v>77023</v>
      </c>
      <c r="I20" s="21">
        <v>23812</v>
      </c>
      <c r="J20" s="21">
        <v>123318</v>
      </c>
      <c r="K20" s="21">
        <v>48357</v>
      </c>
      <c r="L20" s="21">
        <v>30261</v>
      </c>
      <c r="M20" s="21">
        <v>37663</v>
      </c>
      <c r="N20" s="21">
        <v>116281</v>
      </c>
      <c r="O20" s="21">
        <v>59500</v>
      </c>
      <c r="P20" s="21">
        <v>303795</v>
      </c>
      <c r="Q20" s="21">
        <v>72304</v>
      </c>
      <c r="R20" s="21">
        <v>435599</v>
      </c>
      <c r="S20" s="21">
        <v>9587</v>
      </c>
      <c r="T20" s="21">
        <v>532149</v>
      </c>
      <c r="U20" s="21">
        <v>2355817</v>
      </c>
      <c r="V20" s="21">
        <v>2897553</v>
      </c>
      <c r="W20" s="21">
        <v>3572751</v>
      </c>
      <c r="X20" s="21">
        <v>5100000</v>
      </c>
      <c r="Y20" s="21">
        <v>-1527249</v>
      </c>
      <c r="Z20" s="6">
        <v>-29.95</v>
      </c>
      <c r="AA20" s="28">
        <v>5250000</v>
      </c>
    </row>
    <row r="21" spans="1:27" ht="13.5">
      <c r="A21" s="5" t="s">
        <v>47</v>
      </c>
      <c r="B21" s="3"/>
      <c r="C21" s="19">
        <v>9880537</v>
      </c>
      <c r="D21" s="19"/>
      <c r="E21" s="20">
        <v>18397207</v>
      </c>
      <c r="F21" s="21">
        <v>17506481</v>
      </c>
      <c r="G21" s="21"/>
      <c r="H21" s="21"/>
      <c r="I21" s="21">
        <v>374714</v>
      </c>
      <c r="J21" s="21">
        <v>374714</v>
      </c>
      <c r="K21" s="21">
        <v>728963</v>
      </c>
      <c r="L21" s="21"/>
      <c r="M21" s="21">
        <v>1553575</v>
      </c>
      <c r="N21" s="21">
        <v>2282538</v>
      </c>
      <c r="O21" s="21">
        <v>1670144</v>
      </c>
      <c r="P21" s="21">
        <v>-894940</v>
      </c>
      <c r="Q21" s="21">
        <v>1067839</v>
      </c>
      <c r="R21" s="21">
        <v>1843043</v>
      </c>
      <c r="S21" s="21">
        <v>2377423</v>
      </c>
      <c r="T21" s="21">
        <v>3554473</v>
      </c>
      <c r="U21" s="21">
        <v>5367466</v>
      </c>
      <c r="V21" s="21">
        <v>11299362</v>
      </c>
      <c r="W21" s="21">
        <v>15799657</v>
      </c>
      <c r="X21" s="21">
        <v>18397206</v>
      </c>
      <c r="Y21" s="21">
        <v>-2597549</v>
      </c>
      <c r="Z21" s="6">
        <v>-14.12</v>
      </c>
      <c r="AA21" s="28">
        <v>17506481</v>
      </c>
    </row>
    <row r="22" spans="1:27" ht="13.5">
      <c r="A22" s="5" t="s">
        <v>48</v>
      </c>
      <c r="B22" s="3"/>
      <c r="C22" s="22">
        <v>15555073</v>
      </c>
      <c r="D22" s="22"/>
      <c r="E22" s="23">
        <v>17998728</v>
      </c>
      <c r="F22" s="24">
        <v>20755618</v>
      </c>
      <c r="G22" s="24"/>
      <c r="H22" s="24"/>
      <c r="I22" s="24">
        <v>1596132</v>
      </c>
      <c r="J22" s="24">
        <v>1596132</v>
      </c>
      <c r="K22" s="24">
        <v>1143364</v>
      </c>
      <c r="L22" s="24">
        <v>726897</v>
      </c>
      <c r="M22" s="24">
        <v>3811133</v>
      </c>
      <c r="N22" s="24">
        <v>5681394</v>
      </c>
      <c r="O22" s="24">
        <v>4814175</v>
      </c>
      <c r="P22" s="24">
        <v>1159616</v>
      </c>
      <c r="Q22" s="24">
        <v>2146054</v>
      </c>
      <c r="R22" s="24">
        <v>8119845</v>
      </c>
      <c r="S22" s="24">
        <v>2340996</v>
      </c>
      <c r="T22" s="24">
        <v>991446</v>
      </c>
      <c r="U22" s="24">
        <v>7103586</v>
      </c>
      <c r="V22" s="24">
        <v>10436028</v>
      </c>
      <c r="W22" s="24">
        <v>25833399</v>
      </c>
      <c r="X22" s="24">
        <v>17998729</v>
      </c>
      <c r="Y22" s="24">
        <v>7834670</v>
      </c>
      <c r="Z22" s="7">
        <v>43.53</v>
      </c>
      <c r="AA22" s="29">
        <v>20755618</v>
      </c>
    </row>
    <row r="23" spans="1:27" ht="13.5">
      <c r="A23" s="5" t="s">
        <v>49</v>
      </c>
      <c r="B23" s="3"/>
      <c r="C23" s="19">
        <v>1535729</v>
      </c>
      <c r="D23" s="19"/>
      <c r="E23" s="20">
        <v>5307613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5307613</v>
      </c>
      <c r="Y23" s="21">
        <v>-5307613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59812792</v>
      </c>
      <c r="D25" s="51">
        <f>+D5+D9+D15+D19+D24</f>
        <v>0</v>
      </c>
      <c r="E25" s="52">
        <f t="shared" si="4"/>
        <v>62921517</v>
      </c>
      <c r="F25" s="53">
        <f t="shared" si="4"/>
        <v>67232142</v>
      </c>
      <c r="G25" s="53">
        <f t="shared" si="4"/>
        <v>22449</v>
      </c>
      <c r="H25" s="53">
        <f t="shared" si="4"/>
        <v>166209</v>
      </c>
      <c r="I25" s="53">
        <f t="shared" si="4"/>
        <v>2749266</v>
      </c>
      <c r="J25" s="53">
        <f t="shared" si="4"/>
        <v>2937924</v>
      </c>
      <c r="K25" s="53">
        <f t="shared" si="4"/>
        <v>2508246</v>
      </c>
      <c r="L25" s="53">
        <f t="shared" si="4"/>
        <v>1658856</v>
      </c>
      <c r="M25" s="53">
        <f t="shared" si="4"/>
        <v>6557131</v>
      </c>
      <c r="N25" s="53">
        <f t="shared" si="4"/>
        <v>10724233</v>
      </c>
      <c r="O25" s="53">
        <f t="shared" si="4"/>
        <v>4856777</v>
      </c>
      <c r="P25" s="53">
        <f t="shared" si="4"/>
        <v>1184486</v>
      </c>
      <c r="Q25" s="53">
        <f t="shared" si="4"/>
        <v>5957613</v>
      </c>
      <c r="R25" s="53">
        <f t="shared" si="4"/>
        <v>11998876</v>
      </c>
      <c r="S25" s="53">
        <f t="shared" si="4"/>
        <v>8793569</v>
      </c>
      <c r="T25" s="53">
        <f t="shared" si="4"/>
        <v>9074503</v>
      </c>
      <c r="U25" s="53">
        <f t="shared" si="4"/>
        <v>20427657</v>
      </c>
      <c r="V25" s="53">
        <f t="shared" si="4"/>
        <v>38295729</v>
      </c>
      <c r="W25" s="53">
        <f t="shared" si="4"/>
        <v>63956762</v>
      </c>
      <c r="X25" s="53">
        <f t="shared" si="4"/>
        <v>62921512</v>
      </c>
      <c r="Y25" s="53">
        <f t="shared" si="4"/>
        <v>1035250</v>
      </c>
      <c r="Z25" s="54">
        <f>+IF(X25&lt;&gt;0,+(Y25/X25)*100,0)</f>
        <v>1.6453037555740875</v>
      </c>
      <c r="AA25" s="55">
        <f>+AA5+AA9+AA15+AA19+AA24</f>
        <v>67232142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31502738</v>
      </c>
      <c r="D28" s="19"/>
      <c r="E28" s="20">
        <v>20037229</v>
      </c>
      <c r="F28" s="21">
        <v>20172236</v>
      </c>
      <c r="G28" s="21"/>
      <c r="H28" s="21"/>
      <c r="I28" s="21">
        <v>2121800</v>
      </c>
      <c r="J28" s="21">
        <v>2121800</v>
      </c>
      <c r="K28" s="21">
        <v>1645907</v>
      </c>
      <c r="L28" s="21">
        <v>740469</v>
      </c>
      <c r="M28" s="21">
        <v>1507467</v>
      </c>
      <c r="N28" s="21">
        <v>3893843</v>
      </c>
      <c r="O28" s="21">
        <v>1617959</v>
      </c>
      <c r="P28" s="21">
        <v>394481</v>
      </c>
      <c r="Q28" s="21">
        <v>521849</v>
      </c>
      <c r="R28" s="21">
        <v>2534289</v>
      </c>
      <c r="S28" s="21">
        <v>2260835</v>
      </c>
      <c r="T28" s="21">
        <v>4490098</v>
      </c>
      <c r="U28" s="21">
        <v>4845150</v>
      </c>
      <c r="V28" s="21">
        <v>11596083</v>
      </c>
      <c r="W28" s="21">
        <v>20146015</v>
      </c>
      <c r="X28" s="21"/>
      <c r="Y28" s="21">
        <v>20146015</v>
      </c>
      <c r="Z28" s="6"/>
      <c r="AA28" s="19">
        <v>20172236</v>
      </c>
    </row>
    <row r="29" spans="1:27" ht="13.5">
      <c r="A29" s="57" t="s">
        <v>55</v>
      </c>
      <c r="B29" s="3"/>
      <c r="C29" s="19">
        <v>14806090</v>
      </c>
      <c r="D29" s="19"/>
      <c r="E29" s="20">
        <v>25524182</v>
      </c>
      <c r="F29" s="21">
        <v>32353208</v>
      </c>
      <c r="G29" s="21"/>
      <c r="H29" s="21">
        <v>80264</v>
      </c>
      <c r="I29" s="21">
        <v>557565</v>
      </c>
      <c r="J29" s="21">
        <v>637829</v>
      </c>
      <c r="K29" s="21">
        <v>523048</v>
      </c>
      <c r="L29" s="21">
        <v>857852</v>
      </c>
      <c r="M29" s="21">
        <v>3850036</v>
      </c>
      <c r="N29" s="21">
        <v>5230936</v>
      </c>
      <c r="O29" s="21">
        <v>3880947</v>
      </c>
      <c r="P29" s="21">
        <v>-1</v>
      </c>
      <c r="Q29" s="21">
        <v>4248973</v>
      </c>
      <c r="R29" s="21">
        <v>8129919</v>
      </c>
      <c r="S29" s="21">
        <v>6303048</v>
      </c>
      <c r="T29" s="21">
        <v>2719355</v>
      </c>
      <c r="U29" s="21">
        <v>8832332</v>
      </c>
      <c r="V29" s="21">
        <v>17854735</v>
      </c>
      <c r="W29" s="21">
        <v>31853419</v>
      </c>
      <c r="X29" s="21"/>
      <c r="Y29" s="21">
        <v>31853419</v>
      </c>
      <c r="Z29" s="6"/>
      <c r="AA29" s="28">
        <v>32353208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234773</v>
      </c>
      <c r="F31" s="21">
        <v>234893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234893</v>
      </c>
    </row>
    <row r="32" spans="1:27" ht="13.5">
      <c r="A32" s="59" t="s">
        <v>58</v>
      </c>
      <c r="B32" s="3"/>
      <c r="C32" s="25">
        <f aca="true" t="shared" si="5" ref="C32:Y32">SUM(C28:C31)</f>
        <v>46308828</v>
      </c>
      <c r="D32" s="25">
        <f>SUM(D28:D31)</f>
        <v>0</v>
      </c>
      <c r="E32" s="26">
        <f t="shared" si="5"/>
        <v>45796184</v>
      </c>
      <c r="F32" s="27">
        <f t="shared" si="5"/>
        <v>52760337</v>
      </c>
      <c r="G32" s="27">
        <f t="shared" si="5"/>
        <v>0</v>
      </c>
      <c r="H32" s="27">
        <f t="shared" si="5"/>
        <v>80264</v>
      </c>
      <c r="I32" s="27">
        <f t="shared" si="5"/>
        <v>2679365</v>
      </c>
      <c r="J32" s="27">
        <f t="shared" si="5"/>
        <v>2759629</v>
      </c>
      <c r="K32" s="27">
        <f t="shared" si="5"/>
        <v>2168955</v>
      </c>
      <c r="L32" s="27">
        <f t="shared" si="5"/>
        <v>1598321</v>
      </c>
      <c r="M32" s="27">
        <f t="shared" si="5"/>
        <v>5357503</v>
      </c>
      <c r="N32" s="27">
        <f t="shared" si="5"/>
        <v>9124779</v>
      </c>
      <c r="O32" s="27">
        <f t="shared" si="5"/>
        <v>5498906</v>
      </c>
      <c r="P32" s="27">
        <f t="shared" si="5"/>
        <v>394480</v>
      </c>
      <c r="Q32" s="27">
        <f t="shared" si="5"/>
        <v>4770822</v>
      </c>
      <c r="R32" s="27">
        <f t="shared" si="5"/>
        <v>10664208</v>
      </c>
      <c r="S32" s="27">
        <f t="shared" si="5"/>
        <v>8563883</v>
      </c>
      <c r="T32" s="27">
        <f t="shared" si="5"/>
        <v>7209453</v>
      </c>
      <c r="U32" s="27">
        <f t="shared" si="5"/>
        <v>13677482</v>
      </c>
      <c r="V32" s="27">
        <f t="shared" si="5"/>
        <v>29450818</v>
      </c>
      <c r="W32" s="27">
        <f t="shared" si="5"/>
        <v>51999434</v>
      </c>
      <c r="X32" s="27">
        <f t="shared" si="5"/>
        <v>0</v>
      </c>
      <c r="Y32" s="27">
        <f t="shared" si="5"/>
        <v>51999434</v>
      </c>
      <c r="Z32" s="13">
        <f>+IF(X32&lt;&gt;0,+(Y32/X32)*100,0)</f>
        <v>0</v>
      </c>
      <c r="AA32" s="31">
        <f>SUM(AA28:AA31)</f>
        <v>52760337</v>
      </c>
    </row>
    <row r="33" spans="1:27" ht="13.5">
      <c r="A33" s="60" t="s">
        <v>59</v>
      </c>
      <c r="B33" s="3" t="s">
        <v>60</v>
      </c>
      <c r="C33" s="19">
        <v>847479</v>
      </c>
      <c r="D33" s="19"/>
      <c r="E33" s="20"/>
      <c r="F33" s="21">
        <v>234773</v>
      </c>
      <c r="G33" s="21"/>
      <c r="H33" s="21"/>
      <c r="I33" s="21"/>
      <c r="J33" s="21"/>
      <c r="K33" s="21"/>
      <c r="L33" s="21"/>
      <c r="M33" s="21">
        <v>1064958</v>
      </c>
      <c r="N33" s="21">
        <v>1064958</v>
      </c>
      <c r="O33" s="21">
        <v>-839419</v>
      </c>
      <c r="P33" s="21">
        <v>27016</v>
      </c>
      <c r="Q33" s="21">
        <v>185714</v>
      </c>
      <c r="R33" s="21">
        <v>-626689</v>
      </c>
      <c r="S33" s="21">
        <v>124545</v>
      </c>
      <c r="T33" s="21"/>
      <c r="U33" s="21">
        <v>82923</v>
      </c>
      <c r="V33" s="21">
        <v>207468</v>
      </c>
      <c r="W33" s="21">
        <v>645737</v>
      </c>
      <c r="X33" s="21"/>
      <c r="Y33" s="21">
        <v>645737</v>
      </c>
      <c r="Z33" s="6"/>
      <c r="AA33" s="28">
        <v>234773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12656483</v>
      </c>
      <c r="D35" s="19"/>
      <c r="E35" s="20">
        <v>17125333</v>
      </c>
      <c r="F35" s="21">
        <v>14237032</v>
      </c>
      <c r="G35" s="21">
        <v>22449</v>
      </c>
      <c r="H35" s="21">
        <v>85945</v>
      </c>
      <c r="I35" s="21">
        <v>69901</v>
      </c>
      <c r="J35" s="21">
        <v>178295</v>
      </c>
      <c r="K35" s="21">
        <v>339291</v>
      </c>
      <c r="L35" s="21">
        <v>60535</v>
      </c>
      <c r="M35" s="21">
        <v>134670</v>
      </c>
      <c r="N35" s="21">
        <v>534496</v>
      </c>
      <c r="O35" s="21">
        <v>197290</v>
      </c>
      <c r="P35" s="21">
        <v>762990</v>
      </c>
      <c r="Q35" s="21">
        <v>1001077</v>
      </c>
      <c r="R35" s="21">
        <v>1961357</v>
      </c>
      <c r="S35" s="21">
        <v>105141</v>
      </c>
      <c r="T35" s="21">
        <v>1865050</v>
      </c>
      <c r="U35" s="21">
        <v>6667252</v>
      </c>
      <c r="V35" s="21">
        <v>8637443</v>
      </c>
      <c r="W35" s="21">
        <v>11311591</v>
      </c>
      <c r="X35" s="21"/>
      <c r="Y35" s="21">
        <v>11311591</v>
      </c>
      <c r="Z35" s="6"/>
      <c r="AA35" s="28">
        <v>14237032</v>
      </c>
    </row>
    <row r="36" spans="1:27" ht="13.5">
      <c r="A36" s="61" t="s">
        <v>64</v>
      </c>
      <c r="B36" s="10"/>
      <c r="C36" s="62">
        <f aca="true" t="shared" si="6" ref="C36:Y36">SUM(C32:C35)</f>
        <v>59812790</v>
      </c>
      <c r="D36" s="62">
        <f>SUM(D32:D35)</f>
        <v>0</v>
      </c>
      <c r="E36" s="63">
        <f t="shared" si="6"/>
        <v>62921517</v>
      </c>
      <c r="F36" s="64">
        <f t="shared" si="6"/>
        <v>67232142</v>
      </c>
      <c r="G36" s="64">
        <f t="shared" si="6"/>
        <v>22449</v>
      </c>
      <c r="H36" s="64">
        <f t="shared" si="6"/>
        <v>166209</v>
      </c>
      <c r="I36" s="64">
        <f t="shared" si="6"/>
        <v>2749266</v>
      </c>
      <c r="J36" s="64">
        <f t="shared" si="6"/>
        <v>2937924</v>
      </c>
      <c r="K36" s="64">
        <f t="shared" si="6"/>
        <v>2508246</v>
      </c>
      <c r="L36" s="64">
        <f t="shared" si="6"/>
        <v>1658856</v>
      </c>
      <c r="M36" s="64">
        <f t="shared" si="6"/>
        <v>6557131</v>
      </c>
      <c r="N36" s="64">
        <f t="shared" si="6"/>
        <v>10724233</v>
      </c>
      <c r="O36" s="64">
        <f t="shared" si="6"/>
        <v>4856777</v>
      </c>
      <c r="P36" s="64">
        <f t="shared" si="6"/>
        <v>1184486</v>
      </c>
      <c r="Q36" s="64">
        <f t="shared" si="6"/>
        <v>5957613</v>
      </c>
      <c r="R36" s="64">
        <f t="shared" si="6"/>
        <v>11998876</v>
      </c>
      <c r="S36" s="64">
        <f t="shared" si="6"/>
        <v>8793569</v>
      </c>
      <c r="T36" s="64">
        <f t="shared" si="6"/>
        <v>9074503</v>
      </c>
      <c r="U36" s="64">
        <f t="shared" si="6"/>
        <v>20427657</v>
      </c>
      <c r="V36" s="64">
        <f t="shared" si="6"/>
        <v>38295729</v>
      </c>
      <c r="W36" s="64">
        <f t="shared" si="6"/>
        <v>63956762</v>
      </c>
      <c r="X36" s="64">
        <f t="shared" si="6"/>
        <v>0</v>
      </c>
      <c r="Y36" s="64">
        <f t="shared" si="6"/>
        <v>63956762</v>
      </c>
      <c r="Z36" s="65">
        <f>+IF(X36&lt;&gt;0,+(Y36/X36)*100,0)</f>
        <v>0</v>
      </c>
      <c r="AA36" s="66">
        <f>SUM(AA32:AA35)</f>
        <v>67232142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34814488</v>
      </c>
      <c r="D5" s="16">
        <f>SUM(D6:D8)</f>
        <v>0</v>
      </c>
      <c r="E5" s="17">
        <f t="shared" si="0"/>
        <v>27160000</v>
      </c>
      <c r="F5" s="18">
        <f t="shared" si="0"/>
        <v>40160914</v>
      </c>
      <c r="G5" s="18">
        <f t="shared" si="0"/>
        <v>62050</v>
      </c>
      <c r="H5" s="18">
        <f t="shared" si="0"/>
        <v>2714562</v>
      </c>
      <c r="I5" s="18">
        <f t="shared" si="0"/>
        <v>4280987</v>
      </c>
      <c r="J5" s="18">
        <f t="shared" si="0"/>
        <v>7057599</v>
      </c>
      <c r="K5" s="18">
        <f t="shared" si="0"/>
        <v>3318546</v>
      </c>
      <c r="L5" s="18">
        <f t="shared" si="0"/>
        <v>3126662</v>
      </c>
      <c r="M5" s="18">
        <f t="shared" si="0"/>
        <v>374769</v>
      </c>
      <c r="N5" s="18">
        <f t="shared" si="0"/>
        <v>6819977</v>
      </c>
      <c r="O5" s="18">
        <f t="shared" si="0"/>
        <v>1495988</v>
      </c>
      <c r="P5" s="18">
        <f t="shared" si="0"/>
        <v>985096</v>
      </c>
      <c r="Q5" s="18">
        <f t="shared" si="0"/>
        <v>788190</v>
      </c>
      <c r="R5" s="18">
        <f t="shared" si="0"/>
        <v>3269274</v>
      </c>
      <c r="S5" s="18">
        <f t="shared" si="0"/>
        <v>15175705</v>
      </c>
      <c r="T5" s="18">
        <f t="shared" si="0"/>
        <v>913966</v>
      </c>
      <c r="U5" s="18">
        <f t="shared" si="0"/>
        <v>6839951</v>
      </c>
      <c r="V5" s="18">
        <f t="shared" si="0"/>
        <v>22929622</v>
      </c>
      <c r="W5" s="18">
        <f t="shared" si="0"/>
        <v>40076472</v>
      </c>
      <c r="X5" s="18">
        <f t="shared" si="0"/>
        <v>27159998</v>
      </c>
      <c r="Y5" s="18">
        <f t="shared" si="0"/>
        <v>12916474</v>
      </c>
      <c r="Z5" s="4">
        <f>+IF(X5&lt;&gt;0,+(Y5/X5)*100,0)</f>
        <v>47.556976992413624</v>
      </c>
      <c r="AA5" s="16">
        <f>SUM(AA6:AA8)</f>
        <v>40160914</v>
      </c>
    </row>
    <row r="6" spans="1:27" ht="13.5">
      <c r="A6" s="5" t="s">
        <v>32</v>
      </c>
      <c r="B6" s="3"/>
      <c r="C6" s="19">
        <v>41468</v>
      </c>
      <c r="D6" s="19"/>
      <c r="E6" s="20">
        <v>14718225</v>
      </c>
      <c r="F6" s="21">
        <v>1790662</v>
      </c>
      <c r="G6" s="21"/>
      <c r="H6" s="21">
        <v>38000</v>
      </c>
      <c r="I6" s="21"/>
      <c r="J6" s="21">
        <v>38000</v>
      </c>
      <c r="K6" s="21">
        <v>1420</v>
      </c>
      <c r="L6" s="21">
        <v>38000</v>
      </c>
      <c r="M6" s="21"/>
      <c r="N6" s="21">
        <v>39420</v>
      </c>
      <c r="O6" s="21"/>
      <c r="P6" s="21"/>
      <c r="Q6" s="21"/>
      <c r="R6" s="21"/>
      <c r="S6" s="21">
        <v>79700</v>
      </c>
      <c r="T6" s="21">
        <v>19712</v>
      </c>
      <c r="U6" s="21"/>
      <c r="V6" s="21">
        <v>99412</v>
      </c>
      <c r="W6" s="21">
        <v>176832</v>
      </c>
      <c r="X6" s="21">
        <v>14718223</v>
      </c>
      <c r="Y6" s="21">
        <v>-14541391</v>
      </c>
      <c r="Z6" s="6">
        <v>-98.8</v>
      </c>
      <c r="AA6" s="28">
        <v>1790662</v>
      </c>
    </row>
    <row r="7" spans="1:27" ht="13.5">
      <c r="A7" s="5" t="s">
        <v>33</v>
      </c>
      <c r="B7" s="3"/>
      <c r="C7" s="22">
        <v>1362109</v>
      </c>
      <c r="D7" s="22"/>
      <c r="E7" s="23"/>
      <c r="F7" s="24">
        <v>286915</v>
      </c>
      <c r="G7" s="24"/>
      <c r="H7" s="24"/>
      <c r="I7" s="24">
        <v>158170</v>
      </c>
      <c r="J7" s="24">
        <v>158170</v>
      </c>
      <c r="K7" s="24"/>
      <c r="L7" s="24">
        <v>22707</v>
      </c>
      <c r="M7" s="24"/>
      <c r="N7" s="24">
        <v>22707</v>
      </c>
      <c r="O7" s="24">
        <v>55005</v>
      </c>
      <c r="P7" s="24">
        <v>98594</v>
      </c>
      <c r="Q7" s="24">
        <v>1690</v>
      </c>
      <c r="R7" s="24">
        <v>155289</v>
      </c>
      <c r="S7" s="24">
        <v>336166</v>
      </c>
      <c r="T7" s="24">
        <v>34946</v>
      </c>
      <c r="U7" s="24">
        <v>203201</v>
      </c>
      <c r="V7" s="24">
        <v>574313</v>
      </c>
      <c r="W7" s="24">
        <v>910479</v>
      </c>
      <c r="X7" s="24"/>
      <c r="Y7" s="24">
        <v>910479</v>
      </c>
      <c r="Z7" s="7"/>
      <c r="AA7" s="29">
        <v>286915</v>
      </c>
    </row>
    <row r="8" spans="1:27" ht="13.5">
      <c r="A8" s="5" t="s">
        <v>34</v>
      </c>
      <c r="B8" s="3"/>
      <c r="C8" s="19">
        <v>33410911</v>
      </c>
      <c r="D8" s="19"/>
      <c r="E8" s="20">
        <v>12441775</v>
      </c>
      <c r="F8" s="21">
        <v>38083337</v>
      </c>
      <c r="G8" s="21">
        <v>62050</v>
      </c>
      <c r="H8" s="21">
        <v>2676562</v>
      </c>
      <c r="I8" s="21">
        <v>4122817</v>
      </c>
      <c r="J8" s="21">
        <v>6861429</v>
      </c>
      <c r="K8" s="21">
        <v>3317126</v>
      </c>
      <c r="L8" s="21">
        <v>3065955</v>
      </c>
      <c r="M8" s="21">
        <v>374769</v>
      </c>
      <c r="N8" s="21">
        <v>6757850</v>
      </c>
      <c r="O8" s="21">
        <v>1440983</v>
      </c>
      <c r="P8" s="21">
        <v>886502</v>
      </c>
      <c r="Q8" s="21">
        <v>786500</v>
      </c>
      <c r="R8" s="21">
        <v>3113985</v>
      </c>
      <c r="S8" s="21">
        <v>14759839</v>
      </c>
      <c r="T8" s="21">
        <v>859308</v>
      </c>
      <c r="U8" s="21">
        <v>6636750</v>
      </c>
      <c r="V8" s="21">
        <v>22255897</v>
      </c>
      <c r="W8" s="21">
        <v>38989161</v>
      </c>
      <c r="X8" s="21">
        <v>12441775</v>
      </c>
      <c r="Y8" s="21">
        <v>26547386</v>
      </c>
      <c r="Z8" s="6">
        <v>213.37</v>
      </c>
      <c r="AA8" s="28">
        <v>38083337</v>
      </c>
    </row>
    <row r="9" spans="1:27" ht="13.5">
      <c r="A9" s="2" t="s">
        <v>35</v>
      </c>
      <c r="B9" s="3"/>
      <c r="C9" s="16">
        <f aca="true" t="shared" si="1" ref="C9:Y9">SUM(C10:C14)</f>
        <v>9780237</v>
      </c>
      <c r="D9" s="16">
        <f>SUM(D10:D14)</f>
        <v>0</v>
      </c>
      <c r="E9" s="17">
        <f t="shared" si="1"/>
        <v>26727531</v>
      </c>
      <c r="F9" s="18">
        <f t="shared" si="1"/>
        <v>43136934</v>
      </c>
      <c r="G9" s="18">
        <f t="shared" si="1"/>
        <v>54177</v>
      </c>
      <c r="H9" s="18">
        <f t="shared" si="1"/>
        <v>274928</v>
      </c>
      <c r="I9" s="18">
        <f t="shared" si="1"/>
        <v>1152198</v>
      </c>
      <c r="J9" s="18">
        <f t="shared" si="1"/>
        <v>1481303</v>
      </c>
      <c r="K9" s="18">
        <f t="shared" si="1"/>
        <v>2449724</v>
      </c>
      <c r="L9" s="18">
        <f t="shared" si="1"/>
        <v>393037</v>
      </c>
      <c r="M9" s="18">
        <f t="shared" si="1"/>
        <v>830750</v>
      </c>
      <c r="N9" s="18">
        <f t="shared" si="1"/>
        <v>3673511</v>
      </c>
      <c r="O9" s="18">
        <f t="shared" si="1"/>
        <v>561132</v>
      </c>
      <c r="P9" s="18">
        <f t="shared" si="1"/>
        <v>531793</v>
      </c>
      <c r="Q9" s="18">
        <f t="shared" si="1"/>
        <v>589315</v>
      </c>
      <c r="R9" s="18">
        <f t="shared" si="1"/>
        <v>1682240</v>
      </c>
      <c r="S9" s="18">
        <f t="shared" si="1"/>
        <v>8641020</v>
      </c>
      <c r="T9" s="18">
        <f t="shared" si="1"/>
        <v>1809283</v>
      </c>
      <c r="U9" s="18">
        <f t="shared" si="1"/>
        <v>4922332</v>
      </c>
      <c r="V9" s="18">
        <f t="shared" si="1"/>
        <v>15372635</v>
      </c>
      <c r="W9" s="18">
        <f t="shared" si="1"/>
        <v>22209689</v>
      </c>
      <c r="X9" s="18">
        <f t="shared" si="1"/>
        <v>26727531</v>
      </c>
      <c r="Y9" s="18">
        <f t="shared" si="1"/>
        <v>-4517842</v>
      </c>
      <c r="Z9" s="4">
        <f>+IF(X9&lt;&gt;0,+(Y9/X9)*100,0)</f>
        <v>-16.903327134855818</v>
      </c>
      <c r="AA9" s="30">
        <f>SUM(AA10:AA14)</f>
        <v>43136934</v>
      </c>
    </row>
    <row r="10" spans="1:27" ht="13.5">
      <c r="A10" s="5" t="s">
        <v>36</v>
      </c>
      <c r="B10" s="3"/>
      <c r="C10" s="19">
        <v>1047292</v>
      </c>
      <c r="D10" s="19"/>
      <c r="E10" s="20">
        <v>2047698</v>
      </c>
      <c r="F10" s="21">
        <v>3695635</v>
      </c>
      <c r="G10" s="21">
        <v>91</v>
      </c>
      <c r="H10" s="21">
        <v>7088</v>
      </c>
      <c r="I10" s="21">
        <v>84914</v>
      </c>
      <c r="J10" s="21">
        <v>92093</v>
      </c>
      <c r="K10" s="21">
        <v>289232</v>
      </c>
      <c r="L10" s="21">
        <v>59132</v>
      </c>
      <c r="M10" s="21">
        <v>34058</v>
      </c>
      <c r="N10" s="21">
        <v>382422</v>
      </c>
      <c r="O10" s="21">
        <v>147614</v>
      </c>
      <c r="P10" s="21">
        <v>66714</v>
      </c>
      <c r="Q10" s="21">
        <v>19411</v>
      </c>
      <c r="R10" s="21">
        <v>233739</v>
      </c>
      <c r="S10" s="21">
        <v>833127</v>
      </c>
      <c r="T10" s="21">
        <v>210736</v>
      </c>
      <c r="U10" s="21">
        <v>611981</v>
      </c>
      <c r="V10" s="21">
        <v>1655844</v>
      </c>
      <c r="W10" s="21">
        <v>2364098</v>
      </c>
      <c r="X10" s="21">
        <v>2047699</v>
      </c>
      <c r="Y10" s="21">
        <v>316399</v>
      </c>
      <c r="Z10" s="6">
        <v>15.45</v>
      </c>
      <c r="AA10" s="28">
        <v>3695635</v>
      </c>
    </row>
    <row r="11" spans="1:27" ht="13.5">
      <c r="A11" s="5" t="s">
        <v>37</v>
      </c>
      <c r="B11" s="3"/>
      <c r="C11" s="19">
        <v>8164057</v>
      </c>
      <c r="D11" s="19"/>
      <c r="E11" s="20">
        <v>20454833</v>
      </c>
      <c r="F11" s="21">
        <v>27971252</v>
      </c>
      <c r="G11" s="21">
        <v>12821</v>
      </c>
      <c r="H11" s="21">
        <v>174491</v>
      </c>
      <c r="I11" s="21">
        <v>902850</v>
      </c>
      <c r="J11" s="21">
        <v>1090162</v>
      </c>
      <c r="K11" s="21">
        <v>1862010</v>
      </c>
      <c r="L11" s="21">
        <v>117441</v>
      </c>
      <c r="M11" s="21">
        <v>452912</v>
      </c>
      <c r="N11" s="21">
        <v>2432363</v>
      </c>
      <c r="O11" s="21">
        <v>138175</v>
      </c>
      <c r="P11" s="21">
        <v>263052</v>
      </c>
      <c r="Q11" s="21">
        <v>252940</v>
      </c>
      <c r="R11" s="21">
        <v>654167</v>
      </c>
      <c r="S11" s="21">
        <v>5000549</v>
      </c>
      <c r="T11" s="21">
        <v>1214583</v>
      </c>
      <c r="U11" s="21">
        <v>3806217</v>
      </c>
      <c r="V11" s="21">
        <v>10021349</v>
      </c>
      <c r="W11" s="21">
        <v>14198041</v>
      </c>
      <c r="X11" s="21">
        <v>20454833</v>
      </c>
      <c r="Y11" s="21">
        <v>-6256792</v>
      </c>
      <c r="Z11" s="6">
        <v>-30.59</v>
      </c>
      <c r="AA11" s="28">
        <v>27971252</v>
      </c>
    </row>
    <row r="12" spans="1:27" ht="13.5">
      <c r="A12" s="5" t="s">
        <v>38</v>
      </c>
      <c r="B12" s="3"/>
      <c r="C12" s="19">
        <v>19800</v>
      </c>
      <c r="D12" s="19"/>
      <c r="E12" s="20">
        <v>25000</v>
      </c>
      <c r="F12" s="21">
        <v>2547991</v>
      </c>
      <c r="G12" s="21"/>
      <c r="H12" s="21"/>
      <c r="I12" s="21"/>
      <c r="J12" s="21"/>
      <c r="K12" s="21">
        <v>68410</v>
      </c>
      <c r="L12" s="21"/>
      <c r="M12" s="21">
        <v>5989</v>
      </c>
      <c r="N12" s="21">
        <v>74399</v>
      </c>
      <c r="O12" s="21">
        <v>1795</v>
      </c>
      <c r="P12" s="21">
        <v>200</v>
      </c>
      <c r="Q12" s="21"/>
      <c r="R12" s="21">
        <v>1995</v>
      </c>
      <c r="S12" s="21">
        <v>76394</v>
      </c>
      <c r="T12" s="21">
        <v>56125</v>
      </c>
      <c r="U12" s="21">
        <v>2644</v>
      </c>
      <c r="V12" s="21">
        <v>135163</v>
      </c>
      <c r="W12" s="21">
        <v>211557</v>
      </c>
      <c r="X12" s="21">
        <v>25000</v>
      </c>
      <c r="Y12" s="21">
        <v>186557</v>
      </c>
      <c r="Z12" s="6">
        <v>746.23</v>
      </c>
      <c r="AA12" s="28">
        <v>2547991</v>
      </c>
    </row>
    <row r="13" spans="1:27" ht="13.5">
      <c r="A13" s="5" t="s">
        <v>39</v>
      </c>
      <c r="B13" s="3"/>
      <c r="C13" s="19">
        <v>549088</v>
      </c>
      <c r="D13" s="19"/>
      <c r="E13" s="20">
        <v>4200000</v>
      </c>
      <c r="F13" s="21">
        <v>8922056</v>
      </c>
      <c r="G13" s="21">
        <v>41265</v>
      </c>
      <c r="H13" s="21">
        <v>93349</v>
      </c>
      <c r="I13" s="21">
        <v>164434</v>
      </c>
      <c r="J13" s="21">
        <v>299048</v>
      </c>
      <c r="K13" s="21">
        <v>230072</v>
      </c>
      <c r="L13" s="21">
        <v>216464</v>
      </c>
      <c r="M13" s="21">
        <v>337791</v>
      </c>
      <c r="N13" s="21">
        <v>784327</v>
      </c>
      <c r="O13" s="21">
        <v>273548</v>
      </c>
      <c r="P13" s="21">
        <v>201827</v>
      </c>
      <c r="Q13" s="21">
        <v>316964</v>
      </c>
      <c r="R13" s="21">
        <v>792339</v>
      </c>
      <c r="S13" s="21">
        <v>2730950</v>
      </c>
      <c r="T13" s="21">
        <v>327839</v>
      </c>
      <c r="U13" s="21">
        <v>501490</v>
      </c>
      <c r="V13" s="21">
        <v>3560279</v>
      </c>
      <c r="W13" s="21">
        <v>5435993</v>
      </c>
      <c r="X13" s="21">
        <v>4199999</v>
      </c>
      <c r="Y13" s="21">
        <v>1235994</v>
      </c>
      <c r="Z13" s="6">
        <v>29.43</v>
      </c>
      <c r="AA13" s="28">
        <v>8922056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36912975</v>
      </c>
      <c r="D15" s="16">
        <f>SUM(D16:D18)</f>
        <v>0</v>
      </c>
      <c r="E15" s="17">
        <f t="shared" si="2"/>
        <v>53510977</v>
      </c>
      <c r="F15" s="18">
        <f t="shared" si="2"/>
        <v>66975666</v>
      </c>
      <c r="G15" s="18">
        <f t="shared" si="2"/>
        <v>66062</v>
      </c>
      <c r="H15" s="18">
        <f t="shared" si="2"/>
        <v>1385268</v>
      </c>
      <c r="I15" s="18">
        <f t="shared" si="2"/>
        <v>3284508</v>
      </c>
      <c r="J15" s="18">
        <f t="shared" si="2"/>
        <v>4735838</v>
      </c>
      <c r="K15" s="18">
        <f t="shared" si="2"/>
        <v>3452698</v>
      </c>
      <c r="L15" s="18">
        <f t="shared" si="2"/>
        <v>10126354</v>
      </c>
      <c r="M15" s="18">
        <f t="shared" si="2"/>
        <v>3832167</v>
      </c>
      <c r="N15" s="18">
        <f t="shared" si="2"/>
        <v>17411219</v>
      </c>
      <c r="O15" s="18">
        <f t="shared" si="2"/>
        <v>3740765</v>
      </c>
      <c r="P15" s="18">
        <f t="shared" si="2"/>
        <v>2557356</v>
      </c>
      <c r="Q15" s="18">
        <f t="shared" si="2"/>
        <v>2389515</v>
      </c>
      <c r="R15" s="18">
        <f t="shared" si="2"/>
        <v>8687636</v>
      </c>
      <c r="S15" s="18">
        <f t="shared" si="2"/>
        <v>32454781</v>
      </c>
      <c r="T15" s="18">
        <f t="shared" si="2"/>
        <v>21437661</v>
      </c>
      <c r="U15" s="18">
        <f t="shared" si="2"/>
        <v>4213741</v>
      </c>
      <c r="V15" s="18">
        <f t="shared" si="2"/>
        <v>58106183</v>
      </c>
      <c r="W15" s="18">
        <f t="shared" si="2"/>
        <v>88940876</v>
      </c>
      <c r="X15" s="18">
        <f t="shared" si="2"/>
        <v>53510977</v>
      </c>
      <c r="Y15" s="18">
        <f t="shared" si="2"/>
        <v>35429899</v>
      </c>
      <c r="Z15" s="4">
        <f>+IF(X15&lt;&gt;0,+(Y15/X15)*100,0)</f>
        <v>66.2105253656647</v>
      </c>
      <c r="AA15" s="30">
        <f>SUM(AA16:AA18)</f>
        <v>66975666</v>
      </c>
    </row>
    <row r="16" spans="1:27" ht="13.5">
      <c r="A16" s="5" t="s">
        <v>42</v>
      </c>
      <c r="B16" s="3"/>
      <c r="C16" s="19">
        <v>2226662</v>
      </c>
      <c r="D16" s="19"/>
      <c r="E16" s="20">
        <v>500000</v>
      </c>
      <c r="F16" s="21">
        <v>2908540</v>
      </c>
      <c r="G16" s="21"/>
      <c r="H16" s="21">
        <v>312500</v>
      </c>
      <c r="I16" s="21">
        <v>240014</v>
      </c>
      <c r="J16" s="21">
        <v>552514</v>
      </c>
      <c r="K16" s="21">
        <v>619360</v>
      </c>
      <c r="L16" s="21">
        <v>698578</v>
      </c>
      <c r="M16" s="21">
        <v>188723</v>
      </c>
      <c r="N16" s="21">
        <v>1506661</v>
      </c>
      <c r="O16" s="21">
        <v>17082</v>
      </c>
      <c r="P16" s="21">
        <v>32</v>
      </c>
      <c r="Q16" s="21">
        <v>5369</v>
      </c>
      <c r="R16" s="21">
        <v>22483</v>
      </c>
      <c r="S16" s="21">
        <v>2094260</v>
      </c>
      <c r="T16" s="21">
        <v>13898</v>
      </c>
      <c r="U16" s="21">
        <v>649936</v>
      </c>
      <c r="V16" s="21">
        <v>2758094</v>
      </c>
      <c r="W16" s="21">
        <v>4839752</v>
      </c>
      <c r="X16" s="21">
        <v>500001</v>
      </c>
      <c r="Y16" s="21">
        <v>4339751</v>
      </c>
      <c r="Z16" s="6">
        <v>867.95</v>
      </c>
      <c r="AA16" s="28">
        <v>2908540</v>
      </c>
    </row>
    <row r="17" spans="1:27" ht="13.5">
      <c r="A17" s="5" t="s">
        <v>43</v>
      </c>
      <c r="B17" s="3"/>
      <c r="C17" s="19">
        <v>34686313</v>
      </c>
      <c r="D17" s="19"/>
      <c r="E17" s="20">
        <v>53010977</v>
      </c>
      <c r="F17" s="21">
        <v>64067126</v>
      </c>
      <c r="G17" s="21">
        <v>66062</v>
      </c>
      <c r="H17" s="21">
        <v>1072768</v>
      </c>
      <c r="I17" s="21">
        <v>3044494</v>
      </c>
      <c r="J17" s="21">
        <v>4183324</v>
      </c>
      <c r="K17" s="21">
        <v>2833338</v>
      </c>
      <c r="L17" s="21">
        <v>9427776</v>
      </c>
      <c r="M17" s="21">
        <v>3643444</v>
      </c>
      <c r="N17" s="21">
        <v>15904558</v>
      </c>
      <c r="O17" s="21">
        <v>3723683</v>
      </c>
      <c r="P17" s="21">
        <v>2557324</v>
      </c>
      <c r="Q17" s="21">
        <v>2384146</v>
      </c>
      <c r="R17" s="21">
        <v>8665153</v>
      </c>
      <c r="S17" s="21">
        <v>30360521</v>
      </c>
      <c r="T17" s="21">
        <v>21423763</v>
      </c>
      <c r="U17" s="21">
        <v>3563805</v>
      </c>
      <c r="V17" s="21">
        <v>55348089</v>
      </c>
      <c r="W17" s="21">
        <v>84101124</v>
      </c>
      <c r="X17" s="21">
        <v>53010976</v>
      </c>
      <c r="Y17" s="21">
        <v>31090148</v>
      </c>
      <c r="Z17" s="6">
        <v>58.65</v>
      </c>
      <c r="AA17" s="28">
        <v>64067126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126443479</v>
      </c>
      <c r="D19" s="16">
        <f>SUM(D20:D23)</f>
        <v>0</v>
      </c>
      <c r="E19" s="17">
        <f t="shared" si="3"/>
        <v>177422632</v>
      </c>
      <c r="F19" s="18">
        <f t="shared" si="3"/>
        <v>198415667</v>
      </c>
      <c r="G19" s="18">
        <f t="shared" si="3"/>
        <v>76304</v>
      </c>
      <c r="H19" s="18">
        <f t="shared" si="3"/>
        <v>866103</v>
      </c>
      <c r="I19" s="18">
        <f t="shared" si="3"/>
        <v>7755942</v>
      </c>
      <c r="J19" s="18">
        <f t="shared" si="3"/>
        <v>8698349</v>
      </c>
      <c r="K19" s="18">
        <f t="shared" si="3"/>
        <v>5344723</v>
      </c>
      <c r="L19" s="18">
        <f t="shared" si="3"/>
        <v>4390998</v>
      </c>
      <c r="M19" s="18">
        <f t="shared" si="3"/>
        <v>11835578</v>
      </c>
      <c r="N19" s="18">
        <f t="shared" si="3"/>
        <v>21571299</v>
      </c>
      <c r="O19" s="18">
        <f t="shared" si="3"/>
        <v>3170399</v>
      </c>
      <c r="P19" s="18">
        <f t="shared" si="3"/>
        <v>5752142</v>
      </c>
      <c r="Q19" s="18">
        <f t="shared" si="3"/>
        <v>14127847</v>
      </c>
      <c r="R19" s="18">
        <f t="shared" si="3"/>
        <v>23050388</v>
      </c>
      <c r="S19" s="18">
        <f t="shared" si="3"/>
        <v>63116021</v>
      </c>
      <c r="T19" s="18">
        <f t="shared" si="3"/>
        <v>17878481</v>
      </c>
      <c r="U19" s="18">
        <f t="shared" si="3"/>
        <v>36960406</v>
      </c>
      <c r="V19" s="18">
        <f t="shared" si="3"/>
        <v>117954908</v>
      </c>
      <c r="W19" s="18">
        <f t="shared" si="3"/>
        <v>171274944</v>
      </c>
      <c r="X19" s="18">
        <f t="shared" si="3"/>
        <v>177422630</v>
      </c>
      <c r="Y19" s="18">
        <f t="shared" si="3"/>
        <v>-6147686</v>
      </c>
      <c r="Z19" s="4">
        <f>+IF(X19&lt;&gt;0,+(Y19/X19)*100,0)</f>
        <v>-3.464995418002766</v>
      </c>
      <c r="AA19" s="30">
        <f>SUM(AA20:AA23)</f>
        <v>198415667</v>
      </c>
    </row>
    <row r="20" spans="1:27" ht="13.5">
      <c r="A20" s="5" t="s">
        <v>46</v>
      </c>
      <c r="B20" s="3"/>
      <c r="C20" s="19">
        <v>20377103</v>
      </c>
      <c r="D20" s="19"/>
      <c r="E20" s="20">
        <v>25750175</v>
      </c>
      <c r="F20" s="21">
        <v>34391560</v>
      </c>
      <c r="G20" s="21">
        <v>76304</v>
      </c>
      <c r="H20" s="21">
        <v>835365</v>
      </c>
      <c r="I20" s="21">
        <v>1586203</v>
      </c>
      <c r="J20" s="21">
        <v>2497872</v>
      </c>
      <c r="K20" s="21">
        <v>757756</v>
      </c>
      <c r="L20" s="21">
        <v>1132496</v>
      </c>
      <c r="M20" s="21">
        <v>1526164</v>
      </c>
      <c r="N20" s="21">
        <v>3416416</v>
      </c>
      <c r="O20" s="21">
        <v>300533</v>
      </c>
      <c r="P20" s="21">
        <v>1304755</v>
      </c>
      <c r="Q20" s="21">
        <v>1094787</v>
      </c>
      <c r="R20" s="21">
        <v>2700075</v>
      </c>
      <c r="S20" s="21">
        <v>10867382</v>
      </c>
      <c r="T20" s="21">
        <v>3090158</v>
      </c>
      <c r="U20" s="21">
        <v>3559919</v>
      </c>
      <c r="V20" s="21">
        <v>17517459</v>
      </c>
      <c r="W20" s="21">
        <v>26131822</v>
      </c>
      <c r="X20" s="21">
        <v>25750176</v>
      </c>
      <c r="Y20" s="21">
        <v>381646</v>
      </c>
      <c r="Z20" s="6">
        <v>1.48</v>
      </c>
      <c r="AA20" s="28">
        <v>34391560</v>
      </c>
    </row>
    <row r="21" spans="1:27" ht="13.5">
      <c r="A21" s="5" t="s">
        <v>47</v>
      </c>
      <c r="B21" s="3"/>
      <c r="C21" s="19">
        <v>41609109</v>
      </c>
      <c r="D21" s="19"/>
      <c r="E21" s="20">
        <v>57152017</v>
      </c>
      <c r="F21" s="21">
        <v>58388334</v>
      </c>
      <c r="G21" s="21"/>
      <c r="H21" s="21">
        <v>30738</v>
      </c>
      <c r="I21" s="21">
        <v>4958783</v>
      </c>
      <c r="J21" s="21">
        <v>4989521</v>
      </c>
      <c r="K21" s="21">
        <v>1805493</v>
      </c>
      <c r="L21" s="21">
        <v>1327504</v>
      </c>
      <c r="M21" s="21">
        <v>7217748</v>
      </c>
      <c r="N21" s="21">
        <v>10350745</v>
      </c>
      <c r="O21" s="21">
        <v>2511449</v>
      </c>
      <c r="P21" s="21">
        <v>2938421</v>
      </c>
      <c r="Q21" s="21">
        <v>5711641</v>
      </c>
      <c r="R21" s="21">
        <v>11161511</v>
      </c>
      <c r="S21" s="21">
        <v>29614200</v>
      </c>
      <c r="T21" s="21">
        <v>11899943</v>
      </c>
      <c r="U21" s="21">
        <v>11253681</v>
      </c>
      <c r="V21" s="21">
        <v>52767824</v>
      </c>
      <c r="W21" s="21">
        <v>79269601</v>
      </c>
      <c r="X21" s="21">
        <v>57152016</v>
      </c>
      <c r="Y21" s="21">
        <v>22117585</v>
      </c>
      <c r="Z21" s="6">
        <v>38.7</v>
      </c>
      <c r="AA21" s="28">
        <v>58388334</v>
      </c>
    </row>
    <row r="22" spans="1:27" ht="13.5">
      <c r="A22" s="5" t="s">
        <v>48</v>
      </c>
      <c r="B22" s="3"/>
      <c r="C22" s="22">
        <v>63823722</v>
      </c>
      <c r="D22" s="22"/>
      <c r="E22" s="23">
        <v>77620440</v>
      </c>
      <c r="F22" s="24">
        <v>93418741</v>
      </c>
      <c r="G22" s="24"/>
      <c r="H22" s="24"/>
      <c r="I22" s="24">
        <v>1121652</v>
      </c>
      <c r="J22" s="24">
        <v>1121652</v>
      </c>
      <c r="K22" s="24">
        <v>2212678</v>
      </c>
      <c r="L22" s="24">
        <v>1847757</v>
      </c>
      <c r="M22" s="24">
        <v>2533097</v>
      </c>
      <c r="N22" s="24">
        <v>6593532</v>
      </c>
      <c r="O22" s="24">
        <v>273836</v>
      </c>
      <c r="P22" s="24">
        <v>1501980</v>
      </c>
      <c r="Q22" s="24">
        <v>7321419</v>
      </c>
      <c r="R22" s="24">
        <v>9097235</v>
      </c>
      <c r="S22" s="24">
        <v>21775551</v>
      </c>
      <c r="T22" s="24">
        <v>1718301</v>
      </c>
      <c r="U22" s="24">
        <v>18614093</v>
      </c>
      <c r="V22" s="24">
        <v>42107945</v>
      </c>
      <c r="W22" s="24">
        <v>58920364</v>
      </c>
      <c r="X22" s="24">
        <v>77620439</v>
      </c>
      <c r="Y22" s="24">
        <v>-18700075</v>
      </c>
      <c r="Z22" s="7">
        <v>-24.09</v>
      </c>
      <c r="AA22" s="29">
        <v>93418741</v>
      </c>
    </row>
    <row r="23" spans="1:27" ht="13.5">
      <c r="A23" s="5" t="s">
        <v>49</v>
      </c>
      <c r="B23" s="3"/>
      <c r="C23" s="19">
        <v>633545</v>
      </c>
      <c r="D23" s="19"/>
      <c r="E23" s="20">
        <v>16900000</v>
      </c>
      <c r="F23" s="21">
        <v>12217032</v>
      </c>
      <c r="G23" s="21"/>
      <c r="H23" s="21"/>
      <c r="I23" s="21">
        <v>89304</v>
      </c>
      <c r="J23" s="21">
        <v>89304</v>
      </c>
      <c r="K23" s="21">
        <v>568796</v>
      </c>
      <c r="L23" s="21">
        <v>83241</v>
      </c>
      <c r="M23" s="21">
        <v>558569</v>
      </c>
      <c r="N23" s="21">
        <v>1210606</v>
      </c>
      <c r="O23" s="21">
        <v>84581</v>
      </c>
      <c r="P23" s="21">
        <v>6986</v>
      </c>
      <c r="Q23" s="21"/>
      <c r="R23" s="21">
        <v>91567</v>
      </c>
      <c r="S23" s="21">
        <v>858888</v>
      </c>
      <c r="T23" s="21">
        <v>1170079</v>
      </c>
      <c r="U23" s="21">
        <v>3532713</v>
      </c>
      <c r="V23" s="21">
        <v>5561680</v>
      </c>
      <c r="W23" s="21">
        <v>6953157</v>
      </c>
      <c r="X23" s="21">
        <v>16899999</v>
      </c>
      <c r="Y23" s="21">
        <v>-9946842</v>
      </c>
      <c r="Z23" s="6">
        <v>-58.86</v>
      </c>
      <c r="AA23" s="28">
        <v>12217032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207951179</v>
      </c>
      <c r="D25" s="51">
        <f>+D5+D9+D15+D19+D24</f>
        <v>0</v>
      </c>
      <c r="E25" s="52">
        <f t="shared" si="4"/>
        <v>284821140</v>
      </c>
      <c r="F25" s="53">
        <f t="shared" si="4"/>
        <v>348689181</v>
      </c>
      <c r="G25" s="53">
        <f t="shared" si="4"/>
        <v>258593</v>
      </c>
      <c r="H25" s="53">
        <f t="shared" si="4"/>
        <v>5240861</v>
      </c>
      <c r="I25" s="53">
        <f t="shared" si="4"/>
        <v>16473635</v>
      </c>
      <c r="J25" s="53">
        <f t="shared" si="4"/>
        <v>21973089</v>
      </c>
      <c r="K25" s="53">
        <f t="shared" si="4"/>
        <v>14565691</v>
      </c>
      <c r="L25" s="53">
        <f t="shared" si="4"/>
        <v>18037051</v>
      </c>
      <c r="M25" s="53">
        <f t="shared" si="4"/>
        <v>16873264</v>
      </c>
      <c r="N25" s="53">
        <f t="shared" si="4"/>
        <v>49476006</v>
      </c>
      <c r="O25" s="53">
        <f t="shared" si="4"/>
        <v>8968284</v>
      </c>
      <c r="P25" s="53">
        <f t="shared" si="4"/>
        <v>9826387</v>
      </c>
      <c r="Q25" s="53">
        <f t="shared" si="4"/>
        <v>17894867</v>
      </c>
      <c r="R25" s="53">
        <f t="shared" si="4"/>
        <v>36689538</v>
      </c>
      <c r="S25" s="53">
        <f t="shared" si="4"/>
        <v>119387527</v>
      </c>
      <c r="T25" s="53">
        <f t="shared" si="4"/>
        <v>42039391</v>
      </c>
      <c r="U25" s="53">
        <f t="shared" si="4"/>
        <v>52936430</v>
      </c>
      <c r="V25" s="53">
        <f t="shared" si="4"/>
        <v>214363348</v>
      </c>
      <c r="W25" s="53">
        <f t="shared" si="4"/>
        <v>322501981</v>
      </c>
      <c r="X25" s="53">
        <f t="shared" si="4"/>
        <v>284821136</v>
      </c>
      <c r="Y25" s="53">
        <f t="shared" si="4"/>
        <v>37680845</v>
      </c>
      <c r="Z25" s="54">
        <f>+IF(X25&lt;&gt;0,+(Y25/X25)*100,0)</f>
        <v>13.229651959537161</v>
      </c>
      <c r="AA25" s="55">
        <f>+AA5+AA9+AA15+AA19+AA24</f>
        <v>348689181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85930232</v>
      </c>
      <c r="D28" s="19"/>
      <c r="E28" s="20">
        <v>54821140</v>
      </c>
      <c r="F28" s="21">
        <v>51795007</v>
      </c>
      <c r="G28" s="21">
        <v>486</v>
      </c>
      <c r="H28" s="21">
        <v>1756148</v>
      </c>
      <c r="I28" s="21">
        <v>5402499</v>
      </c>
      <c r="J28" s="21">
        <v>7159133</v>
      </c>
      <c r="K28" s="21">
        <v>2598119</v>
      </c>
      <c r="L28" s="21">
        <v>3136116</v>
      </c>
      <c r="M28" s="21">
        <v>4311973</v>
      </c>
      <c r="N28" s="21">
        <v>10046208</v>
      </c>
      <c r="O28" s="21">
        <v>2932470</v>
      </c>
      <c r="P28" s="21">
        <v>4013668</v>
      </c>
      <c r="Q28" s="21">
        <v>9421568</v>
      </c>
      <c r="R28" s="21">
        <v>16367706</v>
      </c>
      <c r="S28" s="21">
        <v>28544422</v>
      </c>
      <c r="T28" s="21">
        <v>9371169</v>
      </c>
      <c r="U28" s="21">
        <v>11684729</v>
      </c>
      <c r="V28" s="21">
        <v>49600320</v>
      </c>
      <c r="W28" s="21">
        <v>83173367</v>
      </c>
      <c r="X28" s="21"/>
      <c r="Y28" s="21">
        <v>83173367</v>
      </c>
      <c r="Z28" s="6"/>
      <c r="AA28" s="19">
        <v>51795007</v>
      </c>
    </row>
    <row r="29" spans="1:27" ht="13.5">
      <c r="A29" s="57" t="s">
        <v>55</v>
      </c>
      <c r="B29" s="3"/>
      <c r="C29" s="19"/>
      <c r="D29" s="19"/>
      <c r="E29" s="20"/>
      <c r="F29" s="21">
        <v>16035070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9442591</v>
      </c>
      <c r="T29" s="21">
        <v>3533094</v>
      </c>
      <c r="U29" s="21">
        <v>59366</v>
      </c>
      <c r="V29" s="21">
        <v>13035051</v>
      </c>
      <c r="W29" s="21">
        <v>13035051</v>
      </c>
      <c r="X29" s="21"/>
      <c r="Y29" s="21">
        <v>13035051</v>
      </c>
      <c r="Z29" s="6"/>
      <c r="AA29" s="28">
        <v>16035070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85930232</v>
      </c>
      <c r="D32" s="25">
        <f>SUM(D28:D31)</f>
        <v>0</v>
      </c>
      <c r="E32" s="26">
        <f t="shared" si="5"/>
        <v>54821140</v>
      </c>
      <c r="F32" s="27">
        <f t="shared" si="5"/>
        <v>67830077</v>
      </c>
      <c r="G32" s="27">
        <f t="shared" si="5"/>
        <v>486</v>
      </c>
      <c r="H32" s="27">
        <f t="shared" si="5"/>
        <v>1756148</v>
      </c>
      <c r="I32" s="27">
        <f t="shared" si="5"/>
        <v>5402499</v>
      </c>
      <c r="J32" s="27">
        <f t="shared" si="5"/>
        <v>7159133</v>
      </c>
      <c r="K32" s="27">
        <f t="shared" si="5"/>
        <v>2598119</v>
      </c>
      <c r="L32" s="27">
        <f t="shared" si="5"/>
        <v>3136116</v>
      </c>
      <c r="M32" s="27">
        <f t="shared" si="5"/>
        <v>4311973</v>
      </c>
      <c r="N32" s="27">
        <f t="shared" si="5"/>
        <v>10046208</v>
      </c>
      <c r="O32" s="27">
        <f t="shared" si="5"/>
        <v>2932470</v>
      </c>
      <c r="P32" s="27">
        <f t="shared" si="5"/>
        <v>4013668</v>
      </c>
      <c r="Q32" s="27">
        <f t="shared" si="5"/>
        <v>9421568</v>
      </c>
      <c r="R32" s="27">
        <f t="shared" si="5"/>
        <v>16367706</v>
      </c>
      <c r="S32" s="27">
        <f t="shared" si="5"/>
        <v>37987013</v>
      </c>
      <c r="T32" s="27">
        <f t="shared" si="5"/>
        <v>12904263</v>
      </c>
      <c r="U32" s="27">
        <f t="shared" si="5"/>
        <v>11744095</v>
      </c>
      <c r="V32" s="27">
        <f t="shared" si="5"/>
        <v>62635371</v>
      </c>
      <c r="W32" s="27">
        <f t="shared" si="5"/>
        <v>96208418</v>
      </c>
      <c r="X32" s="27">
        <f t="shared" si="5"/>
        <v>0</v>
      </c>
      <c r="Y32" s="27">
        <f t="shared" si="5"/>
        <v>96208418</v>
      </c>
      <c r="Z32" s="13">
        <f>+IF(X32&lt;&gt;0,+(Y32/X32)*100,0)</f>
        <v>0</v>
      </c>
      <c r="AA32" s="31">
        <f>SUM(AA28:AA31)</f>
        <v>67830077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112179648</v>
      </c>
      <c r="D34" s="19"/>
      <c r="E34" s="20">
        <v>205000000</v>
      </c>
      <c r="F34" s="21">
        <v>253072286</v>
      </c>
      <c r="G34" s="21">
        <v>183235</v>
      </c>
      <c r="H34" s="21">
        <v>1088340</v>
      </c>
      <c r="I34" s="21">
        <v>8025966</v>
      </c>
      <c r="J34" s="21">
        <v>9297541</v>
      </c>
      <c r="K34" s="21">
        <v>8564612</v>
      </c>
      <c r="L34" s="21">
        <v>11446441</v>
      </c>
      <c r="M34" s="21">
        <v>11158064</v>
      </c>
      <c r="N34" s="21">
        <v>31169117</v>
      </c>
      <c r="O34" s="21">
        <v>4095498</v>
      </c>
      <c r="P34" s="21">
        <v>4198066</v>
      </c>
      <c r="Q34" s="21">
        <v>7858217</v>
      </c>
      <c r="R34" s="21">
        <v>16151781</v>
      </c>
      <c r="S34" s="21">
        <v>70020000</v>
      </c>
      <c r="T34" s="21">
        <v>26355140</v>
      </c>
      <c r="U34" s="21">
        <v>37024772</v>
      </c>
      <c r="V34" s="21">
        <v>133399912</v>
      </c>
      <c r="W34" s="21">
        <v>190018351</v>
      </c>
      <c r="X34" s="21"/>
      <c r="Y34" s="21">
        <v>190018351</v>
      </c>
      <c r="Z34" s="6"/>
      <c r="AA34" s="28">
        <v>253072286</v>
      </c>
    </row>
    <row r="35" spans="1:27" ht="13.5">
      <c r="A35" s="60" t="s">
        <v>63</v>
      </c>
      <c r="B35" s="3"/>
      <c r="C35" s="19">
        <v>9841298</v>
      </c>
      <c r="D35" s="19"/>
      <c r="E35" s="20">
        <v>25000000</v>
      </c>
      <c r="F35" s="21">
        <v>27786818</v>
      </c>
      <c r="G35" s="21">
        <v>74871</v>
      </c>
      <c r="H35" s="21">
        <v>2396373</v>
      </c>
      <c r="I35" s="21">
        <v>3045171</v>
      </c>
      <c r="J35" s="21">
        <v>5516415</v>
      </c>
      <c r="K35" s="21">
        <v>3402961</v>
      </c>
      <c r="L35" s="21">
        <v>3454496</v>
      </c>
      <c r="M35" s="21">
        <v>1403228</v>
      </c>
      <c r="N35" s="21">
        <v>8260685</v>
      </c>
      <c r="O35" s="21">
        <v>1940315</v>
      </c>
      <c r="P35" s="21">
        <v>1614655</v>
      </c>
      <c r="Q35" s="21">
        <v>615084</v>
      </c>
      <c r="R35" s="21">
        <v>4170054</v>
      </c>
      <c r="S35" s="21">
        <v>11380514</v>
      </c>
      <c r="T35" s="21">
        <v>2779987</v>
      </c>
      <c r="U35" s="21">
        <v>4167563</v>
      </c>
      <c r="V35" s="21">
        <v>18328064</v>
      </c>
      <c r="W35" s="21">
        <v>36275218</v>
      </c>
      <c r="X35" s="21"/>
      <c r="Y35" s="21">
        <v>36275218</v>
      </c>
      <c r="Z35" s="6"/>
      <c r="AA35" s="28">
        <v>27786818</v>
      </c>
    </row>
    <row r="36" spans="1:27" ht="13.5">
      <c r="A36" s="61" t="s">
        <v>64</v>
      </c>
      <c r="B36" s="10"/>
      <c r="C36" s="62">
        <f aca="true" t="shared" si="6" ref="C36:Y36">SUM(C32:C35)</f>
        <v>207951178</v>
      </c>
      <c r="D36" s="62">
        <f>SUM(D32:D35)</f>
        <v>0</v>
      </c>
      <c r="E36" s="63">
        <f t="shared" si="6"/>
        <v>284821140</v>
      </c>
      <c r="F36" s="64">
        <f t="shared" si="6"/>
        <v>348689181</v>
      </c>
      <c r="G36" s="64">
        <f t="shared" si="6"/>
        <v>258592</v>
      </c>
      <c r="H36" s="64">
        <f t="shared" si="6"/>
        <v>5240861</v>
      </c>
      <c r="I36" s="64">
        <f t="shared" si="6"/>
        <v>16473636</v>
      </c>
      <c r="J36" s="64">
        <f t="shared" si="6"/>
        <v>21973089</v>
      </c>
      <c r="K36" s="64">
        <f t="shared" si="6"/>
        <v>14565692</v>
      </c>
      <c r="L36" s="64">
        <f t="shared" si="6"/>
        <v>18037053</v>
      </c>
      <c r="M36" s="64">
        <f t="shared" si="6"/>
        <v>16873265</v>
      </c>
      <c r="N36" s="64">
        <f t="shared" si="6"/>
        <v>49476010</v>
      </c>
      <c r="O36" s="64">
        <f t="shared" si="6"/>
        <v>8968283</v>
      </c>
      <c r="P36" s="64">
        <f t="shared" si="6"/>
        <v>9826389</v>
      </c>
      <c r="Q36" s="64">
        <f t="shared" si="6"/>
        <v>17894869</v>
      </c>
      <c r="R36" s="64">
        <f t="shared" si="6"/>
        <v>36689541</v>
      </c>
      <c r="S36" s="64">
        <f t="shared" si="6"/>
        <v>119387527</v>
      </c>
      <c r="T36" s="64">
        <f t="shared" si="6"/>
        <v>42039390</v>
      </c>
      <c r="U36" s="64">
        <f t="shared" si="6"/>
        <v>52936430</v>
      </c>
      <c r="V36" s="64">
        <f t="shared" si="6"/>
        <v>214363347</v>
      </c>
      <c r="W36" s="64">
        <f t="shared" si="6"/>
        <v>322501987</v>
      </c>
      <c r="X36" s="64">
        <f t="shared" si="6"/>
        <v>0</v>
      </c>
      <c r="Y36" s="64">
        <f t="shared" si="6"/>
        <v>322501987</v>
      </c>
      <c r="Z36" s="65">
        <f>+IF(X36&lt;&gt;0,+(Y36/X36)*100,0)</f>
        <v>0</v>
      </c>
      <c r="AA36" s="66">
        <f>SUM(AA32:AA35)</f>
        <v>348689181</v>
      </c>
    </row>
    <row r="37" spans="1:27" ht="13.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2015-08-03T08:00:18Z</dcterms:created>
  <dcterms:modified xsi:type="dcterms:W3CDTF">2015-08-03T08:00:18Z</dcterms:modified>
  <cp:category/>
  <cp:version/>
  <cp:contentType/>
  <cp:contentStatus/>
</cp:coreProperties>
</file>