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2" sheetId="11" r:id="rId11"/>
    <sheet name="NC091" sheetId="12" r:id="rId12"/>
    <sheet name="NW372" sheetId="13" r:id="rId13"/>
    <sheet name="NW373" sheetId="14" r:id="rId14"/>
    <sheet name="NW402" sheetId="15" r:id="rId15"/>
    <sheet name="NW403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'FS184'!$A$1:$AA$45</definedName>
    <definedName name="_xlnm.Print_Area" localSheetId="1">'GT421'!$A$1:$AA$45</definedName>
    <definedName name="_xlnm.Print_Area" localSheetId="2">'GT481'!$A$1:$AA$45</definedName>
    <definedName name="_xlnm.Print_Area" localSheetId="3">'KZN225'!$A$1:$AA$45</definedName>
    <definedName name="_xlnm.Print_Area" localSheetId="4">'KZN252'!$A$1:$AA$45</definedName>
    <definedName name="_xlnm.Print_Area" localSheetId="5">'KZN282'!$A$1:$AA$45</definedName>
    <definedName name="_xlnm.Print_Area" localSheetId="6">'LIM354'!$A$1:$AA$45</definedName>
    <definedName name="_xlnm.Print_Area" localSheetId="7">'MP307'!$A$1:$AA$45</definedName>
    <definedName name="_xlnm.Print_Area" localSheetId="8">'MP312'!$A$1:$AA$45</definedName>
    <definedName name="_xlnm.Print_Area" localSheetId="9">'MP313'!$A$1:$AA$45</definedName>
    <definedName name="_xlnm.Print_Area" localSheetId="10">'MP322'!$A$1:$AA$45</definedName>
    <definedName name="_xlnm.Print_Area" localSheetId="11">'NC091'!$A$1:$AA$45</definedName>
    <definedName name="_xlnm.Print_Area" localSheetId="12">'NW372'!$A$1:$AA$45</definedName>
    <definedName name="_xlnm.Print_Area" localSheetId="13">'NW373'!$A$1:$AA$45</definedName>
    <definedName name="_xlnm.Print_Area" localSheetId="14">'NW402'!$A$1:$AA$45</definedName>
    <definedName name="_xlnm.Print_Area" localSheetId="15">'NW403'!$A$1:$AA$45</definedName>
    <definedName name="_xlnm.Print_Area" localSheetId="19">'Summary'!$A$1:$AA$45</definedName>
    <definedName name="_xlnm.Print_Area" localSheetId="16">'WC023'!$A$1:$AA$45</definedName>
    <definedName name="_xlnm.Print_Area" localSheetId="17">'WC024'!$A$1:$AA$45</definedName>
    <definedName name="_xlnm.Print_Area" localSheetId="18">'WC044'!$A$1:$AA$45</definedName>
  </definedNames>
  <calcPr calcMode="manual" fullCalcOnLoad="1"/>
</workbook>
</file>

<file path=xl/sharedStrings.xml><?xml version="1.0" encoding="utf-8"?>
<sst xmlns="http://schemas.openxmlformats.org/spreadsheetml/2006/main" count="1420" uniqueCount="90">
  <si>
    <t>Free State: Matjhabeng(FS184)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</si>
  <si>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</si>
  <si>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</si>
  <si>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</si>
  <si>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</si>
  <si>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</si>
  <si>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</si>
  <si>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</si>
  <si>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</si>
  <si>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</si>
  <si>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</si>
  <si>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</si>
  <si>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</si>
  <si>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</si>
  <si>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</si>
  <si>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</si>
  <si>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</si>
  <si>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</si>
  <si>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</si>
  <si>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</si>
  <si>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</si>
  <si>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</si>
  <si>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</si>
  <si>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</si>
  <si>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</si>
  <si>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</si>
  <si>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</si>
  <si>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</si>
  <si>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</si>
  <si>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</si>
  <si>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</si>
  <si>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</si>
  <si>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</si>
  <si>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</si>
  <si>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</si>
  <si>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</si>
  <si>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</si>
  <si>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</si>
  <si>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</si>
  <si>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</si>
  <si>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</si>
  <si>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</si>
  <si>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</si>
  <si>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</si>
  <si>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</si>
  <si>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</si>
  <si>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</si>
  <si>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</si>
  <si>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</si>
  <si>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</si>
  <si>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</si>
  <si>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</si>
  <si>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</si>
  <si>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</si>
  <si>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</si>
  <si>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</si>
  <si>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</si>
  <si>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</si>
  <si>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</si>
  <si>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</si>
  <si>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</si>
  <si>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</si>
  <si>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</si>
  <si>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</si>
  <si>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</si>
  <si>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Emfuleni(GT421) - Table C5 Quarterly Budget Statement - Capital Expenditure by Standard Classification and Funding for 4th Quarter ended 30 June 2015 (Figures Finalised as at 2015/07/31)</t>
  </si>
  <si>
    <t>Gauteng: Mogale City(GT481) - Table C5 Quarterly Budget Statement - Capital Expenditure by Standard Classification and Funding for 4th Quarter ended 30 June 2015 (Figures Finalised as at 2015/07/31)</t>
  </si>
  <si>
    <t>Kwazulu-Natal: Msunduzi(KZN225) - Table C5 Quarterly Budget Statement - Capital Expenditure by Standard Classification and Funding for 4th Quarter ended 30 June 2015 (Figures Finalised as at 2015/07/31)</t>
  </si>
  <si>
    <t>Kwazulu-Natal: Newcastle(KZN252) - Table C5 Quarterly Budget Statement - Capital Expenditure by Standard Classification and Funding for 4th Quarter ended 30 June 2015 (Figures Finalised as at 2015/07/31)</t>
  </si>
  <si>
    <t>Kwazulu-Natal: uMhlathuze(KZN282) - Table C5 Quarterly Budget Statement - Capital Expenditure by Standard Classification and Funding for 4th Quarter ended 30 June 2015 (Figures Finalised as at 2015/07/31)</t>
  </si>
  <si>
    <t>Limpopo: Polokwane(LIM354) - Table C5 Quarterly Budget Statement - Capital Expenditure by Standard Classification and Funding for 4th Quarter ended 30 June 2015 (Figures Finalised as at 2015/07/31)</t>
  </si>
  <si>
    <t>Mpumalanga: Govan Mbeki(MP307) - Table C5 Quarterly Budget Statement - Capital Expenditure by Standard Classification and Funding for 4th Quarter ended 30 June 2015 (Figures Finalised as at 2015/07/31)</t>
  </si>
  <si>
    <t>Mpumalanga: Emalahleni (Mp)(MP312) - Table C5 Quarterly Budget Statement - Capital Expenditure by Standard Classification and Funding for 4th Quarter ended 30 June 2015 (Figures Finalised as at 2015/07/31)</t>
  </si>
  <si>
    <t>Mpumalanga: Steve Tshwete(MP313) - Table C5 Quarterly Budget Statement - Capital Expenditure by Standard Classification and Funding for 4th Quarter ended 30 June 2015 (Figures Finalised as at 2015/07/31)</t>
  </si>
  <si>
    <t>Mpumalanga: Mbombela(MP322) - Table C5 Quarterly Budget Statement - Capital Expenditure by Standard Classification and Funding for 4th Quarter ended 30 June 2015 (Figures Finalised as at 2015/07/31)</t>
  </si>
  <si>
    <t>Northern Cape: Sol Plaatje(NC091) - Table C5 Quarterly Budget Statement - Capital Expenditure by Standard Classification and Funding for 4th Quarter ended 30 June 2015 (Figures Finalised as at 2015/07/31)</t>
  </si>
  <si>
    <t>North West: Madibeng(NW372) - Table C5 Quarterly Budget Statement - Capital Expenditure by Standard Classification and Funding for 4th Quarter ended 30 June 2015 (Figures Finalised as at 2015/07/31)</t>
  </si>
  <si>
    <t>North West: Rustenburg(NW373) - Table C5 Quarterly Budget Statement - Capital Expenditure by Standard Classification and Funding for 4th Quarter ended 30 June 2015 (Figures Finalised as at 2015/07/31)</t>
  </si>
  <si>
    <t>North West: Tlokwe(NW402) - Table C5 Quarterly Budget Statement - Capital Expenditure by Standard Classification and Funding for 4th Quarter ended 30 June 2015 (Figures Finalised as at 2015/07/31)</t>
  </si>
  <si>
    <t>North West: City Of Matlosana(NW403) - Table C5 Quarterly Budget Statement - Capital Expenditure by Standard Classification and Funding for 4th Quarter ended 30 June 2015 (Figures Finalised as at 2015/07/31)</t>
  </si>
  <si>
    <t>Western Cape: Drakenstein(WC023) - Table C5 Quarterly Budget Statement - Capital Expenditure by Standard Classification and Funding for 4th Quarter ended 30 June 2015 (Figures Finalised as at 2015/07/31)</t>
  </si>
  <si>
    <t>Western Cape: Stellenbosch(WC024) - Table C5 Quarterly Budget Statement - Capital Expenditure by Standard Classification and Funding for 4th Quarter ended 30 June 2015 (Figures Finalised as at 2015/07/31)</t>
  </si>
  <si>
    <t>Western Cape: George(WC044)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</si>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</sst>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21000000</v>
      </c>
      <c r="D5" s="16">
        <f>SUM(D6:D8)</f>
        <v>0</v>
      </c>
      <c r="E5" s="17">
        <f t="shared" si="0"/>
        <v>0</v>
      </c>
      <c r="F5" s="18">
        <f t="shared" si="0"/>
        <v>39812000</v>
      </c>
      <c r="G5" s="18">
        <f t="shared" si="0"/>
        <v>82356</v>
      </c>
      <c r="H5" s="18">
        <f t="shared" si="0"/>
        <v>357399</v>
      </c>
      <c r="I5" s="18">
        <f t="shared" si="0"/>
        <v>105283</v>
      </c>
      <c r="J5" s="18">
        <f t="shared" si="0"/>
        <v>545038</v>
      </c>
      <c r="K5" s="18">
        <f t="shared" si="0"/>
        <v>123584</v>
      </c>
      <c r="L5" s="18">
        <f t="shared" si="0"/>
        <v>252274</v>
      </c>
      <c r="M5" s="18">
        <f t="shared" si="0"/>
        <v>15800</v>
      </c>
      <c r="N5" s="18">
        <f t="shared" si="0"/>
        <v>391658</v>
      </c>
      <c r="O5" s="18">
        <f t="shared" si="0"/>
        <v>338866</v>
      </c>
      <c r="P5" s="18">
        <f t="shared" si="0"/>
        <v>22761</v>
      </c>
      <c r="Q5" s="18">
        <f t="shared" si="0"/>
        <v>96569</v>
      </c>
      <c r="R5" s="18">
        <f t="shared" si="0"/>
        <v>458196</v>
      </c>
      <c r="S5" s="18">
        <f t="shared" si="0"/>
        <v>221972</v>
      </c>
      <c r="T5" s="18">
        <f t="shared" si="0"/>
        <v>108690</v>
      </c>
      <c r="U5" s="18">
        <f t="shared" si="0"/>
        <v>171076</v>
      </c>
      <c r="V5" s="18">
        <f t="shared" si="0"/>
        <v>501738</v>
      </c>
      <c r="W5" s="18">
        <f t="shared" si="0"/>
        <v>1896630</v>
      </c>
      <c r="X5" s="18">
        <f t="shared" si="0"/>
        <v>42000000</v>
      </c>
      <c r="Y5" s="18">
        <f t="shared" si="0"/>
        <v>-40103370</v>
      </c>
      <c r="Z5" s="4">
        <f>+IF(X5&lt;&gt;0,+(Y5/X5)*100,0)</f>
        <v>-95.48421428571429</v>
      </c>
      <c r="AA5" s="16">
        <f>SUM(AA6:AA8)</f>
        <v>39812000</v>
      </c>
    </row>
    <row r="6" spans="1:27" ht="13.5">
      <c r="A6" s="5" t="s">
        <v>32</v>
      </c>
      <c r="B6" s="3"/>
      <c r="C6" s="19">
        <v>21000000</v>
      </c>
      <c r="D6" s="19"/>
      <c r="E6" s="20"/>
      <c r="F6" s="21">
        <v>39812000</v>
      </c>
      <c r="G6" s="21">
        <v>82356</v>
      </c>
      <c r="H6" s="21">
        <v>357399</v>
      </c>
      <c r="I6" s="21">
        <v>105283</v>
      </c>
      <c r="J6" s="21">
        <v>545038</v>
      </c>
      <c r="K6" s="21">
        <v>123584</v>
      </c>
      <c r="L6" s="21">
        <v>252274</v>
      </c>
      <c r="M6" s="21">
        <v>15800</v>
      </c>
      <c r="N6" s="21">
        <v>391658</v>
      </c>
      <c r="O6" s="21">
        <v>338866</v>
      </c>
      <c r="P6" s="21">
        <v>22761</v>
      </c>
      <c r="Q6" s="21">
        <v>96569</v>
      </c>
      <c r="R6" s="21">
        <v>458196</v>
      </c>
      <c r="S6" s="21">
        <v>221972</v>
      </c>
      <c r="T6" s="21">
        <v>108690</v>
      </c>
      <c r="U6" s="21">
        <v>171076</v>
      </c>
      <c r="V6" s="21">
        <v>501738</v>
      </c>
      <c r="W6" s="21">
        <v>1896630</v>
      </c>
      <c r="X6" s="21">
        <v>42000000</v>
      </c>
      <c r="Y6" s="21">
        <v>-40103370</v>
      </c>
      <c r="Z6" s="6">
        <v>-95.48</v>
      </c>
      <c r="AA6" s="28">
        <v>39812000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42767000</v>
      </c>
      <c r="D9" s="16">
        <f>SUM(D10:D14)</f>
        <v>0</v>
      </c>
      <c r="E9" s="17">
        <f t="shared" si="1"/>
        <v>72060673</v>
      </c>
      <c r="F9" s="18">
        <f t="shared" si="1"/>
        <v>52826285</v>
      </c>
      <c r="G9" s="18">
        <f t="shared" si="1"/>
        <v>3239346</v>
      </c>
      <c r="H9" s="18">
        <f t="shared" si="1"/>
        <v>9645509</v>
      </c>
      <c r="I9" s="18">
        <f t="shared" si="1"/>
        <v>1446979</v>
      </c>
      <c r="J9" s="18">
        <f t="shared" si="1"/>
        <v>14331834</v>
      </c>
      <c r="K9" s="18">
        <f t="shared" si="1"/>
        <v>3676399</v>
      </c>
      <c r="L9" s="18">
        <f t="shared" si="1"/>
        <v>2217624</v>
      </c>
      <c r="M9" s="18">
        <f t="shared" si="1"/>
        <v>2603745</v>
      </c>
      <c r="N9" s="18">
        <f t="shared" si="1"/>
        <v>8497768</v>
      </c>
      <c r="O9" s="18">
        <f t="shared" si="1"/>
        <v>2935289</v>
      </c>
      <c r="P9" s="18">
        <f t="shared" si="1"/>
        <v>5260386</v>
      </c>
      <c r="Q9" s="18">
        <f t="shared" si="1"/>
        <v>0</v>
      </c>
      <c r="R9" s="18">
        <f t="shared" si="1"/>
        <v>8195675</v>
      </c>
      <c r="S9" s="18">
        <f t="shared" si="1"/>
        <v>15144503</v>
      </c>
      <c r="T9" s="18">
        <f t="shared" si="1"/>
        <v>620527</v>
      </c>
      <c r="U9" s="18">
        <f t="shared" si="1"/>
        <v>4783985</v>
      </c>
      <c r="V9" s="18">
        <f t="shared" si="1"/>
        <v>20549015</v>
      </c>
      <c r="W9" s="18">
        <f t="shared" si="1"/>
        <v>51574292</v>
      </c>
      <c r="X9" s="18">
        <f t="shared" si="1"/>
        <v>52826292</v>
      </c>
      <c r="Y9" s="18">
        <f t="shared" si="1"/>
        <v>-1252000</v>
      </c>
      <c r="Z9" s="4">
        <f>+IF(X9&lt;&gt;0,+(Y9/X9)*100,0)</f>
        <v>-2.370031953028238</v>
      </c>
      <c r="AA9" s="30">
        <f>SUM(AA10:AA14)</f>
        <v>52826285</v>
      </c>
    </row>
    <row r="10" spans="1:27" ht="13.5">
      <c r="A10" s="5" t="s">
        <v>36</v>
      </c>
      <c r="B10" s="3"/>
      <c r="C10" s="19"/>
      <c r="D10" s="19"/>
      <c r="E10" s="20">
        <v>42196552</v>
      </c>
      <c r="F10" s="21">
        <v>22962164</v>
      </c>
      <c r="G10" s="21">
        <v>964870</v>
      </c>
      <c r="H10" s="21">
        <v>3205830</v>
      </c>
      <c r="I10" s="21">
        <v>695823</v>
      </c>
      <c r="J10" s="21">
        <v>4866523</v>
      </c>
      <c r="K10" s="21">
        <v>2328686</v>
      </c>
      <c r="L10" s="21">
        <v>1710316</v>
      </c>
      <c r="M10" s="21">
        <v>149965</v>
      </c>
      <c r="N10" s="21">
        <v>4188967</v>
      </c>
      <c r="O10" s="21">
        <v>2935289</v>
      </c>
      <c r="P10" s="21">
        <v>3566033</v>
      </c>
      <c r="Q10" s="21"/>
      <c r="R10" s="21">
        <v>6501322</v>
      </c>
      <c r="S10" s="21">
        <v>10820963</v>
      </c>
      <c r="T10" s="21">
        <v>620527</v>
      </c>
      <c r="U10" s="21">
        <v>4783985</v>
      </c>
      <c r="V10" s="21">
        <v>16225475</v>
      </c>
      <c r="W10" s="21">
        <v>31782287</v>
      </c>
      <c r="X10" s="21">
        <v>22962168</v>
      </c>
      <c r="Y10" s="21">
        <v>8820119</v>
      </c>
      <c r="Z10" s="6">
        <v>38.41</v>
      </c>
      <c r="AA10" s="28">
        <v>22962164</v>
      </c>
    </row>
    <row r="11" spans="1:27" ht="13.5">
      <c r="A11" s="5" t="s">
        <v>37</v>
      </c>
      <c r="B11" s="3"/>
      <c r="C11" s="19">
        <v>42767000</v>
      </c>
      <c r="D11" s="19"/>
      <c r="E11" s="20">
        <v>24864121</v>
      </c>
      <c r="F11" s="21">
        <v>24864121</v>
      </c>
      <c r="G11" s="21">
        <v>1677092</v>
      </c>
      <c r="H11" s="21">
        <v>5380721</v>
      </c>
      <c r="I11" s="21">
        <v>751156</v>
      </c>
      <c r="J11" s="21">
        <v>7808969</v>
      </c>
      <c r="K11" s="21">
        <v>273997</v>
      </c>
      <c r="L11" s="21"/>
      <c r="M11" s="21">
        <v>991864</v>
      </c>
      <c r="N11" s="21">
        <v>1265861</v>
      </c>
      <c r="O11" s="21"/>
      <c r="P11" s="21"/>
      <c r="Q11" s="21"/>
      <c r="R11" s="21"/>
      <c r="S11" s="21">
        <v>2726898</v>
      </c>
      <c r="T11" s="21"/>
      <c r="U11" s="21"/>
      <c r="V11" s="21">
        <v>2726898</v>
      </c>
      <c r="W11" s="21">
        <v>11801728</v>
      </c>
      <c r="X11" s="21">
        <v>24864120</v>
      </c>
      <c r="Y11" s="21">
        <v>-13062392</v>
      </c>
      <c r="Z11" s="6">
        <v>-52.54</v>
      </c>
      <c r="AA11" s="28">
        <v>24864121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>
        <v>597384</v>
      </c>
      <c r="H12" s="21">
        <v>1058958</v>
      </c>
      <c r="I12" s="21"/>
      <c r="J12" s="21">
        <v>1656342</v>
      </c>
      <c r="K12" s="21">
        <v>1073716</v>
      </c>
      <c r="L12" s="21">
        <v>507308</v>
      </c>
      <c r="M12" s="21">
        <v>1461916</v>
      </c>
      <c r="N12" s="21">
        <v>3042940</v>
      </c>
      <c r="O12" s="21"/>
      <c r="P12" s="21">
        <v>1694353</v>
      </c>
      <c r="Q12" s="21"/>
      <c r="R12" s="21">
        <v>1694353</v>
      </c>
      <c r="S12" s="21">
        <v>1596642</v>
      </c>
      <c r="T12" s="21"/>
      <c r="U12" s="21"/>
      <c r="V12" s="21">
        <v>1596642</v>
      </c>
      <c r="W12" s="21">
        <v>7990277</v>
      </c>
      <c r="X12" s="21">
        <v>5000004</v>
      </c>
      <c r="Y12" s="21">
        <v>2990273</v>
      </c>
      <c r="Z12" s="6">
        <v>59.81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83577000</v>
      </c>
      <c r="D15" s="16">
        <f>SUM(D16:D18)</f>
        <v>0</v>
      </c>
      <c r="E15" s="17">
        <f t="shared" si="2"/>
        <v>20747632</v>
      </c>
      <c r="F15" s="18">
        <f t="shared" si="2"/>
        <v>43637000</v>
      </c>
      <c r="G15" s="18">
        <f t="shared" si="2"/>
        <v>1598471</v>
      </c>
      <c r="H15" s="18">
        <f t="shared" si="2"/>
        <v>7037367</v>
      </c>
      <c r="I15" s="18">
        <f t="shared" si="2"/>
        <v>2075396</v>
      </c>
      <c r="J15" s="18">
        <f t="shared" si="2"/>
        <v>10711234</v>
      </c>
      <c r="K15" s="18">
        <f t="shared" si="2"/>
        <v>1541737</v>
      </c>
      <c r="L15" s="18">
        <f t="shared" si="2"/>
        <v>5340123</v>
      </c>
      <c r="M15" s="18">
        <f t="shared" si="2"/>
        <v>4069320</v>
      </c>
      <c r="N15" s="18">
        <f t="shared" si="2"/>
        <v>10951180</v>
      </c>
      <c r="O15" s="18">
        <f t="shared" si="2"/>
        <v>2642761</v>
      </c>
      <c r="P15" s="18">
        <f t="shared" si="2"/>
        <v>154741</v>
      </c>
      <c r="Q15" s="18">
        <f t="shared" si="2"/>
        <v>440000</v>
      </c>
      <c r="R15" s="18">
        <f t="shared" si="2"/>
        <v>3237502</v>
      </c>
      <c r="S15" s="18">
        <f t="shared" si="2"/>
        <v>1408225</v>
      </c>
      <c r="T15" s="18">
        <f t="shared" si="2"/>
        <v>684923</v>
      </c>
      <c r="U15" s="18">
        <f t="shared" si="2"/>
        <v>1989333</v>
      </c>
      <c r="V15" s="18">
        <f t="shared" si="2"/>
        <v>4082481</v>
      </c>
      <c r="W15" s="18">
        <f t="shared" si="2"/>
        <v>28982397</v>
      </c>
      <c r="X15" s="18">
        <f t="shared" si="2"/>
        <v>43637520</v>
      </c>
      <c r="Y15" s="18">
        <f t="shared" si="2"/>
        <v>-14655123</v>
      </c>
      <c r="Z15" s="4">
        <f>+IF(X15&lt;&gt;0,+(Y15/X15)*100,0)</f>
        <v>-33.583766905177015</v>
      </c>
      <c r="AA15" s="30">
        <f>SUM(AA16:AA18)</f>
        <v>43637000</v>
      </c>
    </row>
    <row r="16" spans="1:27" ht="13.5">
      <c r="A16" s="5" t="s">
        <v>42</v>
      </c>
      <c r="B16" s="3"/>
      <c r="C16" s="19">
        <v>32348000</v>
      </c>
      <c r="D16" s="19"/>
      <c r="E16" s="20">
        <v>7812300</v>
      </c>
      <c r="F16" s="21">
        <v>19234000</v>
      </c>
      <c r="G16" s="21">
        <v>1145658</v>
      </c>
      <c r="H16" s="21">
        <v>5869504</v>
      </c>
      <c r="I16" s="21">
        <v>1560538</v>
      </c>
      <c r="J16" s="21">
        <v>8575700</v>
      </c>
      <c r="K16" s="21">
        <v>1541737</v>
      </c>
      <c r="L16" s="21">
        <v>5340123</v>
      </c>
      <c r="M16" s="21">
        <v>3993299</v>
      </c>
      <c r="N16" s="21">
        <v>10875159</v>
      </c>
      <c r="O16" s="21">
        <v>2642761</v>
      </c>
      <c r="P16" s="21">
        <v>154741</v>
      </c>
      <c r="Q16" s="21"/>
      <c r="R16" s="21">
        <v>2797502</v>
      </c>
      <c r="S16" s="21">
        <v>1408225</v>
      </c>
      <c r="T16" s="21">
        <v>9000</v>
      </c>
      <c r="U16" s="21">
        <v>805995</v>
      </c>
      <c r="V16" s="21">
        <v>2223220</v>
      </c>
      <c r="W16" s="21">
        <v>24471581</v>
      </c>
      <c r="X16" s="21">
        <v>19234392</v>
      </c>
      <c r="Y16" s="21">
        <v>5237189</v>
      </c>
      <c r="Z16" s="6">
        <v>27.23</v>
      </c>
      <c r="AA16" s="28">
        <v>19234000</v>
      </c>
    </row>
    <row r="17" spans="1:27" ht="13.5">
      <c r="A17" s="5" t="s">
        <v>43</v>
      </c>
      <c r="B17" s="3"/>
      <c r="C17" s="19">
        <v>51229000</v>
      </c>
      <c r="D17" s="19"/>
      <c r="E17" s="20">
        <v>12935332</v>
      </c>
      <c r="F17" s="21">
        <v>24403000</v>
      </c>
      <c r="G17" s="21">
        <v>452813</v>
      </c>
      <c r="H17" s="21">
        <v>1167863</v>
      </c>
      <c r="I17" s="21">
        <v>514858</v>
      </c>
      <c r="J17" s="21">
        <v>2135534</v>
      </c>
      <c r="K17" s="21"/>
      <c r="L17" s="21"/>
      <c r="M17" s="21">
        <v>76021</v>
      </c>
      <c r="N17" s="21">
        <v>76021</v>
      </c>
      <c r="O17" s="21"/>
      <c r="P17" s="21"/>
      <c r="Q17" s="21">
        <v>440000</v>
      </c>
      <c r="R17" s="21">
        <v>440000</v>
      </c>
      <c r="S17" s="21"/>
      <c r="T17" s="21">
        <v>675923</v>
      </c>
      <c r="U17" s="21">
        <v>1183338</v>
      </c>
      <c r="V17" s="21">
        <v>1859261</v>
      </c>
      <c r="W17" s="21">
        <v>4510816</v>
      </c>
      <c r="X17" s="21">
        <v>24403128</v>
      </c>
      <c r="Y17" s="21">
        <v>-19892312</v>
      </c>
      <c r="Z17" s="6">
        <v>-81.52</v>
      </c>
      <c r="AA17" s="28">
        <v>24403000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41785629</v>
      </c>
      <c r="D19" s="16">
        <f>SUM(D20:D23)</f>
        <v>0</v>
      </c>
      <c r="E19" s="17">
        <f t="shared" si="3"/>
        <v>63437695</v>
      </c>
      <c r="F19" s="18">
        <f t="shared" si="3"/>
        <v>51969518</v>
      </c>
      <c r="G19" s="18">
        <f t="shared" si="3"/>
        <v>8436879</v>
      </c>
      <c r="H19" s="18">
        <f t="shared" si="3"/>
        <v>1720876</v>
      </c>
      <c r="I19" s="18">
        <f t="shared" si="3"/>
        <v>7249885</v>
      </c>
      <c r="J19" s="18">
        <f t="shared" si="3"/>
        <v>17407640</v>
      </c>
      <c r="K19" s="18">
        <f t="shared" si="3"/>
        <v>716401</v>
      </c>
      <c r="L19" s="18">
        <f t="shared" si="3"/>
        <v>10224174</v>
      </c>
      <c r="M19" s="18">
        <f t="shared" si="3"/>
        <v>11026111</v>
      </c>
      <c r="N19" s="18">
        <f t="shared" si="3"/>
        <v>21966686</v>
      </c>
      <c r="O19" s="18">
        <f t="shared" si="3"/>
        <v>4050537</v>
      </c>
      <c r="P19" s="18">
        <f t="shared" si="3"/>
        <v>7876748</v>
      </c>
      <c r="Q19" s="18">
        <f t="shared" si="3"/>
        <v>10695337</v>
      </c>
      <c r="R19" s="18">
        <f t="shared" si="3"/>
        <v>22622622</v>
      </c>
      <c r="S19" s="18">
        <f t="shared" si="3"/>
        <v>7740750</v>
      </c>
      <c r="T19" s="18">
        <f t="shared" si="3"/>
        <v>11121831</v>
      </c>
      <c r="U19" s="18">
        <f t="shared" si="3"/>
        <v>8536248</v>
      </c>
      <c r="V19" s="18">
        <f t="shared" si="3"/>
        <v>27398829</v>
      </c>
      <c r="W19" s="18">
        <f t="shared" si="3"/>
        <v>89395777</v>
      </c>
      <c r="X19" s="18">
        <f t="shared" si="3"/>
        <v>51969900</v>
      </c>
      <c r="Y19" s="18">
        <f t="shared" si="3"/>
        <v>37425877</v>
      </c>
      <c r="Z19" s="4">
        <f>+IF(X19&lt;&gt;0,+(Y19/X19)*100,0)</f>
        <v>72.01452571584706</v>
      </c>
      <c r="AA19" s="30">
        <f>SUM(AA20:AA23)</f>
        <v>51969518</v>
      </c>
    </row>
    <row r="20" spans="1:27" ht="13.5">
      <c r="A20" s="5" t="s">
        <v>46</v>
      </c>
      <c r="B20" s="3"/>
      <c r="C20" s="19">
        <v>3220629</v>
      </c>
      <c r="D20" s="19"/>
      <c r="E20" s="20">
        <v>7114518</v>
      </c>
      <c r="F20" s="21">
        <v>7114518</v>
      </c>
      <c r="G20" s="21"/>
      <c r="H20" s="21"/>
      <c r="I20" s="21">
        <v>3877375</v>
      </c>
      <c r="J20" s="21">
        <v>3877375</v>
      </c>
      <c r="K20" s="21"/>
      <c r="L20" s="21"/>
      <c r="M20" s="21">
        <v>3872824</v>
      </c>
      <c r="N20" s="21">
        <v>3872824</v>
      </c>
      <c r="O20" s="21"/>
      <c r="P20" s="21"/>
      <c r="Q20" s="21"/>
      <c r="R20" s="21"/>
      <c r="S20" s="21">
        <v>738951</v>
      </c>
      <c r="T20" s="21">
        <v>388279</v>
      </c>
      <c r="U20" s="21">
        <v>904162</v>
      </c>
      <c r="V20" s="21">
        <v>2031392</v>
      </c>
      <c r="W20" s="21">
        <v>9781591</v>
      </c>
      <c r="X20" s="21">
        <v>7114524</v>
      </c>
      <c r="Y20" s="21">
        <v>2667067</v>
      </c>
      <c r="Z20" s="6">
        <v>37.49</v>
      </c>
      <c r="AA20" s="28">
        <v>7114518</v>
      </c>
    </row>
    <row r="21" spans="1:27" ht="13.5">
      <c r="A21" s="5" t="s">
        <v>47</v>
      </c>
      <c r="B21" s="3"/>
      <c r="C21" s="19"/>
      <c r="D21" s="19"/>
      <c r="E21" s="20">
        <v>1268691</v>
      </c>
      <c r="F21" s="21">
        <v>565000</v>
      </c>
      <c r="G21" s="21"/>
      <c r="H21" s="21"/>
      <c r="I21" s="21"/>
      <c r="J21" s="21"/>
      <c r="K21" s="21"/>
      <c r="L21" s="21">
        <v>4130955</v>
      </c>
      <c r="M21" s="21">
        <v>5376019</v>
      </c>
      <c r="N21" s="21">
        <v>9506974</v>
      </c>
      <c r="O21" s="21">
        <v>1876350</v>
      </c>
      <c r="P21" s="21">
        <v>4927334</v>
      </c>
      <c r="Q21" s="21">
        <v>7891828</v>
      </c>
      <c r="R21" s="21">
        <v>14695512</v>
      </c>
      <c r="S21" s="21">
        <v>5067698</v>
      </c>
      <c r="T21" s="21">
        <v>4973211</v>
      </c>
      <c r="U21" s="21">
        <v>3960226</v>
      </c>
      <c r="V21" s="21">
        <v>14001135</v>
      </c>
      <c r="W21" s="21">
        <v>38203621</v>
      </c>
      <c r="X21" s="21">
        <v>565008</v>
      </c>
      <c r="Y21" s="21">
        <v>37638613</v>
      </c>
      <c r="Z21" s="6">
        <v>6661.61</v>
      </c>
      <c r="AA21" s="28">
        <v>565000</v>
      </c>
    </row>
    <row r="22" spans="1:27" ht="13.5">
      <c r="A22" s="5" t="s">
        <v>48</v>
      </c>
      <c r="B22" s="3"/>
      <c r="C22" s="22">
        <v>38565000</v>
      </c>
      <c r="D22" s="22"/>
      <c r="E22" s="23">
        <v>55054486</v>
      </c>
      <c r="F22" s="24">
        <v>44290000</v>
      </c>
      <c r="G22" s="24">
        <v>8436879</v>
      </c>
      <c r="H22" s="24">
        <v>1720876</v>
      </c>
      <c r="I22" s="24">
        <v>3372510</v>
      </c>
      <c r="J22" s="24">
        <v>13530265</v>
      </c>
      <c r="K22" s="24">
        <v>716401</v>
      </c>
      <c r="L22" s="24">
        <v>6093219</v>
      </c>
      <c r="M22" s="24">
        <v>1777268</v>
      </c>
      <c r="N22" s="24">
        <v>8586888</v>
      </c>
      <c r="O22" s="24">
        <v>2174187</v>
      </c>
      <c r="P22" s="24">
        <v>2949414</v>
      </c>
      <c r="Q22" s="24">
        <v>2803509</v>
      </c>
      <c r="R22" s="24">
        <v>7927110</v>
      </c>
      <c r="S22" s="24">
        <v>1934101</v>
      </c>
      <c r="T22" s="24">
        <v>5760341</v>
      </c>
      <c r="U22" s="24">
        <v>3671860</v>
      </c>
      <c r="V22" s="24">
        <v>11366302</v>
      </c>
      <c r="W22" s="24">
        <v>41410565</v>
      </c>
      <c r="X22" s="24">
        <v>44290368</v>
      </c>
      <c r="Y22" s="24">
        <v>-2879803</v>
      </c>
      <c r="Z22" s="7">
        <v>-6.5</v>
      </c>
      <c r="AA22" s="29">
        <v>44290000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7812000</v>
      </c>
      <c r="Y24" s="18">
        <v>-7812000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189129629</v>
      </c>
      <c r="D25" s="51">
        <f>+D5+D9+D15+D19+D24</f>
        <v>0</v>
      </c>
      <c r="E25" s="52">
        <f t="shared" si="4"/>
        <v>156246000</v>
      </c>
      <c r="F25" s="53">
        <f t="shared" si="4"/>
        <v>188244803</v>
      </c>
      <c r="G25" s="53">
        <f t="shared" si="4"/>
        <v>13357052</v>
      </c>
      <c r="H25" s="53">
        <f t="shared" si="4"/>
        <v>18761151</v>
      </c>
      <c r="I25" s="53">
        <f t="shared" si="4"/>
        <v>10877543</v>
      </c>
      <c r="J25" s="53">
        <f t="shared" si="4"/>
        <v>42995746</v>
      </c>
      <c r="K25" s="53">
        <f t="shared" si="4"/>
        <v>6058121</v>
      </c>
      <c r="L25" s="53">
        <f t="shared" si="4"/>
        <v>18034195</v>
      </c>
      <c r="M25" s="53">
        <f t="shared" si="4"/>
        <v>17714976</v>
      </c>
      <c r="N25" s="53">
        <f t="shared" si="4"/>
        <v>41807292</v>
      </c>
      <c r="O25" s="53">
        <f t="shared" si="4"/>
        <v>9967453</v>
      </c>
      <c r="P25" s="53">
        <f t="shared" si="4"/>
        <v>13314636</v>
      </c>
      <c r="Q25" s="53">
        <f t="shared" si="4"/>
        <v>11231906</v>
      </c>
      <c r="R25" s="53">
        <f t="shared" si="4"/>
        <v>34513995</v>
      </c>
      <c r="S25" s="53">
        <f t="shared" si="4"/>
        <v>24515450</v>
      </c>
      <c r="T25" s="53">
        <f t="shared" si="4"/>
        <v>12535971</v>
      </c>
      <c r="U25" s="53">
        <f t="shared" si="4"/>
        <v>15480642</v>
      </c>
      <c r="V25" s="53">
        <f t="shared" si="4"/>
        <v>52532063</v>
      </c>
      <c r="W25" s="53">
        <f t="shared" si="4"/>
        <v>171849096</v>
      </c>
      <c r="X25" s="53">
        <f t="shared" si="4"/>
        <v>198245712</v>
      </c>
      <c r="Y25" s="53">
        <f t="shared" si="4"/>
        <v>-26396616</v>
      </c>
      <c r="Z25" s="54">
        <f>+IF(X25&lt;&gt;0,+(Y25/X25)*100,0)</f>
        <v>-13.315100606060017</v>
      </c>
      <c r="AA25" s="55">
        <f>+AA5+AA9+AA15+AA19+AA24</f>
        <v>188244803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168129629</v>
      </c>
      <c r="D28" s="19"/>
      <c r="E28" s="20">
        <v>156246000</v>
      </c>
      <c r="F28" s="21">
        <v>148432803</v>
      </c>
      <c r="G28" s="21">
        <v>13274696</v>
      </c>
      <c r="H28" s="21">
        <v>18403752</v>
      </c>
      <c r="I28" s="21">
        <v>10772260</v>
      </c>
      <c r="J28" s="21">
        <v>42450708</v>
      </c>
      <c r="K28" s="21">
        <v>5934537</v>
      </c>
      <c r="L28" s="21">
        <v>17781921</v>
      </c>
      <c r="M28" s="21">
        <v>17699176</v>
      </c>
      <c r="N28" s="21">
        <v>41415634</v>
      </c>
      <c r="O28" s="21">
        <v>9628587</v>
      </c>
      <c r="P28" s="21">
        <v>13291875</v>
      </c>
      <c r="Q28" s="21">
        <v>11135337</v>
      </c>
      <c r="R28" s="21">
        <v>34055799</v>
      </c>
      <c r="S28" s="21">
        <v>24293478</v>
      </c>
      <c r="T28" s="21">
        <v>12427281</v>
      </c>
      <c r="U28" s="21">
        <v>15309566</v>
      </c>
      <c r="V28" s="21">
        <v>52030325</v>
      </c>
      <c r="W28" s="21">
        <v>169952466</v>
      </c>
      <c r="X28" s="21"/>
      <c r="Y28" s="21">
        <v>169952466</v>
      </c>
      <c r="Z28" s="6"/>
      <c r="AA28" s="19">
        <v>148432803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168129629</v>
      </c>
      <c r="D32" s="25">
        <f>SUM(D28:D31)</f>
        <v>0</v>
      </c>
      <c r="E32" s="26">
        <f t="shared" si="5"/>
        <v>156246000</v>
      </c>
      <c r="F32" s="27">
        <f t="shared" si="5"/>
        <v>148432803</v>
      </c>
      <c r="G32" s="27">
        <f t="shared" si="5"/>
        <v>13274696</v>
      </c>
      <c r="H32" s="27">
        <f t="shared" si="5"/>
        <v>18403752</v>
      </c>
      <c r="I32" s="27">
        <f t="shared" si="5"/>
        <v>10772260</v>
      </c>
      <c r="J32" s="27">
        <f t="shared" si="5"/>
        <v>42450708</v>
      </c>
      <c r="K32" s="27">
        <f t="shared" si="5"/>
        <v>5934537</v>
      </c>
      <c r="L32" s="27">
        <f t="shared" si="5"/>
        <v>17781921</v>
      </c>
      <c r="M32" s="27">
        <f t="shared" si="5"/>
        <v>17699176</v>
      </c>
      <c r="N32" s="27">
        <f t="shared" si="5"/>
        <v>41415634</v>
      </c>
      <c r="O32" s="27">
        <f t="shared" si="5"/>
        <v>9628587</v>
      </c>
      <c r="P32" s="27">
        <f t="shared" si="5"/>
        <v>13291875</v>
      </c>
      <c r="Q32" s="27">
        <f t="shared" si="5"/>
        <v>11135337</v>
      </c>
      <c r="R32" s="27">
        <f t="shared" si="5"/>
        <v>34055799</v>
      </c>
      <c r="S32" s="27">
        <f t="shared" si="5"/>
        <v>24293478</v>
      </c>
      <c r="T32" s="27">
        <f t="shared" si="5"/>
        <v>12427281</v>
      </c>
      <c r="U32" s="27">
        <f t="shared" si="5"/>
        <v>15309566</v>
      </c>
      <c r="V32" s="27">
        <f t="shared" si="5"/>
        <v>52030325</v>
      </c>
      <c r="W32" s="27">
        <f t="shared" si="5"/>
        <v>169952466</v>
      </c>
      <c r="X32" s="27">
        <f t="shared" si="5"/>
        <v>0</v>
      </c>
      <c r="Y32" s="27">
        <f t="shared" si="5"/>
        <v>169952466</v>
      </c>
      <c r="Z32" s="13">
        <f>+IF(X32&lt;&gt;0,+(Y32/X32)*100,0)</f>
        <v>0</v>
      </c>
      <c r="AA32" s="31">
        <f>SUM(AA28:AA31)</f>
        <v>148432803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21000000</v>
      </c>
      <c r="D35" s="19"/>
      <c r="E35" s="20"/>
      <c r="F35" s="21">
        <v>39812000</v>
      </c>
      <c r="G35" s="21">
        <v>82356</v>
      </c>
      <c r="H35" s="21">
        <v>357399</v>
      </c>
      <c r="I35" s="21">
        <v>105283</v>
      </c>
      <c r="J35" s="21">
        <v>545038</v>
      </c>
      <c r="K35" s="21">
        <v>123584</v>
      </c>
      <c r="L35" s="21">
        <v>252274</v>
      </c>
      <c r="M35" s="21">
        <v>15800</v>
      </c>
      <c r="N35" s="21">
        <v>391658</v>
      </c>
      <c r="O35" s="21">
        <v>338866</v>
      </c>
      <c r="P35" s="21">
        <v>22761</v>
      </c>
      <c r="Q35" s="21">
        <v>96569</v>
      </c>
      <c r="R35" s="21">
        <v>458196</v>
      </c>
      <c r="S35" s="21">
        <v>221972</v>
      </c>
      <c r="T35" s="21">
        <v>108690</v>
      </c>
      <c r="U35" s="21">
        <v>171076</v>
      </c>
      <c r="V35" s="21">
        <v>501738</v>
      </c>
      <c r="W35" s="21">
        <v>1896630</v>
      </c>
      <c r="X35" s="21"/>
      <c r="Y35" s="21">
        <v>1896630</v>
      </c>
      <c r="Z35" s="6"/>
      <c r="AA35" s="28">
        <v>39812000</v>
      </c>
    </row>
    <row r="36" spans="1:27" ht="13.5">
      <c r="A36" s="61" t="s">
        <v>64</v>
      </c>
      <c r="B36" s="10"/>
      <c r="C36" s="62">
        <f aca="true" t="shared" si="6" ref="C36:Y36">SUM(C32:C35)</f>
        <v>189129629</v>
      </c>
      <c r="D36" s="62">
        <f>SUM(D32:D35)</f>
        <v>0</v>
      </c>
      <c r="E36" s="63">
        <f t="shared" si="6"/>
        <v>156246000</v>
      </c>
      <c r="F36" s="64">
        <f t="shared" si="6"/>
        <v>188244803</v>
      </c>
      <c r="G36" s="64">
        <f t="shared" si="6"/>
        <v>13357052</v>
      </c>
      <c r="H36" s="64">
        <f t="shared" si="6"/>
        <v>18761151</v>
      </c>
      <c r="I36" s="64">
        <f t="shared" si="6"/>
        <v>10877543</v>
      </c>
      <c r="J36" s="64">
        <f t="shared" si="6"/>
        <v>42995746</v>
      </c>
      <c r="K36" s="64">
        <f t="shared" si="6"/>
        <v>6058121</v>
      </c>
      <c r="L36" s="64">
        <f t="shared" si="6"/>
        <v>18034195</v>
      </c>
      <c r="M36" s="64">
        <f t="shared" si="6"/>
        <v>17714976</v>
      </c>
      <c r="N36" s="64">
        <f t="shared" si="6"/>
        <v>41807292</v>
      </c>
      <c r="O36" s="64">
        <f t="shared" si="6"/>
        <v>9967453</v>
      </c>
      <c r="P36" s="64">
        <f t="shared" si="6"/>
        <v>13314636</v>
      </c>
      <c r="Q36" s="64">
        <f t="shared" si="6"/>
        <v>11231906</v>
      </c>
      <c r="R36" s="64">
        <f t="shared" si="6"/>
        <v>34513995</v>
      </c>
      <c r="S36" s="64">
        <f t="shared" si="6"/>
        <v>24515450</v>
      </c>
      <c r="T36" s="64">
        <f t="shared" si="6"/>
        <v>12535971</v>
      </c>
      <c r="U36" s="64">
        <f t="shared" si="6"/>
        <v>15480642</v>
      </c>
      <c r="V36" s="64">
        <f t="shared" si="6"/>
        <v>52532063</v>
      </c>
      <c r="W36" s="64">
        <f t="shared" si="6"/>
        <v>171849096</v>
      </c>
      <c r="X36" s="64">
        <f t="shared" si="6"/>
        <v>0</v>
      </c>
      <c r="Y36" s="64">
        <f t="shared" si="6"/>
        <v>171849096</v>
      </c>
      <c r="Z36" s="65">
        <f>+IF(X36&lt;&gt;0,+(Y36/X36)*100,0)</f>
        <v>0</v>
      </c>
      <c r="AA36" s="66">
        <f>SUM(AA32:AA35)</f>
        <v>188244803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27921088</v>
      </c>
      <c r="D5" s="16">
        <f>SUM(D6:D8)</f>
        <v>0</v>
      </c>
      <c r="E5" s="17">
        <f t="shared" si="0"/>
        <v>13752500</v>
      </c>
      <c r="F5" s="18">
        <f t="shared" si="0"/>
        <v>24976120</v>
      </c>
      <c r="G5" s="18">
        <f t="shared" si="0"/>
        <v>0</v>
      </c>
      <c r="H5" s="18">
        <f t="shared" si="0"/>
        <v>424000</v>
      </c>
      <c r="I5" s="18">
        <f t="shared" si="0"/>
        <v>214501</v>
      </c>
      <c r="J5" s="18">
        <f t="shared" si="0"/>
        <v>638501</v>
      </c>
      <c r="K5" s="18">
        <f t="shared" si="0"/>
        <v>675374</v>
      </c>
      <c r="L5" s="18">
        <f t="shared" si="0"/>
        <v>343200</v>
      </c>
      <c r="M5" s="18">
        <f t="shared" si="0"/>
        <v>1637341</v>
      </c>
      <c r="N5" s="18">
        <f t="shared" si="0"/>
        <v>2655915</v>
      </c>
      <c r="O5" s="18">
        <f t="shared" si="0"/>
        <v>459160</v>
      </c>
      <c r="P5" s="18">
        <f t="shared" si="0"/>
        <v>54935</v>
      </c>
      <c r="Q5" s="18">
        <f t="shared" si="0"/>
        <v>4263904</v>
      </c>
      <c r="R5" s="18">
        <f t="shared" si="0"/>
        <v>4777999</v>
      </c>
      <c r="S5" s="18">
        <f t="shared" si="0"/>
        <v>1074117</v>
      </c>
      <c r="T5" s="18">
        <f t="shared" si="0"/>
        <v>771294</v>
      </c>
      <c r="U5" s="18">
        <f t="shared" si="0"/>
        <v>3637393</v>
      </c>
      <c r="V5" s="18">
        <f t="shared" si="0"/>
        <v>5482804</v>
      </c>
      <c r="W5" s="18">
        <f t="shared" si="0"/>
        <v>13555219</v>
      </c>
      <c r="X5" s="18">
        <f t="shared" si="0"/>
        <v>13752500</v>
      </c>
      <c r="Y5" s="18">
        <f t="shared" si="0"/>
        <v>-197281</v>
      </c>
      <c r="Z5" s="4">
        <f>+IF(X5&lt;&gt;0,+(Y5/X5)*100,0)</f>
        <v>-1.4345100890747138</v>
      </c>
      <c r="AA5" s="16">
        <f>SUM(AA6:AA8)</f>
        <v>24976120</v>
      </c>
    </row>
    <row r="6" spans="1:27" ht="13.5">
      <c r="A6" s="5" t="s">
        <v>32</v>
      </c>
      <c r="B6" s="3"/>
      <c r="C6" s="19">
        <v>932577</v>
      </c>
      <c r="D6" s="19"/>
      <c r="E6" s="20">
        <v>1127000</v>
      </c>
      <c r="F6" s="21">
        <v>1207000</v>
      </c>
      <c r="G6" s="21"/>
      <c r="H6" s="21">
        <v>32</v>
      </c>
      <c r="I6" s="21">
        <v>19754</v>
      </c>
      <c r="J6" s="21">
        <v>19786</v>
      </c>
      <c r="K6" s="21">
        <v>16</v>
      </c>
      <c r="L6" s="21"/>
      <c r="M6" s="21">
        <v>-2410</v>
      </c>
      <c r="N6" s="21">
        <v>-2394</v>
      </c>
      <c r="O6" s="21"/>
      <c r="P6" s="21">
        <v>17991</v>
      </c>
      <c r="Q6" s="21">
        <v>44193</v>
      </c>
      <c r="R6" s="21">
        <v>62184</v>
      </c>
      <c r="S6" s="21">
        <v>16</v>
      </c>
      <c r="T6" s="21">
        <v>-2603</v>
      </c>
      <c r="U6" s="21">
        <v>261358</v>
      </c>
      <c r="V6" s="21">
        <v>258771</v>
      </c>
      <c r="W6" s="21">
        <v>338347</v>
      </c>
      <c r="X6" s="21">
        <v>1127000</v>
      </c>
      <c r="Y6" s="21">
        <v>-788653</v>
      </c>
      <c r="Z6" s="6">
        <v>-69.98</v>
      </c>
      <c r="AA6" s="28">
        <v>1207000</v>
      </c>
    </row>
    <row r="7" spans="1:27" ht="13.5">
      <c r="A7" s="5" t="s">
        <v>33</v>
      </c>
      <c r="B7" s="3"/>
      <c r="C7" s="22">
        <v>691569</v>
      </c>
      <c r="D7" s="22"/>
      <c r="E7" s="23">
        <v>1394000</v>
      </c>
      <c r="F7" s="24">
        <v>962000</v>
      </c>
      <c r="G7" s="24"/>
      <c r="H7" s="24"/>
      <c r="I7" s="24"/>
      <c r="J7" s="24"/>
      <c r="K7" s="24"/>
      <c r="L7" s="24">
        <v>16</v>
      </c>
      <c r="M7" s="24">
        <v>4193</v>
      </c>
      <c r="N7" s="24">
        <v>4209</v>
      </c>
      <c r="O7" s="24"/>
      <c r="P7" s="24"/>
      <c r="Q7" s="24">
        <v>190000</v>
      </c>
      <c r="R7" s="24">
        <v>190000</v>
      </c>
      <c r="S7" s="24">
        <v>8462</v>
      </c>
      <c r="T7" s="24">
        <v>23016</v>
      </c>
      <c r="U7" s="24">
        <v>146682</v>
      </c>
      <c r="V7" s="24">
        <v>178160</v>
      </c>
      <c r="W7" s="24">
        <v>372369</v>
      </c>
      <c r="X7" s="24">
        <v>1394000</v>
      </c>
      <c r="Y7" s="24">
        <v>-1021631</v>
      </c>
      <c r="Z7" s="7">
        <v>-73.29</v>
      </c>
      <c r="AA7" s="29">
        <v>962000</v>
      </c>
    </row>
    <row r="8" spans="1:27" ht="13.5">
      <c r="A8" s="5" t="s">
        <v>34</v>
      </c>
      <c r="B8" s="3"/>
      <c r="C8" s="19">
        <v>26296942</v>
      </c>
      <c r="D8" s="19"/>
      <c r="E8" s="20">
        <v>11231500</v>
      </c>
      <c r="F8" s="21">
        <v>22807120</v>
      </c>
      <c r="G8" s="21"/>
      <c r="H8" s="21">
        <v>423968</v>
      </c>
      <c r="I8" s="21">
        <v>194747</v>
      </c>
      <c r="J8" s="21">
        <v>618715</v>
      </c>
      <c r="K8" s="21">
        <v>675358</v>
      </c>
      <c r="L8" s="21">
        <v>343184</v>
      </c>
      <c r="M8" s="21">
        <v>1635558</v>
      </c>
      <c r="N8" s="21">
        <v>2654100</v>
      </c>
      <c r="O8" s="21">
        <v>459160</v>
      </c>
      <c r="P8" s="21">
        <v>36944</v>
      </c>
      <c r="Q8" s="21">
        <v>4029711</v>
      </c>
      <c r="R8" s="21">
        <v>4525815</v>
      </c>
      <c r="S8" s="21">
        <v>1065639</v>
      </c>
      <c r="T8" s="21">
        <v>750881</v>
      </c>
      <c r="U8" s="21">
        <v>3229353</v>
      </c>
      <c r="V8" s="21">
        <v>5045873</v>
      </c>
      <c r="W8" s="21">
        <v>12844503</v>
      </c>
      <c r="X8" s="21">
        <v>11231500</v>
      </c>
      <c r="Y8" s="21">
        <v>1613003</v>
      </c>
      <c r="Z8" s="6">
        <v>14.36</v>
      </c>
      <c r="AA8" s="28">
        <v>22807120</v>
      </c>
    </row>
    <row r="9" spans="1:27" ht="13.5">
      <c r="A9" s="2" t="s">
        <v>35</v>
      </c>
      <c r="B9" s="3"/>
      <c r="C9" s="16">
        <f aca="true" t="shared" si="1" ref="C9:Y9">SUM(C10:C14)</f>
        <v>28587047</v>
      </c>
      <c r="D9" s="16">
        <f>SUM(D10:D14)</f>
        <v>0</v>
      </c>
      <c r="E9" s="17">
        <f t="shared" si="1"/>
        <v>25891000</v>
      </c>
      <c r="F9" s="18">
        <f t="shared" si="1"/>
        <v>24363383</v>
      </c>
      <c r="G9" s="18">
        <f t="shared" si="1"/>
        <v>104956</v>
      </c>
      <c r="H9" s="18">
        <f t="shared" si="1"/>
        <v>1145931</v>
      </c>
      <c r="I9" s="18">
        <f t="shared" si="1"/>
        <v>319777</v>
      </c>
      <c r="J9" s="18">
        <f t="shared" si="1"/>
        <v>1570664</v>
      </c>
      <c r="K9" s="18">
        <f t="shared" si="1"/>
        <v>1303027</v>
      </c>
      <c r="L9" s="18">
        <f t="shared" si="1"/>
        <v>1669608</v>
      </c>
      <c r="M9" s="18">
        <f t="shared" si="1"/>
        <v>2724725</v>
      </c>
      <c r="N9" s="18">
        <f t="shared" si="1"/>
        <v>5697360</v>
      </c>
      <c r="O9" s="18">
        <f t="shared" si="1"/>
        <v>2425148</v>
      </c>
      <c r="P9" s="18">
        <f t="shared" si="1"/>
        <v>3724201</v>
      </c>
      <c r="Q9" s="18">
        <f t="shared" si="1"/>
        <v>2333292</v>
      </c>
      <c r="R9" s="18">
        <f t="shared" si="1"/>
        <v>8482641</v>
      </c>
      <c r="S9" s="18">
        <f t="shared" si="1"/>
        <v>1651062</v>
      </c>
      <c r="T9" s="18">
        <f t="shared" si="1"/>
        <v>1490895</v>
      </c>
      <c r="U9" s="18">
        <f t="shared" si="1"/>
        <v>2217286</v>
      </c>
      <c r="V9" s="18">
        <f t="shared" si="1"/>
        <v>5359243</v>
      </c>
      <c r="W9" s="18">
        <f t="shared" si="1"/>
        <v>21109908</v>
      </c>
      <c r="X9" s="18">
        <f t="shared" si="1"/>
        <v>25891000</v>
      </c>
      <c r="Y9" s="18">
        <f t="shared" si="1"/>
        <v>-4781092</v>
      </c>
      <c r="Z9" s="4">
        <f>+IF(X9&lt;&gt;0,+(Y9/X9)*100,0)</f>
        <v>-18.466231509018577</v>
      </c>
      <c r="AA9" s="30">
        <f>SUM(AA10:AA14)</f>
        <v>24363383</v>
      </c>
    </row>
    <row r="10" spans="1:27" ht="13.5">
      <c r="A10" s="5" t="s">
        <v>36</v>
      </c>
      <c r="B10" s="3"/>
      <c r="C10" s="19">
        <v>8806409</v>
      </c>
      <c r="D10" s="19"/>
      <c r="E10" s="20">
        <v>7670000</v>
      </c>
      <c r="F10" s="21">
        <v>6019300</v>
      </c>
      <c r="G10" s="21">
        <v>48</v>
      </c>
      <c r="H10" s="21">
        <v>192</v>
      </c>
      <c r="I10" s="21">
        <v>144</v>
      </c>
      <c r="J10" s="21">
        <v>384</v>
      </c>
      <c r="K10" s="21">
        <v>1089953</v>
      </c>
      <c r="L10" s="21">
        <v>904596</v>
      </c>
      <c r="M10" s="21">
        <v>1759369</v>
      </c>
      <c r="N10" s="21">
        <v>3753918</v>
      </c>
      <c r="O10" s="21">
        <v>-10301</v>
      </c>
      <c r="P10" s="21">
        <v>567931</v>
      </c>
      <c r="Q10" s="21">
        <v>213291</v>
      </c>
      <c r="R10" s="21">
        <v>770921</v>
      </c>
      <c r="S10" s="21">
        <v>39974</v>
      </c>
      <c r="T10" s="21">
        <v>32</v>
      </c>
      <c r="U10" s="21">
        <v>518750</v>
      </c>
      <c r="V10" s="21">
        <v>558756</v>
      </c>
      <c r="W10" s="21">
        <v>5083979</v>
      </c>
      <c r="X10" s="21">
        <v>7670000</v>
      </c>
      <c r="Y10" s="21">
        <v>-2586021</v>
      </c>
      <c r="Z10" s="6">
        <v>-33.72</v>
      </c>
      <c r="AA10" s="28">
        <v>6019300</v>
      </c>
    </row>
    <row r="11" spans="1:27" ht="13.5">
      <c r="A11" s="5" t="s">
        <v>37</v>
      </c>
      <c r="B11" s="3"/>
      <c r="C11" s="19">
        <v>10727130</v>
      </c>
      <c r="D11" s="19"/>
      <c r="E11" s="20">
        <v>10832000</v>
      </c>
      <c r="F11" s="21">
        <v>11371270</v>
      </c>
      <c r="G11" s="21"/>
      <c r="H11" s="21">
        <v>750443</v>
      </c>
      <c r="I11" s="21">
        <v>18851</v>
      </c>
      <c r="J11" s="21">
        <v>769294</v>
      </c>
      <c r="K11" s="21">
        <v>53809</v>
      </c>
      <c r="L11" s="21">
        <v>610322</v>
      </c>
      <c r="M11" s="21">
        <v>675420</v>
      </c>
      <c r="N11" s="21">
        <v>1339551</v>
      </c>
      <c r="O11" s="21">
        <v>1916587</v>
      </c>
      <c r="P11" s="21">
        <v>2051254</v>
      </c>
      <c r="Q11" s="21">
        <v>1732484</v>
      </c>
      <c r="R11" s="21">
        <v>5700325</v>
      </c>
      <c r="S11" s="21">
        <v>1336439</v>
      </c>
      <c r="T11" s="21">
        <v>1333600</v>
      </c>
      <c r="U11" s="21">
        <v>214026</v>
      </c>
      <c r="V11" s="21">
        <v>2884065</v>
      </c>
      <c r="W11" s="21">
        <v>10693235</v>
      </c>
      <c r="X11" s="21">
        <v>10832000</v>
      </c>
      <c r="Y11" s="21">
        <v>-138765</v>
      </c>
      <c r="Z11" s="6">
        <v>-1.28</v>
      </c>
      <c r="AA11" s="28">
        <v>11371270</v>
      </c>
    </row>
    <row r="12" spans="1:27" ht="13.5">
      <c r="A12" s="5" t="s">
        <v>38</v>
      </c>
      <c r="B12" s="3"/>
      <c r="C12" s="19">
        <v>8845192</v>
      </c>
      <c r="D12" s="19"/>
      <c r="E12" s="20">
        <v>7246000</v>
      </c>
      <c r="F12" s="21">
        <v>6329813</v>
      </c>
      <c r="G12" s="21">
        <v>104908</v>
      </c>
      <c r="H12" s="21">
        <v>395296</v>
      </c>
      <c r="I12" s="21">
        <v>300782</v>
      </c>
      <c r="J12" s="21">
        <v>800986</v>
      </c>
      <c r="K12" s="21">
        <v>159265</v>
      </c>
      <c r="L12" s="21">
        <v>154690</v>
      </c>
      <c r="M12" s="21">
        <v>289920</v>
      </c>
      <c r="N12" s="21">
        <v>603875</v>
      </c>
      <c r="O12" s="21">
        <v>399012</v>
      </c>
      <c r="P12" s="21">
        <v>1119734</v>
      </c>
      <c r="Q12" s="21">
        <v>138823</v>
      </c>
      <c r="R12" s="21">
        <v>1657569</v>
      </c>
      <c r="S12" s="21">
        <v>244633</v>
      </c>
      <c r="T12" s="21">
        <v>134861</v>
      </c>
      <c r="U12" s="21">
        <v>1289275</v>
      </c>
      <c r="V12" s="21">
        <v>1668769</v>
      </c>
      <c r="W12" s="21">
        <v>4731199</v>
      </c>
      <c r="X12" s="21">
        <v>7246000</v>
      </c>
      <c r="Y12" s="21">
        <v>-2514801</v>
      </c>
      <c r="Z12" s="6">
        <v>-34.71</v>
      </c>
      <c r="AA12" s="28">
        <v>6329813</v>
      </c>
    </row>
    <row r="13" spans="1:27" ht="13.5">
      <c r="A13" s="5" t="s">
        <v>39</v>
      </c>
      <c r="B13" s="3"/>
      <c r="C13" s="19">
        <v>162298</v>
      </c>
      <c r="D13" s="19"/>
      <c r="E13" s="20">
        <v>143000</v>
      </c>
      <c r="F13" s="21">
        <v>143000</v>
      </c>
      <c r="G13" s="21"/>
      <c r="H13" s="21"/>
      <c r="I13" s="21"/>
      <c r="J13" s="21"/>
      <c r="K13" s="21"/>
      <c r="L13" s="21"/>
      <c r="M13" s="21">
        <v>16</v>
      </c>
      <c r="N13" s="21">
        <v>16</v>
      </c>
      <c r="O13" s="21">
        <v>119850</v>
      </c>
      <c r="P13" s="21">
        <v>-14718</v>
      </c>
      <c r="Q13" s="21"/>
      <c r="R13" s="21">
        <v>105132</v>
      </c>
      <c r="S13" s="21">
        <v>16</v>
      </c>
      <c r="T13" s="21">
        <v>22386</v>
      </c>
      <c r="U13" s="21">
        <v>-2749</v>
      </c>
      <c r="V13" s="21">
        <v>19653</v>
      </c>
      <c r="W13" s="21">
        <v>124801</v>
      </c>
      <c r="X13" s="21">
        <v>143000</v>
      </c>
      <c r="Y13" s="21">
        <v>-18199</v>
      </c>
      <c r="Z13" s="6">
        <v>-12.73</v>
      </c>
      <c r="AA13" s="28">
        <v>143000</v>
      </c>
    </row>
    <row r="14" spans="1:27" ht="13.5">
      <c r="A14" s="5" t="s">
        <v>40</v>
      </c>
      <c r="B14" s="3"/>
      <c r="C14" s="22">
        <v>46018</v>
      </c>
      <c r="D14" s="22"/>
      <c r="E14" s="23"/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248694</v>
      </c>
      <c r="R14" s="24">
        <v>248694</v>
      </c>
      <c r="S14" s="24">
        <v>30000</v>
      </c>
      <c r="T14" s="24">
        <v>16</v>
      </c>
      <c r="U14" s="24">
        <v>197984</v>
      </c>
      <c r="V14" s="24">
        <v>228000</v>
      </c>
      <c r="W14" s="24">
        <v>476694</v>
      </c>
      <c r="X14" s="24"/>
      <c r="Y14" s="24">
        <v>476694</v>
      </c>
      <c r="Z14" s="7"/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141830647</v>
      </c>
      <c r="D15" s="16">
        <f>SUM(D16:D18)</f>
        <v>0</v>
      </c>
      <c r="E15" s="17">
        <f t="shared" si="2"/>
        <v>71462980</v>
      </c>
      <c r="F15" s="18">
        <f t="shared" si="2"/>
        <v>86516975</v>
      </c>
      <c r="G15" s="18">
        <f t="shared" si="2"/>
        <v>32</v>
      </c>
      <c r="H15" s="18">
        <f t="shared" si="2"/>
        <v>655103</v>
      </c>
      <c r="I15" s="18">
        <f t="shared" si="2"/>
        <v>9539759</v>
      </c>
      <c r="J15" s="18">
        <f t="shared" si="2"/>
        <v>10194894</v>
      </c>
      <c r="K15" s="18">
        <f t="shared" si="2"/>
        <v>5433806</v>
      </c>
      <c r="L15" s="18">
        <f t="shared" si="2"/>
        <v>12540360</v>
      </c>
      <c r="M15" s="18">
        <f t="shared" si="2"/>
        <v>15235289</v>
      </c>
      <c r="N15" s="18">
        <f t="shared" si="2"/>
        <v>33209455</v>
      </c>
      <c r="O15" s="18">
        <f t="shared" si="2"/>
        <v>1285500</v>
      </c>
      <c r="P15" s="18">
        <f t="shared" si="2"/>
        <v>5093237</v>
      </c>
      <c r="Q15" s="18">
        <f t="shared" si="2"/>
        <v>6429022</v>
      </c>
      <c r="R15" s="18">
        <f t="shared" si="2"/>
        <v>12807759</v>
      </c>
      <c r="S15" s="18">
        <f t="shared" si="2"/>
        <v>3354488</v>
      </c>
      <c r="T15" s="18">
        <f t="shared" si="2"/>
        <v>926352</v>
      </c>
      <c r="U15" s="18">
        <f t="shared" si="2"/>
        <v>6532718</v>
      </c>
      <c r="V15" s="18">
        <f t="shared" si="2"/>
        <v>10813558</v>
      </c>
      <c r="W15" s="18">
        <f t="shared" si="2"/>
        <v>67025666</v>
      </c>
      <c r="X15" s="18">
        <f t="shared" si="2"/>
        <v>71462980</v>
      </c>
      <c r="Y15" s="18">
        <f t="shared" si="2"/>
        <v>-4437314</v>
      </c>
      <c r="Z15" s="4">
        <f>+IF(X15&lt;&gt;0,+(Y15/X15)*100,0)</f>
        <v>-6.2092484808218185</v>
      </c>
      <c r="AA15" s="30">
        <f>SUM(AA16:AA18)</f>
        <v>86516975</v>
      </c>
    </row>
    <row r="16" spans="1:27" ht="13.5">
      <c r="A16" s="5" t="s">
        <v>42</v>
      </c>
      <c r="B16" s="3"/>
      <c r="C16" s="19">
        <v>68364991</v>
      </c>
      <c r="D16" s="19"/>
      <c r="E16" s="20">
        <v>509000</v>
      </c>
      <c r="F16" s="21">
        <v>5314000</v>
      </c>
      <c r="G16" s="21"/>
      <c r="H16" s="21"/>
      <c r="I16" s="21">
        <v>42908</v>
      </c>
      <c r="J16" s="21">
        <v>42908</v>
      </c>
      <c r="K16" s="21">
        <v>31122</v>
      </c>
      <c r="L16" s="21">
        <v>15016</v>
      </c>
      <c r="M16" s="21">
        <v>-3822</v>
      </c>
      <c r="N16" s="21">
        <v>42316</v>
      </c>
      <c r="O16" s="21">
        <v>171044</v>
      </c>
      <c r="P16" s="21">
        <v>127418</v>
      </c>
      <c r="Q16" s="21">
        <v>139964</v>
      </c>
      <c r="R16" s="21">
        <v>438426</v>
      </c>
      <c r="S16" s="21"/>
      <c r="T16" s="21">
        <v>72500</v>
      </c>
      <c r="U16" s="21">
        <v>57108</v>
      </c>
      <c r="V16" s="21">
        <v>129608</v>
      </c>
      <c r="W16" s="21">
        <v>653258</v>
      </c>
      <c r="X16" s="21">
        <v>509000</v>
      </c>
      <c r="Y16" s="21">
        <v>144258</v>
      </c>
      <c r="Z16" s="6">
        <v>28.34</v>
      </c>
      <c r="AA16" s="28">
        <v>5314000</v>
      </c>
    </row>
    <row r="17" spans="1:27" ht="13.5">
      <c r="A17" s="5" t="s">
        <v>43</v>
      </c>
      <c r="B17" s="3"/>
      <c r="C17" s="19">
        <v>73465656</v>
      </c>
      <c r="D17" s="19"/>
      <c r="E17" s="20">
        <v>70953980</v>
      </c>
      <c r="F17" s="21">
        <v>81202975</v>
      </c>
      <c r="G17" s="21">
        <v>32</v>
      </c>
      <c r="H17" s="21">
        <v>655103</v>
      </c>
      <c r="I17" s="21">
        <v>9496851</v>
      </c>
      <c r="J17" s="21">
        <v>10151986</v>
      </c>
      <c r="K17" s="21">
        <v>5402684</v>
      </c>
      <c r="L17" s="21">
        <v>12525344</v>
      </c>
      <c r="M17" s="21">
        <v>15239111</v>
      </c>
      <c r="N17" s="21">
        <v>33167139</v>
      </c>
      <c r="O17" s="21">
        <v>1114456</v>
      </c>
      <c r="P17" s="21">
        <v>4965819</v>
      </c>
      <c r="Q17" s="21">
        <v>6289058</v>
      </c>
      <c r="R17" s="21">
        <v>12369333</v>
      </c>
      <c r="S17" s="21">
        <v>3354488</v>
      </c>
      <c r="T17" s="21">
        <v>853852</v>
      </c>
      <c r="U17" s="21">
        <v>6475610</v>
      </c>
      <c r="V17" s="21">
        <v>10683950</v>
      </c>
      <c r="W17" s="21">
        <v>66372408</v>
      </c>
      <c r="X17" s="21">
        <v>70953980</v>
      </c>
      <c r="Y17" s="21">
        <v>-4581572</v>
      </c>
      <c r="Z17" s="6">
        <v>-6.46</v>
      </c>
      <c r="AA17" s="28">
        <v>81202975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108896430</v>
      </c>
      <c r="D19" s="16">
        <f>SUM(D20:D23)</f>
        <v>0</v>
      </c>
      <c r="E19" s="17">
        <f t="shared" si="3"/>
        <v>76792700</v>
      </c>
      <c r="F19" s="18">
        <f t="shared" si="3"/>
        <v>128377999</v>
      </c>
      <c r="G19" s="18">
        <f t="shared" si="3"/>
        <v>899897</v>
      </c>
      <c r="H19" s="18">
        <f t="shared" si="3"/>
        <v>4535459</v>
      </c>
      <c r="I19" s="18">
        <f t="shared" si="3"/>
        <v>2292818</v>
      </c>
      <c r="J19" s="18">
        <f t="shared" si="3"/>
        <v>7728174</v>
      </c>
      <c r="K19" s="18">
        <f t="shared" si="3"/>
        <v>3059695</v>
      </c>
      <c r="L19" s="18">
        <f t="shared" si="3"/>
        <v>3483320</v>
      </c>
      <c r="M19" s="18">
        <f t="shared" si="3"/>
        <v>5533811</v>
      </c>
      <c r="N19" s="18">
        <f t="shared" si="3"/>
        <v>12076826</v>
      </c>
      <c r="O19" s="18">
        <f t="shared" si="3"/>
        <v>5887469</v>
      </c>
      <c r="P19" s="18">
        <f t="shared" si="3"/>
        <v>10286467</v>
      </c>
      <c r="Q19" s="18">
        <f t="shared" si="3"/>
        <v>12150150</v>
      </c>
      <c r="R19" s="18">
        <f t="shared" si="3"/>
        <v>28324086</v>
      </c>
      <c r="S19" s="18">
        <f t="shared" si="3"/>
        <v>2172163</v>
      </c>
      <c r="T19" s="18">
        <f t="shared" si="3"/>
        <v>5007667</v>
      </c>
      <c r="U19" s="18">
        <f t="shared" si="3"/>
        <v>10811687</v>
      </c>
      <c r="V19" s="18">
        <f t="shared" si="3"/>
        <v>17991517</v>
      </c>
      <c r="W19" s="18">
        <f t="shared" si="3"/>
        <v>66120603</v>
      </c>
      <c r="X19" s="18">
        <f t="shared" si="3"/>
        <v>76792700</v>
      </c>
      <c r="Y19" s="18">
        <f t="shared" si="3"/>
        <v>-10672097</v>
      </c>
      <c r="Z19" s="4">
        <f>+IF(X19&lt;&gt;0,+(Y19/X19)*100,0)</f>
        <v>-13.897280600890449</v>
      </c>
      <c r="AA19" s="30">
        <f>SUM(AA20:AA23)</f>
        <v>128377999</v>
      </c>
    </row>
    <row r="20" spans="1:27" ht="13.5">
      <c r="A20" s="5" t="s">
        <v>46</v>
      </c>
      <c r="B20" s="3"/>
      <c r="C20" s="19">
        <v>36148097</v>
      </c>
      <c r="D20" s="19"/>
      <c r="E20" s="20">
        <v>41490000</v>
      </c>
      <c r="F20" s="21">
        <v>53059743</v>
      </c>
      <c r="G20" s="21">
        <v>767066</v>
      </c>
      <c r="H20" s="21">
        <v>2117134</v>
      </c>
      <c r="I20" s="21">
        <v>774476</v>
      </c>
      <c r="J20" s="21">
        <v>3658676</v>
      </c>
      <c r="K20" s="21">
        <v>455099</v>
      </c>
      <c r="L20" s="21">
        <v>1145442</v>
      </c>
      <c r="M20" s="21">
        <v>1922183</v>
      </c>
      <c r="N20" s="21">
        <v>3522724</v>
      </c>
      <c r="O20" s="21">
        <v>5178615</v>
      </c>
      <c r="P20" s="21">
        <v>2485514</v>
      </c>
      <c r="Q20" s="21">
        <v>6923990</v>
      </c>
      <c r="R20" s="21">
        <v>14588119</v>
      </c>
      <c r="S20" s="21">
        <v>423394</v>
      </c>
      <c r="T20" s="21">
        <v>628068</v>
      </c>
      <c r="U20" s="21">
        <v>3422928</v>
      </c>
      <c r="V20" s="21">
        <v>4474390</v>
      </c>
      <c r="W20" s="21">
        <v>26243909</v>
      </c>
      <c r="X20" s="21">
        <v>41490000</v>
      </c>
      <c r="Y20" s="21">
        <v>-15246091</v>
      </c>
      <c r="Z20" s="6">
        <v>-36.75</v>
      </c>
      <c r="AA20" s="28">
        <v>53059743</v>
      </c>
    </row>
    <row r="21" spans="1:27" ht="13.5">
      <c r="A21" s="5" t="s">
        <v>47</v>
      </c>
      <c r="B21" s="3"/>
      <c r="C21" s="19">
        <v>44119482</v>
      </c>
      <c r="D21" s="19"/>
      <c r="E21" s="20">
        <v>15980000</v>
      </c>
      <c r="F21" s="21">
        <v>30913366</v>
      </c>
      <c r="G21" s="21">
        <v>89146</v>
      </c>
      <c r="H21" s="21">
        <v>675918</v>
      </c>
      <c r="I21" s="21">
        <v>737661</v>
      </c>
      <c r="J21" s="21">
        <v>1502725</v>
      </c>
      <c r="K21" s="21">
        <v>1308303</v>
      </c>
      <c r="L21" s="21">
        <v>857449</v>
      </c>
      <c r="M21" s="21">
        <v>1202161</v>
      </c>
      <c r="N21" s="21">
        <v>3367913</v>
      </c>
      <c r="O21" s="21">
        <v>440142</v>
      </c>
      <c r="P21" s="21">
        <v>2452942</v>
      </c>
      <c r="Q21" s="21">
        <v>1027730</v>
      </c>
      <c r="R21" s="21">
        <v>3920814</v>
      </c>
      <c r="S21" s="21">
        <v>738068</v>
      </c>
      <c r="T21" s="21">
        <v>2908136</v>
      </c>
      <c r="U21" s="21">
        <v>3207637</v>
      </c>
      <c r="V21" s="21">
        <v>6853841</v>
      </c>
      <c r="W21" s="21">
        <v>15645293</v>
      </c>
      <c r="X21" s="21">
        <v>15980000</v>
      </c>
      <c r="Y21" s="21">
        <v>-334707</v>
      </c>
      <c r="Z21" s="6">
        <v>-2.09</v>
      </c>
      <c r="AA21" s="28">
        <v>30913366</v>
      </c>
    </row>
    <row r="22" spans="1:27" ht="13.5">
      <c r="A22" s="5" t="s">
        <v>48</v>
      </c>
      <c r="B22" s="3"/>
      <c r="C22" s="22">
        <v>24553765</v>
      </c>
      <c r="D22" s="22"/>
      <c r="E22" s="23">
        <v>14397700</v>
      </c>
      <c r="F22" s="24">
        <v>37744990</v>
      </c>
      <c r="G22" s="24">
        <v>43685</v>
      </c>
      <c r="H22" s="24">
        <v>1742391</v>
      </c>
      <c r="I22" s="24">
        <v>278553</v>
      </c>
      <c r="J22" s="24">
        <v>2064629</v>
      </c>
      <c r="K22" s="24">
        <v>223135</v>
      </c>
      <c r="L22" s="24">
        <v>955064</v>
      </c>
      <c r="M22" s="24">
        <v>1868369</v>
      </c>
      <c r="N22" s="24">
        <v>3046568</v>
      </c>
      <c r="O22" s="24">
        <v>268712</v>
      </c>
      <c r="P22" s="24">
        <v>4764644</v>
      </c>
      <c r="Q22" s="24">
        <v>2338027</v>
      </c>
      <c r="R22" s="24">
        <v>7371383</v>
      </c>
      <c r="S22" s="24">
        <v>890594</v>
      </c>
      <c r="T22" s="24">
        <v>1345867</v>
      </c>
      <c r="U22" s="24">
        <v>3864472</v>
      </c>
      <c r="V22" s="24">
        <v>6100933</v>
      </c>
      <c r="W22" s="24">
        <v>18583513</v>
      </c>
      <c r="X22" s="24">
        <v>14397700</v>
      </c>
      <c r="Y22" s="24">
        <v>4185813</v>
      </c>
      <c r="Z22" s="7">
        <v>29.07</v>
      </c>
      <c r="AA22" s="29">
        <v>37744990</v>
      </c>
    </row>
    <row r="23" spans="1:27" ht="13.5">
      <c r="A23" s="5" t="s">
        <v>49</v>
      </c>
      <c r="B23" s="3"/>
      <c r="C23" s="19">
        <v>4075086</v>
      </c>
      <c r="D23" s="19"/>
      <c r="E23" s="20">
        <v>4925000</v>
      </c>
      <c r="F23" s="21">
        <v>6659900</v>
      </c>
      <c r="G23" s="21"/>
      <c r="H23" s="21">
        <v>16</v>
      </c>
      <c r="I23" s="21">
        <v>502128</v>
      </c>
      <c r="J23" s="21">
        <v>502144</v>
      </c>
      <c r="K23" s="21">
        <v>1073158</v>
      </c>
      <c r="L23" s="21">
        <v>525365</v>
      </c>
      <c r="M23" s="21">
        <v>541098</v>
      </c>
      <c r="N23" s="21">
        <v>2139621</v>
      </c>
      <c r="O23" s="21"/>
      <c r="P23" s="21">
        <v>583367</v>
      </c>
      <c r="Q23" s="21">
        <v>1860403</v>
      </c>
      <c r="R23" s="21">
        <v>2443770</v>
      </c>
      <c r="S23" s="21">
        <v>120107</v>
      </c>
      <c r="T23" s="21">
        <v>125596</v>
      </c>
      <c r="U23" s="21">
        <v>316650</v>
      </c>
      <c r="V23" s="21">
        <v>562353</v>
      </c>
      <c r="W23" s="21">
        <v>5647888</v>
      </c>
      <c r="X23" s="21">
        <v>4925000</v>
      </c>
      <c r="Y23" s="21">
        <v>722888</v>
      </c>
      <c r="Z23" s="6">
        <v>14.68</v>
      </c>
      <c r="AA23" s="28">
        <v>6659900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307235212</v>
      </c>
      <c r="D25" s="51">
        <f>+D5+D9+D15+D19+D24</f>
        <v>0</v>
      </c>
      <c r="E25" s="52">
        <f t="shared" si="4"/>
        <v>187899180</v>
      </c>
      <c r="F25" s="53">
        <f t="shared" si="4"/>
        <v>264234477</v>
      </c>
      <c r="G25" s="53">
        <f t="shared" si="4"/>
        <v>1004885</v>
      </c>
      <c r="H25" s="53">
        <f t="shared" si="4"/>
        <v>6760493</v>
      </c>
      <c r="I25" s="53">
        <f t="shared" si="4"/>
        <v>12366855</v>
      </c>
      <c r="J25" s="53">
        <f t="shared" si="4"/>
        <v>20132233</v>
      </c>
      <c r="K25" s="53">
        <f t="shared" si="4"/>
        <v>10471902</v>
      </c>
      <c r="L25" s="53">
        <f t="shared" si="4"/>
        <v>18036488</v>
      </c>
      <c r="M25" s="53">
        <f t="shared" si="4"/>
        <v>25131166</v>
      </c>
      <c r="N25" s="53">
        <f t="shared" si="4"/>
        <v>53639556</v>
      </c>
      <c r="O25" s="53">
        <f t="shared" si="4"/>
        <v>10057277</v>
      </c>
      <c r="P25" s="53">
        <f t="shared" si="4"/>
        <v>19158840</v>
      </c>
      <c r="Q25" s="53">
        <f t="shared" si="4"/>
        <v>25176368</v>
      </c>
      <c r="R25" s="53">
        <f t="shared" si="4"/>
        <v>54392485</v>
      </c>
      <c r="S25" s="53">
        <f t="shared" si="4"/>
        <v>8251830</v>
      </c>
      <c r="T25" s="53">
        <f t="shared" si="4"/>
        <v>8196208</v>
      </c>
      <c r="U25" s="53">
        <f t="shared" si="4"/>
        <v>23199084</v>
      </c>
      <c r="V25" s="53">
        <f t="shared" si="4"/>
        <v>39647122</v>
      </c>
      <c r="W25" s="53">
        <f t="shared" si="4"/>
        <v>167811396</v>
      </c>
      <c r="X25" s="53">
        <f t="shared" si="4"/>
        <v>187899180</v>
      </c>
      <c r="Y25" s="53">
        <f t="shared" si="4"/>
        <v>-20087784</v>
      </c>
      <c r="Z25" s="54">
        <f>+IF(X25&lt;&gt;0,+(Y25/X25)*100,0)</f>
        <v>-10.690724674796344</v>
      </c>
      <c r="AA25" s="55">
        <f>+AA5+AA9+AA15+AA19+AA24</f>
        <v>264234477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60850858</v>
      </c>
      <c r="D28" s="19"/>
      <c r="E28" s="20">
        <v>45770680</v>
      </c>
      <c r="F28" s="21">
        <v>55661595</v>
      </c>
      <c r="G28" s="21">
        <v>36531</v>
      </c>
      <c r="H28" s="21">
        <v>127851</v>
      </c>
      <c r="I28" s="21">
        <v>4242351</v>
      </c>
      <c r="J28" s="21">
        <v>4406733</v>
      </c>
      <c r="K28" s="21">
        <v>1886223</v>
      </c>
      <c r="L28" s="21">
        <v>5923506</v>
      </c>
      <c r="M28" s="21">
        <v>8956131</v>
      </c>
      <c r="N28" s="21">
        <v>16765860</v>
      </c>
      <c r="O28" s="21">
        <v>1254229</v>
      </c>
      <c r="P28" s="21">
        <v>11319331</v>
      </c>
      <c r="Q28" s="21">
        <v>1301060</v>
      </c>
      <c r="R28" s="21">
        <v>13874620</v>
      </c>
      <c r="S28" s="21">
        <v>2609908</v>
      </c>
      <c r="T28" s="21">
        <v>2373815</v>
      </c>
      <c r="U28" s="21">
        <v>6124213</v>
      </c>
      <c r="V28" s="21">
        <v>11107936</v>
      </c>
      <c r="W28" s="21">
        <v>46155149</v>
      </c>
      <c r="X28" s="21"/>
      <c r="Y28" s="21">
        <v>46155149</v>
      </c>
      <c r="Z28" s="6"/>
      <c r="AA28" s="19">
        <v>55661595</v>
      </c>
    </row>
    <row r="29" spans="1:27" ht="13.5">
      <c r="A29" s="57" t="s">
        <v>55</v>
      </c>
      <c r="B29" s="3"/>
      <c r="C29" s="19">
        <v>34176</v>
      </c>
      <c r="D29" s="19"/>
      <c r="E29" s="20"/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</v>
      </c>
    </row>
    <row r="30" spans="1:27" ht="13.5">
      <c r="A30" s="57" t="s">
        <v>56</v>
      </c>
      <c r="B30" s="3"/>
      <c r="C30" s="22">
        <v>39474477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18050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100377561</v>
      </c>
      <c r="D32" s="25">
        <f>SUM(D28:D31)</f>
        <v>0</v>
      </c>
      <c r="E32" s="26">
        <f t="shared" si="5"/>
        <v>45770680</v>
      </c>
      <c r="F32" s="27">
        <f t="shared" si="5"/>
        <v>55671595</v>
      </c>
      <c r="G32" s="27">
        <f t="shared" si="5"/>
        <v>36531</v>
      </c>
      <c r="H32" s="27">
        <f t="shared" si="5"/>
        <v>127851</v>
      </c>
      <c r="I32" s="27">
        <f t="shared" si="5"/>
        <v>4242351</v>
      </c>
      <c r="J32" s="27">
        <f t="shared" si="5"/>
        <v>4406733</v>
      </c>
      <c r="K32" s="27">
        <f t="shared" si="5"/>
        <v>1886223</v>
      </c>
      <c r="L32" s="27">
        <f t="shared" si="5"/>
        <v>5923506</v>
      </c>
      <c r="M32" s="27">
        <f t="shared" si="5"/>
        <v>8956131</v>
      </c>
      <c r="N32" s="27">
        <f t="shared" si="5"/>
        <v>16765860</v>
      </c>
      <c r="O32" s="27">
        <f t="shared" si="5"/>
        <v>1254229</v>
      </c>
      <c r="P32" s="27">
        <f t="shared" si="5"/>
        <v>11319331</v>
      </c>
      <c r="Q32" s="27">
        <f t="shared" si="5"/>
        <v>1301060</v>
      </c>
      <c r="R32" s="27">
        <f t="shared" si="5"/>
        <v>13874620</v>
      </c>
      <c r="S32" s="27">
        <f t="shared" si="5"/>
        <v>2609908</v>
      </c>
      <c r="T32" s="27">
        <f t="shared" si="5"/>
        <v>2373815</v>
      </c>
      <c r="U32" s="27">
        <f t="shared" si="5"/>
        <v>6124213</v>
      </c>
      <c r="V32" s="27">
        <f t="shared" si="5"/>
        <v>11107936</v>
      </c>
      <c r="W32" s="27">
        <f t="shared" si="5"/>
        <v>46155149</v>
      </c>
      <c r="X32" s="27">
        <f t="shared" si="5"/>
        <v>0</v>
      </c>
      <c r="Y32" s="27">
        <f t="shared" si="5"/>
        <v>46155149</v>
      </c>
      <c r="Z32" s="13">
        <f>+IF(X32&lt;&gt;0,+(Y32/X32)*100,0)</f>
        <v>0</v>
      </c>
      <c r="AA32" s="31">
        <f>SUM(AA28:AA31)</f>
        <v>55671595</v>
      </c>
    </row>
    <row r="33" spans="1:27" ht="13.5">
      <c r="A33" s="60" t="s">
        <v>59</v>
      </c>
      <c r="B33" s="3" t="s">
        <v>60</v>
      </c>
      <c r="C33" s="19">
        <v>8017040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71919366</v>
      </c>
      <c r="D34" s="19"/>
      <c r="E34" s="20">
        <v>77630000</v>
      </c>
      <c r="F34" s="21">
        <v>127786021</v>
      </c>
      <c r="G34" s="21">
        <v>526224</v>
      </c>
      <c r="H34" s="21">
        <v>4451403</v>
      </c>
      <c r="I34" s="21">
        <v>6381596</v>
      </c>
      <c r="J34" s="21">
        <v>11359223</v>
      </c>
      <c r="K34" s="21">
        <v>4151664</v>
      </c>
      <c r="L34" s="21">
        <v>4921320</v>
      </c>
      <c r="M34" s="21">
        <v>8632097</v>
      </c>
      <c r="N34" s="21">
        <v>17705081</v>
      </c>
      <c r="O34" s="21">
        <v>5388463</v>
      </c>
      <c r="P34" s="21">
        <v>4022811</v>
      </c>
      <c r="Q34" s="21">
        <v>11441541</v>
      </c>
      <c r="R34" s="21">
        <v>20852815</v>
      </c>
      <c r="S34" s="21">
        <v>2141635</v>
      </c>
      <c r="T34" s="21">
        <v>2231777</v>
      </c>
      <c r="U34" s="21">
        <v>9417047</v>
      </c>
      <c r="V34" s="21">
        <v>13790459</v>
      </c>
      <c r="W34" s="21">
        <v>63707578</v>
      </c>
      <c r="X34" s="21"/>
      <c r="Y34" s="21">
        <v>63707578</v>
      </c>
      <c r="Z34" s="6"/>
      <c r="AA34" s="28">
        <v>127786021</v>
      </c>
    </row>
    <row r="35" spans="1:27" ht="13.5">
      <c r="A35" s="60" t="s">
        <v>63</v>
      </c>
      <c r="B35" s="3"/>
      <c r="C35" s="19">
        <v>126921245</v>
      </c>
      <c r="D35" s="19"/>
      <c r="E35" s="20">
        <v>64498500</v>
      </c>
      <c r="F35" s="21">
        <v>80776861</v>
      </c>
      <c r="G35" s="21">
        <v>442130</v>
      </c>
      <c r="H35" s="21">
        <v>2181238</v>
      </c>
      <c r="I35" s="21">
        <v>1742908</v>
      </c>
      <c r="J35" s="21">
        <v>4366276</v>
      </c>
      <c r="K35" s="21">
        <v>4434015</v>
      </c>
      <c r="L35" s="21">
        <v>7191662</v>
      </c>
      <c r="M35" s="21">
        <v>7542937</v>
      </c>
      <c r="N35" s="21">
        <v>19168614</v>
      </c>
      <c r="O35" s="21">
        <v>3414585</v>
      </c>
      <c r="P35" s="21">
        <v>3816698</v>
      </c>
      <c r="Q35" s="21">
        <v>12433769</v>
      </c>
      <c r="R35" s="21">
        <v>19665052</v>
      </c>
      <c r="S35" s="21">
        <v>3500288</v>
      </c>
      <c r="T35" s="21">
        <v>3590614</v>
      </c>
      <c r="U35" s="21">
        <v>7657824</v>
      </c>
      <c r="V35" s="21">
        <v>14748726</v>
      </c>
      <c r="W35" s="21">
        <v>57948668</v>
      </c>
      <c r="X35" s="21"/>
      <c r="Y35" s="21">
        <v>57948668</v>
      </c>
      <c r="Z35" s="6"/>
      <c r="AA35" s="28">
        <v>80776861</v>
      </c>
    </row>
    <row r="36" spans="1:27" ht="13.5">
      <c r="A36" s="61" t="s">
        <v>64</v>
      </c>
      <c r="B36" s="10"/>
      <c r="C36" s="62">
        <f aca="true" t="shared" si="6" ref="C36:Y36">SUM(C32:C35)</f>
        <v>307235212</v>
      </c>
      <c r="D36" s="62">
        <f>SUM(D32:D35)</f>
        <v>0</v>
      </c>
      <c r="E36" s="63">
        <f t="shared" si="6"/>
        <v>187899180</v>
      </c>
      <c r="F36" s="64">
        <f t="shared" si="6"/>
        <v>264234477</v>
      </c>
      <c r="G36" s="64">
        <f t="shared" si="6"/>
        <v>1004885</v>
      </c>
      <c r="H36" s="64">
        <f t="shared" si="6"/>
        <v>6760492</v>
      </c>
      <c r="I36" s="64">
        <f t="shared" si="6"/>
        <v>12366855</v>
      </c>
      <c r="J36" s="64">
        <f t="shared" si="6"/>
        <v>20132232</v>
      </c>
      <c r="K36" s="64">
        <f t="shared" si="6"/>
        <v>10471902</v>
      </c>
      <c r="L36" s="64">
        <f t="shared" si="6"/>
        <v>18036488</v>
      </c>
      <c r="M36" s="64">
        <f t="shared" si="6"/>
        <v>25131165</v>
      </c>
      <c r="N36" s="64">
        <f t="shared" si="6"/>
        <v>53639555</v>
      </c>
      <c r="O36" s="64">
        <f t="shared" si="6"/>
        <v>10057277</v>
      </c>
      <c r="P36" s="64">
        <f t="shared" si="6"/>
        <v>19158840</v>
      </c>
      <c r="Q36" s="64">
        <f t="shared" si="6"/>
        <v>25176370</v>
      </c>
      <c r="R36" s="64">
        <f t="shared" si="6"/>
        <v>54392487</v>
      </c>
      <c r="S36" s="64">
        <f t="shared" si="6"/>
        <v>8251831</v>
      </c>
      <c r="T36" s="64">
        <f t="shared" si="6"/>
        <v>8196206</v>
      </c>
      <c r="U36" s="64">
        <f t="shared" si="6"/>
        <v>23199084</v>
      </c>
      <c r="V36" s="64">
        <f t="shared" si="6"/>
        <v>39647121</v>
      </c>
      <c r="W36" s="64">
        <f t="shared" si="6"/>
        <v>167811395</v>
      </c>
      <c r="X36" s="64">
        <f t="shared" si="6"/>
        <v>0</v>
      </c>
      <c r="Y36" s="64">
        <f t="shared" si="6"/>
        <v>167811395</v>
      </c>
      <c r="Z36" s="65">
        <f>+IF(X36&lt;&gt;0,+(Y36/X36)*100,0)</f>
        <v>0</v>
      </c>
      <c r="AA36" s="66">
        <f>SUM(AA32:AA35)</f>
        <v>264234477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72641433</v>
      </c>
      <c r="D5" s="16">
        <f>SUM(D6:D8)</f>
        <v>0</v>
      </c>
      <c r="E5" s="17">
        <f t="shared" si="0"/>
        <v>28508633</v>
      </c>
      <c r="F5" s="18">
        <f t="shared" si="0"/>
        <v>30231750</v>
      </c>
      <c r="G5" s="18">
        <f t="shared" si="0"/>
        <v>26133</v>
      </c>
      <c r="H5" s="18">
        <f t="shared" si="0"/>
        <v>2073277</v>
      </c>
      <c r="I5" s="18">
        <f t="shared" si="0"/>
        <v>2061368</v>
      </c>
      <c r="J5" s="18">
        <f t="shared" si="0"/>
        <v>4160778</v>
      </c>
      <c r="K5" s="18">
        <f t="shared" si="0"/>
        <v>6500574</v>
      </c>
      <c r="L5" s="18">
        <f t="shared" si="0"/>
        <v>12838823</v>
      </c>
      <c r="M5" s="18">
        <f t="shared" si="0"/>
        <v>4684674</v>
      </c>
      <c r="N5" s="18">
        <f t="shared" si="0"/>
        <v>24024071</v>
      </c>
      <c r="O5" s="18">
        <f t="shared" si="0"/>
        <v>993411</v>
      </c>
      <c r="P5" s="18">
        <f t="shared" si="0"/>
        <v>1319158</v>
      </c>
      <c r="Q5" s="18">
        <f t="shared" si="0"/>
        <v>6249559</v>
      </c>
      <c r="R5" s="18">
        <f t="shared" si="0"/>
        <v>8562128</v>
      </c>
      <c r="S5" s="18">
        <f t="shared" si="0"/>
        <v>2228830</v>
      </c>
      <c r="T5" s="18">
        <f t="shared" si="0"/>
        <v>2995620</v>
      </c>
      <c r="U5" s="18">
        <f t="shared" si="0"/>
        <v>11492228</v>
      </c>
      <c r="V5" s="18">
        <f t="shared" si="0"/>
        <v>16716678</v>
      </c>
      <c r="W5" s="18">
        <f t="shared" si="0"/>
        <v>53463655</v>
      </c>
      <c r="X5" s="18">
        <f t="shared" si="0"/>
        <v>28508633</v>
      </c>
      <c r="Y5" s="18">
        <f t="shared" si="0"/>
        <v>24955022</v>
      </c>
      <c r="Z5" s="4">
        <f>+IF(X5&lt;&gt;0,+(Y5/X5)*100,0)</f>
        <v>87.53496528577853</v>
      </c>
      <c r="AA5" s="16">
        <f>SUM(AA6:AA8)</f>
        <v>30231750</v>
      </c>
    </row>
    <row r="6" spans="1:27" ht="13.5">
      <c r="A6" s="5" t="s">
        <v>32</v>
      </c>
      <c r="B6" s="3"/>
      <c r="C6" s="19">
        <v>1554526</v>
      </c>
      <c r="D6" s="19"/>
      <c r="E6" s="20">
        <v>8580348</v>
      </c>
      <c r="F6" s="21">
        <v>8580348</v>
      </c>
      <c r="G6" s="21">
        <v>26133</v>
      </c>
      <c r="H6" s="21">
        <v>1101374</v>
      </c>
      <c r="I6" s="21"/>
      <c r="J6" s="21">
        <v>1127507</v>
      </c>
      <c r="K6" s="21">
        <v>259782</v>
      </c>
      <c r="L6" s="21">
        <v>794142</v>
      </c>
      <c r="M6" s="21"/>
      <c r="N6" s="21">
        <v>1053924</v>
      </c>
      <c r="O6" s="21"/>
      <c r="P6" s="21"/>
      <c r="Q6" s="21"/>
      <c r="R6" s="21"/>
      <c r="S6" s="21"/>
      <c r="T6" s="21"/>
      <c r="U6" s="21"/>
      <c r="V6" s="21"/>
      <c r="W6" s="21">
        <v>2181431</v>
      </c>
      <c r="X6" s="21">
        <v>8580348</v>
      </c>
      <c r="Y6" s="21">
        <v>-6398917</v>
      </c>
      <c r="Z6" s="6">
        <v>-74.58</v>
      </c>
      <c r="AA6" s="28">
        <v>8580348</v>
      </c>
    </row>
    <row r="7" spans="1:27" ht="13.5">
      <c r="A7" s="5" t="s">
        <v>33</v>
      </c>
      <c r="B7" s="3"/>
      <c r="C7" s="22">
        <v>1575017</v>
      </c>
      <c r="D7" s="22"/>
      <c r="E7" s="23">
        <v>12676099</v>
      </c>
      <c r="F7" s="24">
        <v>11042100</v>
      </c>
      <c r="G7" s="24"/>
      <c r="H7" s="24">
        <v>73293</v>
      </c>
      <c r="I7" s="24"/>
      <c r="J7" s="24">
        <v>73293</v>
      </c>
      <c r="K7" s="24">
        <v>337060</v>
      </c>
      <c r="L7" s="24">
        <v>1334880</v>
      </c>
      <c r="M7" s="24">
        <v>2480510</v>
      </c>
      <c r="N7" s="24">
        <v>4152450</v>
      </c>
      <c r="O7" s="24">
        <v>2296081</v>
      </c>
      <c r="P7" s="24">
        <v>292434</v>
      </c>
      <c r="Q7" s="24">
        <v>1282652</v>
      </c>
      <c r="R7" s="24">
        <v>3871167</v>
      </c>
      <c r="S7" s="24">
        <v>508935</v>
      </c>
      <c r="T7" s="24">
        <v>164134</v>
      </c>
      <c r="U7" s="24">
        <v>796593</v>
      </c>
      <c r="V7" s="24">
        <v>1469662</v>
      </c>
      <c r="W7" s="24">
        <v>9566572</v>
      </c>
      <c r="X7" s="24">
        <v>12676099</v>
      </c>
      <c r="Y7" s="24">
        <v>-3109527</v>
      </c>
      <c r="Z7" s="7">
        <v>-24.53</v>
      </c>
      <c r="AA7" s="29">
        <v>11042100</v>
      </c>
    </row>
    <row r="8" spans="1:27" ht="13.5">
      <c r="A8" s="5" t="s">
        <v>34</v>
      </c>
      <c r="B8" s="3"/>
      <c r="C8" s="19">
        <v>69511890</v>
      </c>
      <c r="D8" s="19"/>
      <c r="E8" s="20">
        <v>7252186</v>
      </c>
      <c r="F8" s="21">
        <v>10609302</v>
      </c>
      <c r="G8" s="21"/>
      <c r="H8" s="21">
        <v>898610</v>
      </c>
      <c r="I8" s="21">
        <v>2061368</v>
      </c>
      <c r="J8" s="21">
        <v>2959978</v>
      </c>
      <c r="K8" s="21">
        <v>5903732</v>
      </c>
      <c r="L8" s="21">
        <v>10709801</v>
      </c>
      <c r="M8" s="21">
        <v>2204164</v>
      </c>
      <c r="N8" s="21">
        <v>18817697</v>
      </c>
      <c r="O8" s="21">
        <v>-1302670</v>
      </c>
      <c r="P8" s="21">
        <v>1026724</v>
      </c>
      <c r="Q8" s="21">
        <v>4966907</v>
      </c>
      <c r="R8" s="21">
        <v>4690961</v>
      </c>
      <c r="S8" s="21">
        <v>1719895</v>
      </c>
      <c r="T8" s="21">
        <v>2831486</v>
      </c>
      <c r="U8" s="21">
        <v>10695635</v>
      </c>
      <c r="V8" s="21">
        <v>15247016</v>
      </c>
      <c r="W8" s="21">
        <v>41715652</v>
      </c>
      <c r="X8" s="21">
        <v>7252186</v>
      </c>
      <c r="Y8" s="21">
        <v>34463466</v>
      </c>
      <c r="Z8" s="6">
        <v>475.21</v>
      </c>
      <c r="AA8" s="28">
        <v>10609302</v>
      </c>
    </row>
    <row r="9" spans="1:27" ht="13.5">
      <c r="A9" s="2" t="s">
        <v>35</v>
      </c>
      <c r="B9" s="3"/>
      <c r="C9" s="16">
        <f aca="true" t="shared" si="1" ref="C9:Y9">SUM(C10:C14)</f>
        <v>10262152</v>
      </c>
      <c r="D9" s="16">
        <f>SUM(D10:D14)</f>
        <v>0</v>
      </c>
      <c r="E9" s="17">
        <f t="shared" si="1"/>
        <v>37017301</v>
      </c>
      <c r="F9" s="18">
        <f t="shared" si="1"/>
        <v>39799300</v>
      </c>
      <c r="G9" s="18">
        <f t="shared" si="1"/>
        <v>0</v>
      </c>
      <c r="H9" s="18">
        <f t="shared" si="1"/>
        <v>200436</v>
      </c>
      <c r="I9" s="18">
        <f t="shared" si="1"/>
        <v>0</v>
      </c>
      <c r="J9" s="18">
        <f t="shared" si="1"/>
        <v>200436</v>
      </c>
      <c r="K9" s="18">
        <f t="shared" si="1"/>
        <v>2596849</v>
      </c>
      <c r="L9" s="18">
        <f t="shared" si="1"/>
        <v>5256581</v>
      </c>
      <c r="M9" s="18">
        <f t="shared" si="1"/>
        <v>1170551</v>
      </c>
      <c r="N9" s="18">
        <f t="shared" si="1"/>
        <v>9023981</v>
      </c>
      <c r="O9" s="18">
        <f t="shared" si="1"/>
        <v>3046048</v>
      </c>
      <c r="P9" s="18">
        <f t="shared" si="1"/>
        <v>2100408</v>
      </c>
      <c r="Q9" s="18">
        <f t="shared" si="1"/>
        <v>1535255</v>
      </c>
      <c r="R9" s="18">
        <f t="shared" si="1"/>
        <v>6681711</v>
      </c>
      <c r="S9" s="18">
        <f t="shared" si="1"/>
        <v>313153</v>
      </c>
      <c r="T9" s="18">
        <f t="shared" si="1"/>
        <v>2268222</v>
      </c>
      <c r="U9" s="18">
        <f t="shared" si="1"/>
        <v>2482977</v>
      </c>
      <c r="V9" s="18">
        <f t="shared" si="1"/>
        <v>5064352</v>
      </c>
      <c r="W9" s="18">
        <f t="shared" si="1"/>
        <v>20970480</v>
      </c>
      <c r="X9" s="18">
        <f t="shared" si="1"/>
        <v>37017301</v>
      </c>
      <c r="Y9" s="18">
        <f t="shared" si="1"/>
        <v>-16046821</v>
      </c>
      <c r="Z9" s="4">
        <f>+IF(X9&lt;&gt;0,+(Y9/X9)*100,0)</f>
        <v>-43.34951648689893</v>
      </c>
      <c r="AA9" s="30">
        <f>SUM(AA10:AA14)</f>
        <v>39799300</v>
      </c>
    </row>
    <row r="10" spans="1:27" ht="13.5">
      <c r="A10" s="5" t="s">
        <v>36</v>
      </c>
      <c r="B10" s="3"/>
      <c r="C10" s="19">
        <v>2617756</v>
      </c>
      <c r="D10" s="19"/>
      <c r="E10" s="20">
        <v>34119109</v>
      </c>
      <c r="F10" s="21">
        <v>33770031</v>
      </c>
      <c r="G10" s="21"/>
      <c r="H10" s="21"/>
      <c r="I10" s="21"/>
      <c r="J10" s="21"/>
      <c r="K10" s="21">
        <v>519566</v>
      </c>
      <c r="L10" s="21">
        <v>1983295</v>
      </c>
      <c r="M10" s="21">
        <v>218539</v>
      </c>
      <c r="N10" s="21">
        <v>2721400</v>
      </c>
      <c r="O10" s="21">
        <v>1079409</v>
      </c>
      <c r="P10" s="21">
        <v>168715</v>
      </c>
      <c r="Q10" s="21">
        <v>787010</v>
      </c>
      <c r="R10" s="21">
        <v>2035134</v>
      </c>
      <c r="S10" s="21">
        <v>98773</v>
      </c>
      <c r="T10" s="21">
        <v>231250</v>
      </c>
      <c r="U10" s="21">
        <v>750292</v>
      </c>
      <c r="V10" s="21">
        <v>1080315</v>
      </c>
      <c r="W10" s="21">
        <v>5836849</v>
      </c>
      <c r="X10" s="21">
        <v>34119109</v>
      </c>
      <c r="Y10" s="21">
        <v>-28282260</v>
      </c>
      <c r="Z10" s="6">
        <v>-82.89</v>
      </c>
      <c r="AA10" s="28">
        <v>33770031</v>
      </c>
    </row>
    <row r="11" spans="1:27" ht="13.5">
      <c r="A11" s="5" t="s">
        <v>37</v>
      </c>
      <c r="B11" s="3"/>
      <c r="C11" s="19">
        <v>5743402</v>
      </c>
      <c r="D11" s="19"/>
      <c r="E11" s="20">
        <v>2898192</v>
      </c>
      <c r="F11" s="21">
        <v>2370937</v>
      </c>
      <c r="G11" s="21"/>
      <c r="H11" s="21">
        <v>146018</v>
      </c>
      <c r="I11" s="21"/>
      <c r="J11" s="21">
        <v>146018</v>
      </c>
      <c r="K11" s="21"/>
      <c r="L11" s="21"/>
      <c r="M11" s="21">
        <v>229233</v>
      </c>
      <c r="N11" s="21">
        <v>229233</v>
      </c>
      <c r="O11" s="21"/>
      <c r="P11" s="21">
        <v>6009</v>
      </c>
      <c r="Q11" s="21">
        <v>199667</v>
      </c>
      <c r="R11" s="21">
        <v>205676</v>
      </c>
      <c r="S11" s="21"/>
      <c r="T11" s="21">
        <v>25156</v>
      </c>
      <c r="U11" s="21">
        <v>501550</v>
      </c>
      <c r="V11" s="21">
        <v>526706</v>
      </c>
      <c r="W11" s="21">
        <v>1107633</v>
      </c>
      <c r="X11" s="21">
        <v>2898192</v>
      </c>
      <c r="Y11" s="21">
        <v>-1790559</v>
      </c>
      <c r="Z11" s="6">
        <v>-61.78</v>
      </c>
      <c r="AA11" s="28">
        <v>2370937</v>
      </c>
    </row>
    <row r="12" spans="1:27" ht="13.5">
      <c r="A12" s="5" t="s">
        <v>38</v>
      </c>
      <c r="B12" s="3"/>
      <c r="C12" s="19">
        <v>1900994</v>
      </c>
      <c r="D12" s="19"/>
      <c r="E12" s="20"/>
      <c r="F12" s="21">
        <v>3658332</v>
      </c>
      <c r="G12" s="21"/>
      <c r="H12" s="21">
        <v>54418</v>
      </c>
      <c r="I12" s="21"/>
      <c r="J12" s="21">
        <v>54418</v>
      </c>
      <c r="K12" s="21">
        <v>2077283</v>
      </c>
      <c r="L12" s="21">
        <v>47998</v>
      </c>
      <c r="M12" s="21">
        <v>293269</v>
      </c>
      <c r="N12" s="21">
        <v>2418550</v>
      </c>
      <c r="O12" s="21">
        <v>1966639</v>
      </c>
      <c r="P12" s="21">
        <v>1925684</v>
      </c>
      <c r="Q12" s="21">
        <v>548578</v>
      </c>
      <c r="R12" s="21">
        <v>4440901</v>
      </c>
      <c r="S12" s="21">
        <v>214380</v>
      </c>
      <c r="T12" s="21">
        <v>2011816</v>
      </c>
      <c r="U12" s="21">
        <v>1231135</v>
      </c>
      <c r="V12" s="21">
        <v>3457331</v>
      </c>
      <c r="W12" s="21">
        <v>10371200</v>
      </c>
      <c r="X12" s="21"/>
      <c r="Y12" s="21">
        <v>10371200</v>
      </c>
      <c r="Z12" s="6"/>
      <c r="AA12" s="28">
        <v>3658332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>
        <v>3225288</v>
      </c>
      <c r="M13" s="21">
        <v>429510</v>
      </c>
      <c r="N13" s="21">
        <v>3654798</v>
      </c>
      <c r="O13" s="21"/>
      <c r="P13" s="21"/>
      <c r="Q13" s="21"/>
      <c r="R13" s="21"/>
      <c r="S13" s="21"/>
      <c r="T13" s="21"/>
      <c r="U13" s="21"/>
      <c r="V13" s="21"/>
      <c r="W13" s="21">
        <v>3654798</v>
      </c>
      <c r="X13" s="21"/>
      <c r="Y13" s="21">
        <v>3654798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99487705</v>
      </c>
      <c r="D15" s="16">
        <f>SUM(D16:D18)</f>
        <v>0</v>
      </c>
      <c r="E15" s="17">
        <f t="shared" si="2"/>
        <v>254207147</v>
      </c>
      <c r="F15" s="18">
        <f t="shared" si="2"/>
        <v>369812856</v>
      </c>
      <c r="G15" s="18">
        <f t="shared" si="2"/>
        <v>2081829</v>
      </c>
      <c r="H15" s="18">
        <f t="shared" si="2"/>
        <v>3198085</v>
      </c>
      <c r="I15" s="18">
        <f t="shared" si="2"/>
        <v>17395758</v>
      </c>
      <c r="J15" s="18">
        <f t="shared" si="2"/>
        <v>22675672</v>
      </c>
      <c r="K15" s="18">
        <f t="shared" si="2"/>
        <v>18348982</v>
      </c>
      <c r="L15" s="18">
        <f t="shared" si="2"/>
        <v>31523287</v>
      </c>
      <c r="M15" s="18">
        <f t="shared" si="2"/>
        <v>26304441</v>
      </c>
      <c r="N15" s="18">
        <f t="shared" si="2"/>
        <v>76176710</v>
      </c>
      <c r="O15" s="18">
        <f t="shared" si="2"/>
        <v>17920609</v>
      </c>
      <c r="P15" s="18">
        <f t="shared" si="2"/>
        <v>14292572</v>
      </c>
      <c r="Q15" s="18">
        <f t="shared" si="2"/>
        <v>31501680</v>
      </c>
      <c r="R15" s="18">
        <f t="shared" si="2"/>
        <v>63714861</v>
      </c>
      <c r="S15" s="18">
        <f t="shared" si="2"/>
        <v>19645225</v>
      </c>
      <c r="T15" s="18">
        <f t="shared" si="2"/>
        <v>24886010</v>
      </c>
      <c r="U15" s="18">
        <f t="shared" si="2"/>
        <v>30587189</v>
      </c>
      <c r="V15" s="18">
        <f t="shared" si="2"/>
        <v>75118424</v>
      </c>
      <c r="W15" s="18">
        <f t="shared" si="2"/>
        <v>237685667</v>
      </c>
      <c r="X15" s="18">
        <f t="shared" si="2"/>
        <v>254207147</v>
      </c>
      <c r="Y15" s="18">
        <f t="shared" si="2"/>
        <v>-16521480</v>
      </c>
      <c r="Z15" s="4">
        <f>+IF(X15&lt;&gt;0,+(Y15/X15)*100,0)</f>
        <v>-6.499219315812549</v>
      </c>
      <c r="AA15" s="30">
        <f>SUM(AA16:AA18)</f>
        <v>369812856</v>
      </c>
    </row>
    <row r="16" spans="1:27" ht="13.5">
      <c r="A16" s="5" t="s">
        <v>42</v>
      </c>
      <c r="B16" s="3"/>
      <c r="C16" s="19">
        <v>7491069</v>
      </c>
      <c r="D16" s="19"/>
      <c r="E16" s="20">
        <v>39186108</v>
      </c>
      <c r="F16" s="21">
        <v>21464644</v>
      </c>
      <c r="G16" s="21"/>
      <c r="H16" s="21"/>
      <c r="I16" s="21">
        <v>312710</v>
      </c>
      <c r="J16" s="21">
        <v>312710</v>
      </c>
      <c r="K16" s="21">
        <v>342879</v>
      </c>
      <c r="L16" s="21">
        <v>388876</v>
      </c>
      <c r="M16" s="21">
        <v>1671313</v>
      </c>
      <c r="N16" s="21">
        <v>2403068</v>
      </c>
      <c r="O16" s="21">
        <v>32054</v>
      </c>
      <c r="P16" s="21">
        <v>601025</v>
      </c>
      <c r="Q16" s="21">
        <v>338917</v>
      </c>
      <c r="R16" s="21">
        <v>971996</v>
      </c>
      <c r="S16" s="21">
        <v>1087881</v>
      </c>
      <c r="T16" s="21">
        <v>136317</v>
      </c>
      <c r="U16" s="21">
        <v>1277303</v>
      </c>
      <c r="V16" s="21">
        <v>2501501</v>
      </c>
      <c r="W16" s="21">
        <v>6189275</v>
      </c>
      <c r="X16" s="21">
        <v>39186108</v>
      </c>
      <c r="Y16" s="21">
        <v>-32996833</v>
      </c>
      <c r="Z16" s="6">
        <v>-84.21</v>
      </c>
      <c r="AA16" s="28">
        <v>21464644</v>
      </c>
    </row>
    <row r="17" spans="1:27" ht="13.5">
      <c r="A17" s="5" t="s">
        <v>43</v>
      </c>
      <c r="B17" s="3"/>
      <c r="C17" s="19">
        <v>91996636</v>
      </c>
      <c r="D17" s="19"/>
      <c r="E17" s="20">
        <v>215021039</v>
      </c>
      <c r="F17" s="21">
        <v>348348212</v>
      </c>
      <c r="G17" s="21">
        <v>2081829</v>
      </c>
      <c r="H17" s="21">
        <v>3198085</v>
      </c>
      <c r="I17" s="21">
        <v>17083048</v>
      </c>
      <c r="J17" s="21">
        <v>22362962</v>
      </c>
      <c r="K17" s="21">
        <v>18006103</v>
      </c>
      <c r="L17" s="21">
        <v>31134411</v>
      </c>
      <c r="M17" s="21">
        <v>24633128</v>
      </c>
      <c r="N17" s="21">
        <v>73773642</v>
      </c>
      <c r="O17" s="21">
        <v>17888555</v>
      </c>
      <c r="P17" s="21">
        <v>13691547</v>
      </c>
      <c r="Q17" s="21">
        <v>31162763</v>
      </c>
      <c r="R17" s="21">
        <v>62742865</v>
      </c>
      <c r="S17" s="21">
        <v>18557344</v>
      </c>
      <c r="T17" s="21">
        <v>24749693</v>
      </c>
      <c r="U17" s="21">
        <v>29309886</v>
      </c>
      <c r="V17" s="21">
        <v>72616923</v>
      </c>
      <c r="W17" s="21">
        <v>231496392</v>
      </c>
      <c r="X17" s="21">
        <v>215021039</v>
      </c>
      <c r="Y17" s="21">
        <v>16475353</v>
      </c>
      <c r="Z17" s="6">
        <v>7.66</v>
      </c>
      <c r="AA17" s="28">
        <v>348348212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47477149</v>
      </c>
      <c r="D19" s="16">
        <f>SUM(D20:D23)</f>
        <v>0</v>
      </c>
      <c r="E19" s="17">
        <f t="shared" si="3"/>
        <v>202784248</v>
      </c>
      <c r="F19" s="18">
        <f t="shared" si="3"/>
        <v>258417683</v>
      </c>
      <c r="G19" s="18">
        <f t="shared" si="3"/>
        <v>467033</v>
      </c>
      <c r="H19" s="18">
        <f t="shared" si="3"/>
        <v>1358810</v>
      </c>
      <c r="I19" s="18">
        <f t="shared" si="3"/>
        <v>3532084</v>
      </c>
      <c r="J19" s="18">
        <f t="shared" si="3"/>
        <v>5357927</v>
      </c>
      <c r="K19" s="18">
        <f t="shared" si="3"/>
        <v>7970257</v>
      </c>
      <c r="L19" s="18">
        <f t="shared" si="3"/>
        <v>18716609</v>
      </c>
      <c r="M19" s="18">
        <f t="shared" si="3"/>
        <v>10464327</v>
      </c>
      <c r="N19" s="18">
        <f t="shared" si="3"/>
        <v>37151193</v>
      </c>
      <c r="O19" s="18">
        <f t="shared" si="3"/>
        <v>13497253</v>
      </c>
      <c r="P19" s="18">
        <f t="shared" si="3"/>
        <v>12150875</v>
      </c>
      <c r="Q19" s="18">
        <f t="shared" si="3"/>
        <v>21684408</v>
      </c>
      <c r="R19" s="18">
        <f t="shared" si="3"/>
        <v>47332536</v>
      </c>
      <c r="S19" s="18">
        <f t="shared" si="3"/>
        <v>10687113</v>
      </c>
      <c r="T19" s="18">
        <f t="shared" si="3"/>
        <v>12609441</v>
      </c>
      <c r="U19" s="18">
        <f t="shared" si="3"/>
        <v>15861316</v>
      </c>
      <c r="V19" s="18">
        <f t="shared" si="3"/>
        <v>39157870</v>
      </c>
      <c r="W19" s="18">
        <f t="shared" si="3"/>
        <v>128999526</v>
      </c>
      <c r="X19" s="18">
        <f t="shared" si="3"/>
        <v>202784248</v>
      </c>
      <c r="Y19" s="18">
        <f t="shared" si="3"/>
        <v>-73784722</v>
      </c>
      <c r="Z19" s="4">
        <f>+IF(X19&lt;&gt;0,+(Y19/X19)*100,0)</f>
        <v>-36.385825194864246</v>
      </c>
      <c r="AA19" s="30">
        <f>SUM(AA20:AA23)</f>
        <v>258417683</v>
      </c>
    </row>
    <row r="20" spans="1:27" ht="13.5">
      <c r="A20" s="5" t="s">
        <v>46</v>
      </c>
      <c r="B20" s="3"/>
      <c r="C20" s="19">
        <v>8821228</v>
      </c>
      <c r="D20" s="19"/>
      <c r="E20" s="20">
        <v>45514147</v>
      </c>
      <c r="F20" s="21">
        <v>41623377</v>
      </c>
      <c r="G20" s="21"/>
      <c r="H20" s="21"/>
      <c r="I20" s="21">
        <v>928127</v>
      </c>
      <c r="J20" s="21">
        <v>928127</v>
      </c>
      <c r="K20" s="21">
        <v>526514</v>
      </c>
      <c r="L20" s="21">
        <v>4431033</v>
      </c>
      <c r="M20" s="21">
        <v>3946182</v>
      </c>
      <c r="N20" s="21">
        <v>8903729</v>
      </c>
      <c r="O20" s="21">
        <v>516520</v>
      </c>
      <c r="P20" s="21">
        <v>433267</v>
      </c>
      <c r="Q20" s="21">
        <v>3644678</v>
      </c>
      <c r="R20" s="21">
        <v>4594465</v>
      </c>
      <c r="S20" s="21">
        <v>3638838</v>
      </c>
      <c r="T20" s="21">
        <v>2952598</v>
      </c>
      <c r="U20" s="21">
        <v>772343</v>
      </c>
      <c r="V20" s="21">
        <v>7363779</v>
      </c>
      <c r="W20" s="21">
        <v>21790100</v>
      </c>
      <c r="X20" s="21">
        <v>45514147</v>
      </c>
      <c r="Y20" s="21">
        <v>-23724047</v>
      </c>
      <c r="Z20" s="6">
        <v>-52.12</v>
      </c>
      <c r="AA20" s="28">
        <v>41623377</v>
      </c>
    </row>
    <row r="21" spans="1:27" ht="13.5">
      <c r="A21" s="5" t="s">
        <v>47</v>
      </c>
      <c r="B21" s="3"/>
      <c r="C21" s="19">
        <v>31495310</v>
      </c>
      <c r="D21" s="19"/>
      <c r="E21" s="20">
        <v>109019229</v>
      </c>
      <c r="F21" s="21">
        <v>165921829</v>
      </c>
      <c r="G21" s="21">
        <v>467033</v>
      </c>
      <c r="H21" s="21">
        <v>1358810</v>
      </c>
      <c r="I21" s="21">
        <v>1895406</v>
      </c>
      <c r="J21" s="21">
        <v>3721249</v>
      </c>
      <c r="K21" s="21">
        <v>6921042</v>
      </c>
      <c r="L21" s="21">
        <v>14219608</v>
      </c>
      <c r="M21" s="21">
        <v>5903706</v>
      </c>
      <c r="N21" s="21">
        <v>27044356</v>
      </c>
      <c r="O21" s="21">
        <v>12759868</v>
      </c>
      <c r="P21" s="21">
        <v>5017971</v>
      </c>
      <c r="Q21" s="21">
        <v>15233221</v>
      </c>
      <c r="R21" s="21">
        <v>33011060</v>
      </c>
      <c r="S21" s="21">
        <v>6105372</v>
      </c>
      <c r="T21" s="21">
        <v>9545543</v>
      </c>
      <c r="U21" s="21">
        <v>9571908</v>
      </c>
      <c r="V21" s="21">
        <v>25222823</v>
      </c>
      <c r="W21" s="21">
        <v>88999488</v>
      </c>
      <c r="X21" s="21">
        <v>109019229</v>
      </c>
      <c r="Y21" s="21">
        <v>-20019741</v>
      </c>
      <c r="Z21" s="6">
        <v>-18.36</v>
      </c>
      <c r="AA21" s="28">
        <v>165921829</v>
      </c>
    </row>
    <row r="22" spans="1:27" ht="13.5">
      <c r="A22" s="5" t="s">
        <v>48</v>
      </c>
      <c r="B22" s="3"/>
      <c r="C22" s="22">
        <v>6792961</v>
      </c>
      <c r="D22" s="22"/>
      <c r="E22" s="23">
        <v>28943154</v>
      </c>
      <c r="F22" s="24">
        <v>38872477</v>
      </c>
      <c r="G22" s="24"/>
      <c r="H22" s="24"/>
      <c r="I22" s="24">
        <v>708551</v>
      </c>
      <c r="J22" s="24">
        <v>708551</v>
      </c>
      <c r="K22" s="24">
        <v>522701</v>
      </c>
      <c r="L22" s="24">
        <v>65968</v>
      </c>
      <c r="M22" s="24">
        <v>614439</v>
      </c>
      <c r="N22" s="24">
        <v>1203108</v>
      </c>
      <c r="O22" s="24">
        <v>92239</v>
      </c>
      <c r="P22" s="24">
        <v>2693751</v>
      </c>
      <c r="Q22" s="24">
        <v>638138</v>
      </c>
      <c r="R22" s="24">
        <v>3424128</v>
      </c>
      <c r="S22" s="24">
        <v>942903</v>
      </c>
      <c r="T22" s="24">
        <v>111300</v>
      </c>
      <c r="U22" s="24">
        <v>5517065</v>
      </c>
      <c r="V22" s="24">
        <v>6571268</v>
      </c>
      <c r="W22" s="24">
        <v>11907055</v>
      </c>
      <c r="X22" s="24">
        <v>28943154</v>
      </c>
      <c r="Y22" s="24">
        <v>-17036099</v>
      </c>
      <c r="Z22" s="7">
        <v>-58.86</v>
      </c>
      <c r="AA22" s="29">
        <v>38872477</v>
      </c>
    </row>
    <row r="23" spans="1:27" ht="13.5">
      <c r="A23" s="5" t="s">
        <v>49</v>
      </c>
      <c r="B23" s="3"/>
      <c r="C23" s="19">
        <v>367650</v>
      </c>
      <c r="D23" s="19"/>
      <c r="E23" s="20">
        <v>19307718</v>
      </c>
      <c r="F23" s="21">
        <v>12000000</v>
      </c>
      <c r="G23" s="21"/>
      <c r="H23" s="21"/>
      <c r="I23" s="21"/>
      <c r="J23" s="21"/>
      <c r="K23" s="21"/>
      <c r="L23" s="21"/>
      <c r="M23" s="21"/>
      <c r="N23" s="21"/>
      <c r="O23" s="21">
        <v>128626</v>
      </c>
      <c r="P23" s="21">
        <v>4005886</v>
      </c>
      <c r="Q23" s="21">
        <v>2168371</v>
      </c>
      <c r="R23" s="21">
        <v>6302883</v>
      </c>
      <c r="S23" s="21"/>
      <c r="T23" s="21"/>
      <c r="U23" s="21"/>
      <c r="V23" s="21"/>
      <c r="W23" s="21">
        <v>6302883</v>
      </c>
      <c r="X23" s="21">
        <v>19307718</v>
      </c>
      <c r="Y23" s="21">
        <v>-13004835</v>
      </c>
      <c r="Z23" s="6">
        <v>-67.36</v>
      </c>
      <c r="AA23" s="28">
        <v>12000000</v>
      </c>
    </row>
    <row r="24" spans="1:27" ht="13.5">
      <c r="A24" s="2" t="s">
        <v>50</v>
      </c>
      <c r="B24" s="8"/>
      <c r="C24" s="16">
        <v>873120</v>
      </c>
      <c r="D24" s="16"/>
      <c r="E24" s="17"/>
      <c r="F24" s="18"/>
      <c r="G24" s="18"/>
      <c r="H24" s="18"/>
      <c r="I24" s="18"/>
      <c r="J24" s="18"/>
      <c r="K24" s="18"/>
      <c r="L24" s="18">
        <v>126179</v>
      </c>
      <c r="M24" s="18"/>
      <c r="N24" s="18">
        <v>126179</v>
      </c>
      <c r="O24" s="18"/>
      <c r="P24" s="18"/>
      <c r="Q24" s="18"/>
      <c r="R24" s="18"/>
      <c r="S24" s="18"/>
      <c r="T24" s="18"/>
      <c r="U24" s="18"/>
      <c r="V24" s="18"/>
      <c r="W24" s="18">
        <v>126179</v>
      </c>
      <c r="X24" s="18"/>
      <c r="Y24" s="18">
        <v>126179</v>
      </c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230741559</v>
      </c>
      <c r="D25" s="51">
        <f>+D5+D9+D15+D19+D24</f>
        <v>0</v>
      </c>
      <c r="E25" s="52">
        <f t="shared" si="4"/>
        <v>522517329</v>
      </c>
      <c r="F25" s="53">
        <f t="shared" si="4"/>
        <v>698261589</v>
      </c>
      <c r="G25" s="53">
        <f t="shared" si="4"/>
        <v>2574995</v>
      </c>
      <c r="H25" s="53">
        <f t="shared" si="4"/>
        <v>6830608</v>
      </c>
      <c r="I25" s="53">
        <f t="shared" si="4"/>
        <v>22989210</v>
      </c>
      <c r="J25" s="53">
        <f t="shared" si="4"/>
        <v>32394813</v>
      </c>
      <c r="K25" s="53">
        <f t="shared" si="4"/>
        <v>35416662</v>
      </c>
      <c r="L25" s="53">
        <f t="shared" si="4"/>
        <v>68461479</v>
      </c>
      <c r="M25" s="53">
        <f t="shared" si="4"/>
        <v>42623993</v>
      </c>
      <c r="N25" s="53">
        <f t="shared" si="4"/>
        <v>146502134</v>
      </c>
      <c r="O25" s="53">
        <f t="shared" si="4"/>
        <v>35457321</v>
      </c>
      <c r="P25" s="53">
        <f t="shared" si="4"/>
        <v>29863013</v>
      </c>
      <c r="Q25" s="53">
        <f t="shared" si="4"/>
        <v>60970902</v>
      </c>
      <c r="R25" s="53">
        <f t="shared" si="4"/>
        <v>126291236</v>
      </c>
      <c r="S25" s="53">
        <f t="shared" si="4"/>
        <v>32874321</v>
      </c>
      <c r="T25" s="53">
        <f t="shared" si="4"/>
        <v>42759293</v>
      </c>
      <c r="U25" s="53">
        <f t="shared" si="4"/>
        <v>60423710</v>
      </c>
      <c r="V25" s="53">
        <f t="shared" si="4"/>
        <v>136057324</v>
      </c>
      <c r="W25" s="53">
        <f t="shared" si="4"/>
        <v>441245507</v>
      </c>
      <c r="X25" s="53">
        <f t="shared" si="4"/>
        <v>522517329</v>
      </c>
      <c r="Y25" s="53">
        <f t="shared" si="4"/>
        <v>-81271822</v>
      </c>
      <c r="Z25" s="54">
        <f>+IF(X25&lt;&gt;0,+(Y25/X25)*100,0)</f>
        <v>-15.55389984013334</v>
      </c>
      <c r="AA25" s="55">
        <f>+AA5+AA9+AA15+AA19+AA24</f>
        <v>698261589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176109284</v>
      </c>
      <c r="D28" s="19"/>
      <c r="E28" s="20">
        <v>418672331</v>
      </c>
      <c r="F28" s="21">
        <v>503218125</v>
      </c>
      <c r="G28" s="21">
        <v>2548862</v>
      </c>
      <c r="H28" s="21">
        <v>5455505</v>
      </c>
      <c r="I28" s="21">
        <v>19084825</v>
      </c>
      <c r="J28" s="21">
        <v>27089192</v>
      </c>
      <c r="K28" s="21">
        <v>26470438</v>
      </c>
      <c r="L28" s="21">
        <v>52729175</v>
      </c>
      <c r="M28" s="21">
        <v>32482265</v>
      </c>
      <c r="N28" s="21">
        <v>111681878</v>
      </c>
      <c r="O28" s="21">
        <v>24961257</v>
      </c>
      <c r="P28" s="21">
        <v>22835419</v>
      </c>
      <c r="Q28" s="21">
        <v>48856831</v>
      </c>
      <c r="R28" s="21">
        <v>96653507</v>
      </c>
      <c r="S28" s="21">
        <v>23258309</v>
      </c>
      <c r="T28" s="21">
        <v>36549120</v>
      </c>
      <c r="U28" s="21">
        <v>49387824</v>
      </c>
      <c r="V28" s="21">
        <v>109195253</v>
      </c>
      <c r="W28" s="21">
        <v>344619830</v>
      </c>
      <c r="X28" s="21"/>
      <c r="Y28" s="21">
        <v>344619830</v>
      </c>
      <c r="Z28" s="6"/>
      <c r="AA28" s="19">
        <v>503218125</v>
      </c>
    </row>
    <row r="29" spans="1:27" ht="13.5">
      <c r="A29" s="57" t="s">
        <v>55</v>
      </c>
      <c r="B29" s="3"/>
      <c r="C29" s="19"/>
      <c r="D29" s="19"/>
      <c r="E29" s="20"/>
      <c r="F29" s="21">
        <v>3000000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1659483</v>
      </c>
      <c r="U29" s="21"/>
      <c r="V29" s="21">
        <v>1659483</v>
      </c>
      <c r="W29" s="21">
        <v>1659483</v>
      </c>
      <c r="X29" s="21"/>
      <c r="Y29" s="21">
        <v>1659483</v>
      </c>
      <c r="Z29" s="6"/>
      <c r="AA29" s="28">
        <v>3000000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176109284</v>
      </c>
      <c r="D32" s="25">
        <f>SUM(D28:D31)</f>
        <v>0</v>
      </c>
      <c r="E32" s="26">
        <f t="shared" si="5"/>
        <v>418672331</v>
      </c>
      <c r="F32" s="27">
        <f t="shared" si="5"/>
        <v>506218125</v>
      </c>
      <c r="G32" s="27">
        <f t="shared" si="5"/>
        <v>2548862</v>
      </c>
      <c r="H32" s="27">
        <f t="shared" si="5"/>
        <v>5455505</v>
      </c>
      <c r="I32" s="27">
        <f t="shared" si="5"/>
        <v>19084825</v>
      </c>
      <c r="J32" s="27">
        <f t="shared" si="5"/>
        <v>27089192</v>
      </c>
      <c r="K32" s="27">
        <f t="shared" si="5"/>
        <v>26470438</v>
      </c>
      <c r="L32" s="27">
        <f t="shared" si="5"/>
        <v>52729175</v>
      </c>
      <c r="M32" s="27">
        <f t="shared" si="5"/>
        <v>32482265</v>
      </c>
      <c r="N32" s="27">
        <f t="shared" si="5"/>
        <v>111681878</v>
      </c>
      <c r="O32" s="27">
        <f t="shared" si="5"/>
        <v>24961257</v>
      </c>
      <c r="P32" s="27">
        <f t="shared" si="5"/>
        <v>22835419</v>
      </c>
      <c r="Q32" s="27">
        <f t="shared" si="5"/>
        <v>48856831</v>
      </c>
      <c r="R32" s="27">
        <f t="shared" si="5"/>
        <v>96653507</v>
      </c>
      <c r="S32" s="27">
        <f t="shared" si="5"/>
        <v>23258309</v>
      </c>
      <c r="T32" s="27">
        <f t="shared" si="5"/>
        <v>38208603</v>
      </c>
      <c r="U32" s="27">
        <f t="shared" si="5"/>
        <v>49387824</v>
      </c>
      <c r="V32" s="27">
        <f t="shared" si="5"/>
        <v>110854736</v>
      </c>
      <c r="W32" s="27">
        <f t="shared" si="5"/>
        <v>346279313</v>
      </c>
      <c r="X32" s="27">
        <f t="shared" si="5"/>
        <v>0</v>
      </c>
      <c r="Y32" s="27">
        <f t="shared" si="5"/>
        <v>346279313</v>
      </c>
      <c r="Z32" s="13">
        <f>+IF(X32&lt;&gt;0,+(Y32/X32)*100,0)</f>
        <v>0</v>
      </c>
      <c r="AA32" s="31">
        <f>SUM(AA28:AA31)</f>
        <v>506218125</v>
      </c>
    </row>
    <row r="33" spans="1:27" ht="13.5">
      <c r="A33" s="60" t="s">
        <v>59</v>
      </c>
      <c r="B33" s="3" t="s">
        <v>60</v>
      </c>
      <c r="C33" s="19">
        <v>4071839</v>
      </c>
      <c r="D33" s="19"/>
      <c r="E33" s="20">
        <v>3150000</v>
      </c>
      <c r="F33" s="21">
        <v>5041925</v>
      </c>
      <c r="G33" s="21"/>
      <c r="H33" s="21"/>
      <c r="I33" s="21"/>
      <c r="J33" s="21"/>
      <c r="K33" s="21">
        <v>246500</v>
      </c>
      <c r="L33" s="21">
        <v>811141</v>
      </c>
      <c r="M33" s="21"/>
      <c r="N33" s="21">
        <v>1057641</v>
      </c>
      <c r="O33" s="21"/>
      <c r="P33" s="21">
        <v>357001</v>
      </c>
      <c r="Q33" s="21">
        <v>361164</v>
      </c>
      <c r="R33" s="21">
        <v>718165</v>
      </c>
      <c r="S33" s="21">
        <v>344446</v>
      </c>
      <c r="T33" s="21">
        <v>86060</v>
      </c>
      <c r="U33" s="21"/>
      <c r="V33" s="21">
        <v>430506</v>
      </c>
      <c r="W33" s="21">
        <v>2206312</v>
      </c>
      <c r="X33" s="21"/>
      <c r="Y33" s="21">
        <v>2206312</v>
      </c>
      <c r="Z33" s="6"/>
      <c r="AA33" s="28">
        <v>5041925</v>
      </c>
    </row>
    <row r="34" spans="1:27" ht="13.5">
      <c r="A34" s="60" t="s">
        <v>61</v>
      </c>
      <c r="B34" s="3" t="s">
        <v>62</v>
      </c>
      <c r="C34" s="19">
        <v>15043744</v>
      </c>
      <c r="D34" s="19"/>
      <c r="E34" s="20">
        <v>40656489</v>
      </c>
      <c r="F34" s="21">
        <v>108495528</v>
      </c>
      <c r="G34" s="21"/>
      <c r="H34" s="21"/>
      <c r="I34" s="21">
        <v>928127</v>
      </c>
      <c r="J34" s="21">
        <v>928127</v>
      </c>
      <c r="K34" s="21">
        <v>2678250</v>
      </c>
      <c r="L34" s="21">
        <v>11403367</v>
      </c>
      <c r="M34" s="21">
        <v>2631530</v>
      </c>
      <c r="N34" s="21">
        <v>16713147</v>
      </c>
      <c r="O34" s="21">
        <v>6851038</v>
      </c>
      <c r="P34" s="21">
        <v>4318445</v>
      </c>
      <c r="Q34" s="21">
        <v>8006917</v>
      </c>
      <c r="R34" s="21">
        <v>19176400</v>
      </c>
      <c r="S34" s="21">
        <v>5816837</v>
      </c>
      <c r="T34" s="21">
        <v>519309</v>
      </c>
      <c r="U34" s="21">
        <v>4986892</v>
      </c>
      <c r="V34" s="21">
        <v>11323038</v>
      </c>
      <c r="W34" s="21">
        <v>48140712</v>
      </c>
      <c r="X34" s="21"/>
      <c r="Y34" s="21">
        <v>48140712</v>
      </c>
      <c r="Z34" s="6"/>
      <c r="AA34" s="28">
        <v>108495528</v>
      </c>
    </row>
    <row r="35" spans="1:27" ht="13.5">
      <c r="A35" s="60" t="s">
        <v>63</v>
      </c>
      <c r="B35" s="3"/>
      <c r="C35" s="19">
        <v>35516691</v>
      </c>
      <c r="D35" s="19"/>
      <c r="E35" s="20">
        <v>60038509</v>
      </c>
      <c r="F35" s="21">
        <v>78506011</v>
      </c>
      <c r="G35" s="21">
        <v>26133</v>
      </c>
      <c r="H35" s="21">
        <v>1375103</v>
      </c>
      <c r="I35" s="21">
        <v>2976258</v>
      </c>
      <c r="J35" s="21">
        <v>4377494</v>
      </c>
      <c r="K35" s="21">
        <v>6021474</v>
      </c>
      <c r="L35" s="21">
        <v>3517794</v>
      </c>
      <c r="M35" s="21">
        <v>7510199</v>
      </c>
      <c r="N35" s="21">
        <v>17049467</v>
      </c>
      <c r="O35" s="21">
        <v>3645027</v>
      </c>
      <c r="P35" s="21">
        <v>2352149</v>
      </c>
      <c r="Q35" s="21">
        <v>3745990</v>
      </c>
      <c r="R35" s="21">
        <v>9743166</v>
      </c>
      <c r="S35" s="21">
        <v>3454728</v>
      </c>
      <c r="T35" s="21">
        <v>3945320</v>
      </c>
      <c r="U35" s="21">
        <v>6048995</v>
      </c>
      <c r="V35" s="21">
        <v>13449043</v>
      </c>
      <c r="W35" s="21">
        <v>44619170</v>
      </c>
      <c r="X35" s="21"/>
      <c r="Y35" s="21">
        <v>44619170</v>
      </c>
      <c r="Z35" s="6"/>
      <c r="AA35" s="28">
        <v>78506011</v>
      </c>
    </row>
    <row r="36" spans="1:27" ht="13.5">
      <c r="A36" s="61" t="s">
        <v>64</v>
      </c>
      <c r="B36" s="10"/>
      <c r="C36" s="62">
        <f aca="true" t="shared" si="6" ref="C36:Y36">SUM(C32:C35)</f>
        <v>230741558</v>
      </c>
      <c r="D36" s="62">
        <f>SUM(D32:D35)</f>
        <v>0</v>
      </c>
      <c r="E36" s="63">
        <f t="shared" si="6"/>
        <v>522517329</v>
      </c>
      <c r="F36" s="64">
        <f t="shared" si="6"/>
        <v>698261589</v>
      </c>
      <c r="G36" s="64">
        <f t="shared" si="6"/>
        <v>2574995</v>
      </c>
      <c r="H36" s="64">
        <f t="shared" si="6"/>
        <v>6830608</v>
      </c>
      <c r="I36" s="64">
        <f t="shared" si="6"/>
        <v>22989210</v>
      </c>
      <c r="J36" s="64">
        <f t="shared" si="6"/>
        <v>32394813</v>
      </c>
      <c r="K36" s="64">
        <f t="shared" si="6"/>
        <v>35416662</v>
      </c>
      <c r="L36" s="64">
        <f t="shared" si="6"/>
        <v>68461477</v>
      </c>
      <c r="M36" s="64">
        <f t="shared" si="6"/>
        <v>42623994</v>
      </c>
      <c r="N36" s="64">
        <f t="shared" si="6"/>
        <v>146502133</v>
      </c>
      <c r="O36" s="64">
        <f t="shared" si="6"/>
        <v>35457322</v>
      </c>
      <c r="P36" s="64">
        <f t="shared" si="6"/>
        <v>29863014</v>
      </c>
      <c r="Q36" s="64">
        <f t="shared" si="6"/>
        <v>60970902</v>
      </c>
      <c r="R36" s="64">
        <f t="shared" si="6"/>
        <v>126291238</v>
      </c>
      <c r="S36" s="64">
        <f t="shared" si="6"/>
        <v>32874320</v>
      </c>
      <c r="T36" s="64">
        <f t="shared" si="6"/>
        <v>42759292</v>
      </c>
      <c r="U36" s="64">
        <f t="shared" si="6"/>
        <v>60423711</v>
      </c>
      <c r="V36" s="64">
        <f t="shared" si="6"/>
        <v>136057323</v>
      </c>
      <c r="W36" s="64">
        <f t="shared" si="6"/>
        <v>441245507</v>
      </c>
      <c r="X36" s="64">
        <f t="shared" si="6"/>
        <v>0</v>
      </c>
      <c r="Y36" s="64">
        <f t="shared" si="6"/>
        <v>441245507</v>
      </c>
      <c r="Z36" s="65">
        <f>+IF(X36&lt;&gt;0,+(Y36/X36)*100,0)</f>
        <v>0</v>
      </c>
      <c r="AA36" s="66">
        <f>SUM(AA32:AA35)</f>
        <v>698261589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6554205</v>
      </c>
      <c r="D5" s="16">
        <f>SUM(D6:D8)</f>
        <v>0</v>
      </c>
      <c r="E5" s="17">
        <f t="shared" si="0"/>
        <v>1000000</v>
      </c>
      <c r="F5" s="18">
        <f t="shared" si="0"/>
        <v>5300000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105846</v>
      </c>
      <c r="M5" s="18">
        <f t="shared" si="0"/>
        <v>225899</v>
      </c>
      <c r="N5" s="18">
        <f t="shared" si="0"/>
        <v>331745</v>
      </c>
      <c r="O5" s="18">
        <f t="shared" si="0"/>
        <v>0</v>
      </c>
      <c r="P5" s="18">
        <f t="shared" si="0"/>
        <v>19558</v>
      </c>
      <c r="Q5" s="18">
        <f t="shared" si="0"/>
        <v>520877</v>
      </c>
      <c r="R5" s="18">
        <f t="shared" si="0"/>
        <v>540435</v>
      </c>
      <c r="S5" s="18">
        <f t="shared" si="0"/>
        <v>60855</v>
      </c>
      <c r="T5" s="18">
        <f t="shared" si="0"/>
        <v>1883725</v>
      </c>
      <c r="U5" s="18">
        <f t="shared" si="0"/>
        <v>113756</v>
      </c>
      <c r="V5" s="18">
        <f t="shared" si="0"/>
        <v>2058336</v>
      </c>
      <c r="W5" s="18">
        <f t="shared" si="0"/>
        <v>2930516</v>
      </c>
      <c r="X5" s="18">
        <f t="shared" si="0"/>
        <v>1000000</v>
      </c>
      <c r="Y5" s="18">
        <f t="shared" si="0"/>
        <v>1930516</v>
      </c>
      <c r="Z5" s="4">
        <f>+IF(X5&lt;&gt;0,+(Y5/X5)*100,0)</f>
        <v>193.05159999999998</v>
      </c>
      <c r="AA5" s="16">
        <f>SUM(AA6:AA8)</f>
        <v>5300000</v>
      </c>
    </row>
    <row r="6" spans="1:27" ht="13.5">
      <c r="A6" s="5" t="s">
        <v>32</v>
      </c>
      <c r="B6" s="3"/>
      <c r="C6" s="19">
        <v>2417635</v>
      </c>
      <c r="D6" s="19"/>
      <c r="E6" s="20"/>
      <c r="F6" s="21">
        <v>2500000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2500000</v>
      </c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2800000</v>
      </c>
      <c r="G7" s="24"/>
      <c r="H7" s="24"/>
      <c r="I7" s="24"/>
      <c r="J7" s="24"/>
      <c r="K7" s="24"/>
      <c r="L7" s="24">
        <v>105846</v>
      </c>
      <c r="M7" s="24">
        <v>225899</v>
      </c>
      <c r="N7" s="24">
        <v>331745</v>
      </c>
      <c r="O7" s="24"/>
      <c r="P7" s="24">
        <v>19558</v>
      </c>
      <c r="Q7" s="24">
        <v>520877</v>
      </c>
      <c r="R7" s="24">
        <v>540435</v>
      </c>
      <c r="S7" s="24">
        <v>60855</v>
      </c>
      <c r="T7" s="24">
        <v>1883725</v>
      </c>
      <c r="U7" s="24">
        <v>113756</v>
      </c>
      <c r="V7" s="24">
        <v>2058336</v>
      </c>
      <c r="W7" s="24">
        <v>2930516</v>
      </c>
      <c r="X7" s="24">
        <v>1000000</v>
      </c>
      <c r="Y7" s="24">
        <v>1930516</v>
      </c>
      <c r="Z7" s="7">
        <v>193.05</v>
      </c>
      <c r="AA7" s="29">
        <v>2800000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15614469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1219911</v>
      </c>
      <c r="L9" s="18">
        <f t="shared" si="1"/>
        <v>1532239</v>
      </c>
      <c r="M9" s="18">
        <f t="shared" si="1"/>
        <v>3508849</v>
      </c>
      <c r="N9" s="18">
        <f t="shared" si="1"/>
        <v>6260999</v>
      </c>
      <c r="O9" s="18">
        <f t="shared" si="1"/>
        <v>0</v>
      </c>
      <c r="P9" s="18">
        <f t="shared" si="1"/>
        <v>502523</v>
      </c>
      <c r="Q9" s="18">
        <f t="shared" si="1"/>
        <v>0</v>
      </c>
      <c r="R9" s="18">
        <f t="shared" si="1"/>
        <v>502523</v>
      </c>
      <c r="S9" s="18">
        <f t="shared" si="1"/>
        <v>1007168</v>
      </c>
      <c r="T9" s="18">
        <f t="shared" si="1"/>
        <v>0</v>
      </c>
      <c r="U9" s="18">
        <f t="shared" si="1"/>
        <v>1548120</v>
      </c>
      <c r="V9" s="18">
        <f t="shared" si="1"/>
        <v>2555288</v>
      </c>
      <c r="W9" s="18">
        <f t="shared" si="1"/>
        <v>11624662</v>
      </c>
      <c r="X9" s="18">
        <f t="shared" si="1"/>
        <v>12994469</v>
      </c>
      <c r="Y9" s="18">
        <f t="shared" si="1"/>
        <v>-1369807</v>
      </c>
      <c r="Z9" s="4">
        <f>+IF(X9&lt;&gt;0,+(Y9/X9)*100,0)</f>
        <v>-10.541461909678649</v>
      </c>
      <c r="AA9" s="30">
        <f>SUM(AA10:AA14)</f>
        <v>15614469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15614469</v>
      </c>
      <c r="G10" s="21"/>
      <c r="H10" s="21">
        <v>1837389</v>
      </c>
      <c r="I10" s="21">
        <v>468463</v>
      </c>
      <c r="J10" s="21">
        <v>2305852</v>
      </c>
      <c r="K10" s="21">
        <v>1219911</v>
      </c>
      <c r="L10" s="21">
        <v>1532239</v>
      </c>
      <c r="M10" s="21">
        <v>3508849</v>
      </c>
      <c r="N10" s="21">
        <v>6260999</v>
      </c>
      <c r="O10" s="21"/>
      <c r="P10" s="21">
        <v>502523</v>
      </c>
      <c r="Q10" s="21"/>
      <c r="R10" s="21">
        <v>502523</v>
      </c>
      <c r="S10" s="21">
        <v>1007168</v>
      </c>
      <c r="T10" s="21"/>
      <c r="U10" s="21">
        <v>1548120</v>
      </c>
      <c r="V10" s="21">
        <v>2555288</v>
      </c>
      <c r="W10" s="21">
        <v>11624662</v>
      </c>
      <c r="X10" s="21">
        <v>12994469</v>
      </c>
      <c r="Y10" s="21">
        <v>-1369807</v>
      </c>
      <c r="Z10" s="6">
        <v>-10.54</v>
      </c>
      <c r="AA10" s="28">
        <v>15614469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68993209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25068489</v>
      </c>
      <c r="L15" s="18">
        <f t="shared" si="2"/>
        <v>8232478</v>
      </c>
      <c r="M15" s="18">
        <f t="shared" si="2"/>
        <v>5152285</v>
      </c>
      <c r="N15" s="18">
        <f t="shared" si="2"/>
        <v>38453252</v>
      </c>
      <c r="O15" s="18">
        <f t="shared" si="2"/>
        <v>414516</v>
      </c>
      <c r="P15" s="18">
        <f t="shared" si="2"/>
        <v>6425016</v>
      </c>
      <c r="Q15" s="18">
        <f t="shared" si="2"/>
        <v>2435928</v>
      </c>
      <c r="R15" s="18">
        <f t="shared" si="2"/>
        <v>9275460</v>
      </c>
      <c r="S15" s="18">
        <f t="shared" si="2"/>
        <v>1548641</v>
      </c>
      <c r="T15" s="18">
        <f t="shared" si="2"/>
        <v>5800803</v>
      </c>
      <c r="U15" s="18">
        <f t="shared" si="2"/>
        <v>16252838</v>
      </c>
      <c r="V15" s="18">
        <f t="shared" si="2"/>
        <v>23602282</v>
      </c>
      <c r="W15" s="18">
        <f t="shared" si="2"/>
        <v>75591030</v>
      </c>
      <c r="X15" s="18">
        <f t="shared" si="2"/>
        <v>10250000</v>
      </c>
      <c r="Y15" s="18">
        <f t="shared" si="2"/>
        <v>65341030</v>
      </c>
      <c r="Z15" s="4">
        <f>+IF(X15&lt;&gt;0,+(Y15/X15)*100,0)</f>
        <v>637.4734634146341</v>
      </c>
      <c r="AA15" s="30">
        <f>SUM(AA16:AA18)</f>
        <v>68993209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9337982</v>
      </c>
      <c r="G16" s="21">
        <v>42442</v>
      </c>
      <c r="H16" s="21">
        <v>624771</v>
      </c>
      <c r="I16" s="21">
        <v>476975</v>
      </c>
      <c r="J16" s="21">
        <v>1144188</v>
      </c>
      <c r="K16" s="21">
        <v>664722</v>
      </c>
      <c r="L16" s="21">
        <v>170096</v>
      </c>
      <c r="M16" s="21">
        <v>275166</v>
      </c>
      <c r="N16" s="21">
        <v>1109984</v>
      </c>
      <c r="O16" s="21">
        <v>46100</v>
      </c>
      <c r="P16" s="21">
        <v>1253348</v>
      </c>
      <c r="Q16" s="21">
        <v>101969</v>
      </c>
      <c r="R16" s="21">
        <v>1401417</v>
      </c>
      <c r="S16" s="21">
        <v>290323</v>
      </c>
      <c r="T16" s="21">
        <v>1155583</v>
      </c>
      <c r="U16" s="21">
        <v>2298807</v>
      </c>
      <c r="V16" s="21">
        <v>3744713</v>
      </c>
      <c r="W16" s="21">
        <v>7400302</v>
      </c>
      <c r="X16" s="21">
        <v>10250000</v>
      </c>
      <c r="Y16" s="21">
        <v>-2849698</v>
      </c>
      <c r="Z16" s="6">
        <v>-27.8</v>
      </c>
      <c r="AA16" s="28">
        <v>9337982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>
        <v>59655227</v>
      </c>
      <c r="G17" s="21">
        <v>352255</v>
      </c>
      <c r="H17" s="21">
        <v>510617</v>
      </c>
      <c r="I17" s="21">
        <v>2252976</v>
      </c>
      <c r="J17" s="21">
        <v>3115848</v>
      </c>
      <c r="K17" s="21">
        <v>24403767</v>
      </c>
      <c r="L17" s="21">
        <v>8062382</v>
      </c>
      <c r="M17" s="21">
        <v>4877119</v>
      </c>
      <c r="N17" s="21">
        <v>37343268</v>
      </c>
      <c r="O17" s="21">
        <v>368416</v>
      </c>
      <c r="P17" s="21">
        <v>5171668</v>
      </c>
      <c r="Q17" s="21">
        <v>2333959</v>
      </c>
      <c r="R17" s="21">
        <v>7874043</v>
      </c>
      <c r="S17" s="21">
        <v>1258318</v>
      </c>
      <c r="T17" s="21">
        <v>4645220</v>
      </c>
      <c r="U17" s="21">
        <v>13954031</v>
      </c>
      <c r="V17" s="21">
        <v>19857569</v>
      </c>
      <c r="W17" s="21">
        <v>68190728</v>
      </c>
      <c r="X17" s="21"/>
      <c r="Y17" s="21">
        <v>68190728</v>
      </c>
      <c r="Z17" s="6"/>
      <c r="AA17" s="28">
        <v>59655227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144818775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7492972</v>
      </c>
      <c r="L19" s="18">
        <f t="shared" si="3"/>
        <v>9006017</v>
      </c>
      <c r="M19" s="18">
        <f t="shared" si="3"/>
        <v>12837684</v>
      </c>
      <c r="N19" s="18">
        <f t="shared" si="3"/>
        <v>29336673</v>
      </c>
      <c r="O19" s="18">
        <f t="shared" si="3"/>
        <v>3763518</v>
      </c>
      <c r="P19" s="18">
        <f t="shared" si="3"/>
        <v>6070480</v>
      </c>
      <c r="Q19" s="18">
        <f t="shared" si="3"/>
        <v>6796682</v>
      </c>
      <c r="R19" s="18">
        <f t="shared" si="3"/>
        <v>16630680</v>
      </c>
      <c r="S19" s="18">
        <f t="shared" si="3"/>
        <v>6721286</v>
      </c>
      <c r="T19" s="18">
        <f t="shared" si="3"/>
        <v>7138099</v>
      </c>
      <c r="U19" s="18">
        <f t="shared" si="3"/>
        <v>20671100</v>
      </c>
      <c r="V19" s="18">
        <f t="shared" si="3"/>
        <v>34530485</v>
      </c>
      <c r="W19" s="18">
        <f t="shared" si="3"/>
        <v>98845862</v>
      </c>
      <c r="X19" s="18">
        <f t="shared" si="3"/>
        <v>94938033</v>
      </c>
      <c r="Y19" s="18">
        <f t="shared" si="3"/>
        <v>3907829</v>
      </c>
      <c r="Z19" s="4">
        <f>+IF(X19&lt;&gt;0,+(Y19/X19)*100,0)</f>
        <v>4.116189135707078</v>
      </c>
      <c r="AA19" s="30">
        <f>SUM(AA20:AA23)</f>
        <v>144818775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20281000</v>
      </c>
      <c r="G20" s="21"/>
      <c r="H20" s="21">
        <v>171894</v>
      </c>
      <c r="I20" s="21">
        <v>1165057</v>
      </c>
      <c r="J20" s="21">
        <v>1336951</v>
      </c>
      <c r="K20" s="21">
        <v>2306394</v>
      </c>
      <c r="L20" s="21">
        <v>3455638</v>
      </c>
      <c r="M20" s="21">
        <v>278670</v>
      </c>
      <c r="N20" s="21">
        <v>6040702</v>
      </c>
      <c r="O20" s="21"/>
      <c r="P20" s="21">
        <v>594311</v>
      </c>
      <c r="Q20" s="21">
        <v>330617</v>
      </c>
      <c r="R20" s="21">
        <v>924928</v>
      </c>
      <c r="S20" s="21"/>
      <c r="T20" s="21">
        <v>-495191</v>
      </c>
      <c r="U20" s="21">
        <v>4092818</v>
      </c>
      <c r="V20" s="21">
        <v>3597627</v>
      </c>
      <c r="W20" s="21">
        <v>11900208</v>
      </c>
      <c r="X20" s="21">
        <v>3000000</v>
      </c>
      <c r="Y20" s="21">
        <v>8900208</v>
      </c>
      <c r="Z20" s="6">
        <v>296.67</v>
      </c>
      <c r="AA20" s="28">
        <v>20281000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35368801</v>
      </c>
      <c r="G21" s="21">
        <v>1425064</v>
      </c>
      <c r="H21" s="21">
        <v>690019</v>
      </c>
      <c r="I21" s="21">
        <v>2968877</v>
      </c>
      <c r="J21" s="21">
        <v>5083960</v>
      </c>
      <c r="K21" s="21">
        <v>324299</v>
      </c>
      <c r="L21" s="21">
        <v>685967</v>
      </c>
      <c r="M21" s="21"/>
      <c r="N21" s="21">
        <v>1010266</v>
      </c>
      <c r="O21" s="21">
        <v>3660264</v>
      </c>
      <c r="P21" s="21">
        <v>362873</v>
      </c>
      <c r="Q21" s="21">
        <v>540989</v>
      </c>
      <c r="R21" s="21">
        <v>4564126</v>
      </c>
      <c r="S21" s="21">
        <v>2817163</v>
      </c>
      <c r="T21" s="21">
        <v>103263</v>
      </c>
      <c r="U21" s="21">
        <v>9925620</v>
      </c>
      <c r="V21" s="21">
        <v>12846046</v>
      </c>
      <c r="W21" s="21">
        <v>23504398</v>
      </c>
      <c r="X21" s="21">
        <v>29163801</v>
      </c>
      <c r="Y21" s="21">
        <v>-5659403</v>
      </c>
      <c r="Z21" s="6">
        <v>-19.41</v>
      </c>
      <c r="AA21" s="28">
        <v>35368801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87168974</v>
      </c>
      <c r="G22" s="24">
        <v>250880</v>
      </c>
      <c r="H22" s="24">
        <v>5586196</v>
      </c>
      <c r="I22" s="24">
        <v>6090037</v>
      </c>
      <c r="J22" s="24">
        <v>11927113</v>
      </c>
      <c r="K22" s="24">
        <v>4862279</v>
      </c>
      <c r="L22" s="24">
        <v>4864412</v>
      </c>
      <c r="M22" s="24">
        <v>12559014</v>
      </c>
      <c r="N22" s="24">
        <v>22285705</v>
      </c>
      <c r="O22" s="24">
        <v>103254</v>
      </c>
      <c r="P22" s="24">
        <v>5113296</v>
      </c>
      <c r="Q22" s="24">
        <v>5925076</v>
      </c>
      <c r="R22" s="24">
        <v>11141626</v>
      </c>
      <c r="S22" s="24">
        <v>3904123</v>
      </c>
      <c r="T22" s="24">
        <v>7530027</v>
      </c>
      <c r="U22" s="24">
        <v>5794880</v>
      </c>
      <c r="V22" s="24">
        <v>17229030</v>
      </c>
      <c r="W22" s="24">
        <v>62583474</v>
      </c>
      <c r="X22" s="24">
        <v>62774232</v>
      </c>
      <c r="Y22" s="24">
        <v>-190758</v>
      </c>
      <c r="Z22" s="7">
        <v>-0.3</v>
      </c>
      <c r="AA22" s="29">
        <v>87168974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>
        <v>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857782</v>
      </c>
      <c r="V23" s="21">
        <v>857782</v>
      </c>
      <c r="W23" s="21">
        <v>857782</v>
      </c>
      <c r="X23" s="21"/>
      <c r="Y23" s="21">
        <v>857782</v>
      </c>
      <c r="Z23" s="6"/>
      <c r="AA23" s="28">
        <v>2000000</v>
      </c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15500000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/>
      <c r="P24" s="18"/>
      <c r="Q24" s="18"/>
      <c r="R24" s="18"/>
      <c r="S24" s="18"/>
      <c r="T24" s="18"/>
      <c r="U24" s="18"/>
      <c r="V24" s="18"/>
      <c r="W24" s="18">
        <v>117</v>
      </c>
      <c r="X24" s="18">
        <v>12000000</v>
      </c>
      <c r="Y24" s="18">
        <v>-11999883</v>
      </c>
      <c r="Z24" s="4">
        <v>-100</v>
      </c>
      <c r="AA24" s="30">
        <v>15500000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238408789</v>
      </c>
      <c r="D25" s="51">
        <f>+D5+D9+D15+D19+D24</f>
        <v>0</v>
      </c>
      <c r="E25" s="52">
        <f t="shared" si="4"/>
        <v>131182502</v>
      </c>
      <c r="F25" s="53">
        <f t="shared" si="4"/>
        <v>250226453</v>
      </c>
      <c r="G25" s="53">
        <f t="shared" si="4"/>
        <v>2070641</v>
      </c>
      <c r="H25" s="53">
        <f t="shared" si="4"/>
        <v>9420886</v>
      </c>
      <c r="I25" s="53">
        <f t="shared" si="4"/>
        <v>13422385</v>
      </c>
      <c r="J25" s="53">
        <f t="shared" si="4"/>
        <v>24913912</v>
      </c>
      <c r="K25" s="53">
        <f t="shared" si="4"/>
        <v>33781489</v>
      </c>
      <c r="L25" s="53">
        <f t="shared" si="4"/>
        <v>18876580</v>
      </c>
      <c r="M25" s="53">
        <f t="shared" si="4"/>
        <v>21724717</v>
      </c>
      <c r="N25" s="53">
        <f t="shared" si="4"/>
        <v>74382786</v>
      </c>
      <c r="O25" s="53">
        <f t="shared" si="4"/>
        <v>4178034</v>
      </c>
      <c r="P25" s="53">
        <f t="shared" si="4"/>
        <v>13017577</v>
      </c>
      <c r="Q25" s="53">
        <f t="shared" si="4"/>
        <v>9753487</v>
      </c>
      <c r="R25" s="53">
        <f t="shared" si="4"/>
        <v>26949098</v>
      </c>
      <c r="S25" s="53">
        <f t="shared" si="4"/>
        <v>9337950</v>
      </c>
      <c r="T25" s="53">
        <f t="shared" si="4"/>
        <v>14822627</v>
      </c>
      <c r="U25" s="53">
        <f t="shared" si="4"/>
        <v>38585814</v>
      </c>
      <c r="V25" s="53">
        <f t="shared" si="4"/>
        <v>62746391</v>
      </c>
      <c r="W25" s="53">
        <f t="shared" si="4"/>
        <v>188992187</v>
      </c>
      <c r="X25" s="53">
        <f t="shared" si="4"/>
        <v>131182502</v>
      </c>
      <c r="Y25" s="53">
        <f t="shared" si="4"/>
        <v>57809685</v>
      </c>
      <c r="Z25" s="54">
        <f>+IF(X25&lt;&gt;0,+(Y25/X25)*100,0)</f>
        <v>44.06813722763117</v>
      </c>
      <c r="AA25" s="55">
        <f>+AA5+AA9+AA15+AA19+AA24</f>
        <v>250226453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>
        <v>4762676</v>
      </c>
      <c r="L28" s="21">
        <v>5152528</v>
      </c>
      <c r="M28" s="21">
        <v>9358945</v>
      </c>
      <c r="N28" s="21">
        <v>19274149</v>
      </c>
      <c r="O28" s="21">
        <v>3096615</v>
      </c>
      <c r="P28" s="21">
        <v>3871061</v>
      </c>
      <c r="Q28" s="21">
        <v>3612247</v>
      </c>
      <c r="R28" s="21">
        <v>10579923</v>
      </c>
      <c r="S28" s="21">
        <v>2596619</v>
      </c>
      <c r="T28" s="21">
        <v>5416017</v>
      </c>
      <c r="U28" s="21">
        <v>3511391</v>
      </c>
      <c r="V28" s="21">
        <v>11524027</v>
      </c>
      <c r="W28" s="21">
        <v>56308320</v>
      </c>
      <c r="X28" s="21"/>
      <c r="Y28" s="21">
        <v>56308320</v>
      </c>
      <c r="Z28" s="6"/>
      <c r="AA28" s="19">
        <v>78677233</v>
      </c>
    </row>
    <row r="29" spans="1:27" ht="13.5">
      <c r="A29" s="57" t="s">
        <v>55</v>
      </c>
      <c r="B29" s="3"/>
      <c r="C29" s="19">
        <v>36743030</v>
      </c>
      <c r="D29" s="19"/>
      <c r="E29" s="20">
        <v>10250000</v>
      </c>
      <c r="F29" s="21">
        <v>46733288</v>
      </c>
      <c r="G29" s="21"/>
      <c r="H29" s="21">
        <v>2096439</v>
      </c>
      <c r="I29" s="21">
        <v>2145968</v>
      </c>
      <c r="J29" s="21">
        <v>4242407</v>
      </c>
      <c r="K29" s="21">
        <v>3573686</v>
      </c>
      <c r="L29" s="21">
        <v>2348858</v>
      </c>
      <c r="M29" s="21">
        <v>5116511</v>
      </c>
      <c r="N29" s="21">
        <v>11039055</v>
      </c>
      <c r="O29" s="21">
        <v>256809</v>
      </c>
      <c r="P29" s="21">
        <v>3881737</v>
      </c>
      <c r="Q29" s="21">
        <v>3196750</v>
      </c>
      <c r="R29" s="21">
        <v>7335296</v>
      </c>
      <c r="S29" s="21">
        <v>1665414</v>
      </c>
      <c r="T29" s="21">
        <v>5671502</v>
      </c>
      <c r="U29" s="21">
        <v>7606959</v>
      </c>
      <c r="V29" s="21">
        <v>14943875</v>
      </c>
      <c r="W29" s="21">
        <v>37560633</v>
      </c>
      <c r="X29" s="21"/>
      <c r="Y29" s="21">
        <v>37560633</v>
      </c>
      <c r="Z29" s="6"/>
      <c r="AA29" s="28">
        <v>46733288</v>
      </c>
    </row>
    <row r="30" spans="1:27" ht="13.5">
      <c r="A30" s="57" t="s">
        <v>56</v>
      </c>
      <c r="B30" s="3"/>
      <c r="C30" s="22">
        <v>4284000</v>
      </c>
      <c r="D30" s="22"/>
      <c r="E30" s="23"/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272012</v>
      </c>
      <c r="T30" s="24">
        <v>102501</v>
      </c>
      <c r="U30" s="24">
        <v>4778553</v>
      </c>
      <c r="V30" s="24">
        <v>5153066</v>
      </c>
      <c r="W30" s="24">
        <v>5153066</v>
      </c>
      <c r="X30" s="24"/>
      <c r="Y30" s="24">
        <v>5153066</v>
      </c>
      <c r="Z30" s="7"/>
      <c r="AA30" s="29">
        <v>5000000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130410521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8336362</v>
      </c>
      <c r="L32" s="27">
        <f t="shared" si="5"/>
        <v>7501386</v>
      </c>
      <c r="M32" s="27">
        <f t="shared" si="5"/>
        <v>14475456</v>
      </c>
      <c r="N32" s="27">
        <f t="shared" si="5"/>
        <v>30313204</v>
      </c>
      <c r="O32" s="27">
        <f t="shared" si="5"/>
        <v>3353424</v>
      </c>
      <c r="P32" s="27">
        <f t="shared" si="5"/>
        <v>7752798</v>
      </c>
      <c r="Q32" s="27">
        <f t="shared" si="5"/>
        <v>6808997</v>
      </c>
      <c r="R32" s="27">
        <f t="shared" si="5"/>
        <v>17915219</v>
      </c>
      <c r="S32" s="27">
        <f t="shared" si="5"/>
        <v>4534045</v>
      </c>
      <c r="T32" s="27">
        <f t="shared" si="5"/>
        <v>11190020</v>
      </c>
      <c r="U32" s="27">
        <f t="shared" si="5"/>
        <v>15896903</v>
      </c>
      <c r="V32" s="27">
        <f t="shared" si="5"/>
        <v>31620968</v>
      </c>
      <c r="W32" s="27">
        <f t="shared" si="5"/>
        <v>99022019</v>
      </c>
      <c r="X32" s="27">
        <f t="shared" si="5"/>
        <v>0</v>
      </c>
      <c r="Y32" s="27">
        <f t="shared" si="5"/>
        <v>99022019</v>
      </c>
      <c r="Z32" s="13">
        <f>+IF(X32&lt;&gt;0,+(Y32/X32)*100,0)</f>
        <v>0</v>
      </c>
      <c r="AA32" s="31">
        <f>SUM(AA28:AA31)</f>
        <v>130410521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225207</v>
      </c>
      <c r="R33" s="21">
        <v>225207</v>
      </c>
      <c r="S33" s="21"/>
      <c r="T33" s="21"/>
      <c r="U33" s="21"/>
      <c r="V33" s="21"/>
      <c r="W33" s="21">
        <v>225207</v>
      </c>
      <c r="X33" s="21"/>
      <c r="Y33" s="21">
        <v>225207</v>
      </c>
      <c r="Z33" s="6"/>
      <c r="AA33" s="28"/>
    </row>
    <row r="34" spans="1:27" ht="13.5">
      <c r="A34" s="60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33452320</v>
      </c>
      <c r="D35" s="19"/>
      <c r="E35" s="20">
        <v>42255269</v>
      </c>
      <c r="F35" s="21">
        <v>119815932</v>
      </c>
      <c r="G35" s="21">
        <v>491537</v>
      </c>
      <c r="H35" s="21">
        <v>1315240</v>
      </c>
      <c r="I35" s="21">
        <v>3934507</v>
      </c>
      <c r="J35" s="21">
        <v>5741284</v>
      </c>
      <c r="K35" s="21">
        <v>25445127</v>
      </c>
      <c r="L35" s="21">
        <v>11375194</v>
      </c>
      <c r="M35" s="21">
        <v>7249261</v>
      </c>
      <c r="N35" s="21">
        <v>44069582</v>
      </c>
      <c r="O35" s="21">
        <v>824610</v>
      </c>
      <c r="P35" s="21">
        <v>5264779</v>
      </c>
      <c r="Q35" s="21">
        <v>2719283</v>
      </c>
      <c r="R35" s="21">
        <v>8808672</v>
      </c>
      <c r="S35" s="21">
        <v>4803905</v>
      </c>
      <c r="T35" s="21">
        <v>3632607</v>
      </c>
      <c r="U35" s="21">
        <v>22688911</v>
      </c>
      <c r="V35" s="21">
        <v>31125423</v>
      </c>
      <c r="W35" s="21">
        <v>89744961</v>
      </c>
      <c r="X35" s="21"/>
      <c r="Y35" s="21">
        <v>89744961</v>
      </c>
      <c r="Z35" s="6"/>
      <c r="AA35" s="28">
        <v>119815932</v>
      </c>
    </row>
    <row r="36" spans="1:27" ht="13.5">
      <c r="A36" s="61" t="s">
        <v>64</v>
      </c>
      <c r="B36" s="10"/>
      <c r="C36" s="62">
        <f aca="true" t="shared" si="6" ref="C36:Y36">SUM(C32:C35)</f>
        <v>238408789</v>
      </c>
      <c r="D36" s="62">
        <f>SUM(D32:D35)</f>
        <v>0</v>
      </c>
      <c r="E36" s="63">
        <f t="shared" si="6"/>
        <v>131182502</v>
      </c>
      <c r="F36" s="64">
        <f t="shared" si="6"/>
        <v>250226453</v>
      </c>
      <c r="G36" s="64">
        <f t="shared" si="6"/>
        <v>2070641</v>
      </c>
      <c r="H36" s="64">
        <f t="shared" si="6"/>
        <v>9420886</v>
      </c>
      <c r="I36" s="64">
        <f t="shared" si="6"/>
        <v>13422385</v>
      </c>
      <c r="J36" s="64">
        <f t="shared" si="6"/>
        <v>24913912</v>
      </c>
      <c r="K36" s="64">
        <f t="shared" si="6"/>
        <v>33781489</v>
      </c>
      <c r="L36" s="64">
        <f t="shared" si="6"/>
        <v>18876580</v>
      </c>
      <c r="M36" s="64">
        <f t="shared" si="6"/>
        <v>21724717</v>
      </c>
      <c r="N36" s="64">
        <f t="shared" si="6"/>
        <v>74382786</v>
      </c>
      <c r="O36" s="64">
        <f t="shared" si="6"/>
        <v>4178034</v>
      </c>
      <c r="P36" s="64">
        <f t="shared" si="6"/>
        <v>13017577</v>
      </c>
      <c r="Q36" s="64">
        <f t="shared" si="6"/>
        <v>9753487</v>
      </c>
      <c r="R36" s="64">
        <f t="shared" si="6"/>
        <v>26949098</v>
      </c>
      <c r="S36" s="64">
        <f t="shared" si="6"/>
        <v>9337950</v>
      </c>
      <c r="T36" s="64">
        <f t="shared" si="6"/>
        <v>14822627</v>
      </c>
      <c r="U36" s="64">
        <f t="shared" si="6"/>
        <v>38585814</v>
      </c>
      <c r="V36" s="64">
        <f t="shared" si="6"/>
        <v>62746391</v>
      </c>
      <c r="W36" s="64">
        <f t="shared" si="6"/>
        <v>188992187</v>
      </c>
      <c r="X36" s="64">
        <f t="shared" si="6"/>
        <v>0</v>
      </c>
      <c r="Y36" s="64">
        <f t="shared" si="6"/>
        <v>188992187</v>
      </c>
      <c r="Z36" s="65">
        <f>+IF(X36&lt;&gt;0,+(Y36/X36)*100,0)</f>
        <v>0</v>
      </c>
      <c r="AA36" s="66">
        <f>SUM(AA32:AA35)</f>
        <v>250226453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2113439</v>
      </c>
      <c r="D5" s="16">
        <f>SUM(D6:D8)</f>
        <v>0</v>
      </c>
      <c r="E5" s="17">
        <f t="shared" si="0"/>
        <v>9500000</v>
      </c>
      <c r="F5" s="18">
        <f t="shared" si="0"/>
        <v>4927357</v>
      </c>
      <c r="G5" s="18">
        <f t="shared" si="0"/>
        <v>0</v>
      </c>
      <c r="H5" s="18">
        <f t="shared" si="0"/>
        <v>18369</v>
      </c>
      <c r="I5" s="18">
        <f t="shared" si="0"/>
        <v>47175</v>
      </c>
      <c r="J5" s="18">
        <f t="shared" si="0"/>
        <v>65544</v>
      </c>
      <c r="K5" s="18">
        <f t="shared" si="0"/>
        <v>55337</v>
      </c>
      <c r="L5" s="18">
        <f t="shared" si="0"/>
        <v>26578</v>
      </c>
      <c r="M5" s="18">
        <f t="shared" si="0"/>
        <v>1202709</v>
      </c>
      <c r="N5" s="18">
        <f t="shared" si="0"/>
        <v>1284624</v>
      </c>
      <c r="O5" s="18">
        <f t="shared" si="0"/>
        <v>0</v>
      </c>
      <c r="P5" s="18">
        <f t="shared" si="0"/>
        <v>1673069</v>
      </c>
      <c r="Q5" s="18">
        <f t="shared" si="0"/>
        <v>0</v>
      </c>
      <c r="R5" s="18">
        <f t="shared" si="0"/>
        <v>1673069</v>
      </c>
      <c r="S5" s="18">
        <f t="shared" si="0"/>
        <v>455195</v>
      </c>
      <c r="T5" s="18">
        <f t="shared" si="0"/>
        <v>-394914</v>
      </c>
      <c r="U5" s="18">
        <f t="shared" si="0"/>
        <v>-2055</v>
      </c>
      <c r="V5" s="18">
        <f t="shared" si="0"/>
        <v>58226</v>
      </c>
      <c r="W5" s="18">
        <f t="shared" si="0"/>
        <v>3081463</v>
      </c>
      <c r="X5" s="18">
        <f t="shared" si="0"/>
        <v>9500004</v>
      </c>
      <c r="Y5" s="18">
        <f t="shared" si="0"/>
        <v>-6418541</v>
      </c>
      <c r="Z5" s="4">
        <f>+IF(X5&lt;&gt;0,+(Y5/X5)*100,0)</f>
        <v>-67.56356102586905</v>
      </c>
      <c r="AA5" s="16">
        <f>SUM(AA6:AA8)</f>
        <v>4927357</v>
      </c>
    </row>
    <row r="6" spans="1:27" ht="13.5">
      <c r="A6" s="5" t="s">
        <v>32</v>
      </c>
      <c r="B6" s="3"/>
      <c r="C6" s="19">
        <v>2113439</v>
      </c>
      <c r="D6" s="19"/>
      <c r="E6" s="20"/>
      <c r="F6" s="21">
        <v>30000</v>
      </c>
      <c r="G6" s="21"/>
      <c r="H6" s="21"/>
      <c r="I6" s="21"/>
      <c r="J6" s="21"/>
      <c r="K6" s="21">
        <v>30780</v>
      </c>
      <c r="L6" s="21">
        <v>3192</v>
      </c>
      <c r="M6" s="21"/>
      <c r="N6" s="21">
        <v>33972</v>
      </c>
      <c r="O6" s="21"/>
      <c r="P6" s="21"/>
      <c r="Q6" s="21"/>
      <c r="R6" s="21"/>
      <c r="S6" s="21"/>
      <c r="T6" s="21"/>
      <c r="U6" s="21"/>
      <c r="V6" s="21"/>
      <c r="W6" s="21">
        <v>33972</v>
      </c>
      <c r="X6" s="21"/>
      <c r="Y6" s="21">
        <v>33972</v>
      </c>
      <c r="Z6" s="6"/>
      <c r="AA6" s="28">
        <v>30000</v>
      </c>
    </row>
    <row r="7" spans="1:27" ht="13.5">
      <c r="A7" s="5" t="s">
        <v>33</v>
      </c>
      <c r="B7" s="3"/>
      <c r="C7" s="22"/>
      <c r="D7" s="22"/>
      <c r="E7" s="23">
        <v>9500000</v>
      </c>
      <c r="F7" s="24">
        <v>3107557</v>
      </c>
      <c r="G7" s="24"/>
      <c r="H7" s="24"/>
      <c r="I7" s="24">
        <v>14535</v>
      </c>
      <c r="J7" s="24">
        <v>14535</v>
      </c>
      <c r="K7" s="24">
        <v>20249</v>
      </c>
      <c r="L7" s="24">
        <v>2989</v>
      </c>
      <c r="M7" s="24">
        <v>1202709</v>
      </c>
      <c r="N7" s="24">
        <v>1225947</v>
      </c>
      <c r="O7" s="24"/>
      <c r="P7" s="24">
        <v>1656330</v>
      </c>
      <c r="Q7" s="24"/>
      <c r="R7" s="24">
        <v>1656330</v>
      </c>
      <c r="S7" s="24">
        <v>455195</v>
      </c>
      <c r="T7" s="24">
        <v>-394914</v>
      </c>
      <c r="U7" s="24"/>
      <c r="V7" s="24">
        <v>60281</v>
      </c>
      <c r="W7" s="24">
        <v>2957093</v>
      </c>
      <c r="X7" s="24">
        <v>9500004</v>
      </c>
      <c r="Y7" s="24">
        <v>-6542911</v>
      </c>
      <c r="Z7" s="7">
        <v>-68.87</v>
      </c>
      <c r="AA7" s="29">
        <v>3107557</v>
      </c>
    </row>
    <row r="8" spans="1:27" ht="13.5">
      <c r="A8" s="5" t="s">
        <v>34</v>
      </c>
      <c r="B8" s="3"/>
      <c r="C8" s="19"/>
      <c r="D8" s="19"/>
      <c r="E8" s="20"/>
      <c r="F8" s="21">
        <v>1789800</v>
      </c>
      <c r="G8" s="21"/>
      <c r="H8" s="21">
        <v>18369</v>
      </c>
      <c r="I8" s="21">
        <v>32640</v>
      </c>
      <c r="J8" s="21">
        <v>51009</v>
      </c>
      <c r="K8" s="21">
        <v>4308</v>
      </c>
      <c r="L8" s="21">
        <v>20397</v>
      </c>
      <c r="M8" s="21"/>
      <c r="N8" s="21">
        <v>24705</v>
      </c>
      <c r="O8" s="21"/>
      <c r="P8" s="21">
        <v>16739</v>
      </c>
      <c r="Q8" s="21"/>
      <c r="R8" s="21">
        <v>16739</v>
      </c>
      <c r="S8" s="21"/>
      <c r="T8" s="21"/>
      <c r="U8" s="21">
        <v>-2055</v>
      </c>
      <c r="V8" s="21">
        <v>-2055</v>
      </c>
      <c r="W8" s="21">
        <v>90398</v>
      </c>
      <c r="X8" s="21"/>
      <c r="Y8" s="21">
        <v>90398</v>
      </c>
      <c r="Z8" s="6"/>
      <c r="AA8" s="28">
        <v>1789800</v>
      </c>
    </row>
    <row r="9" spans="1:27" ht="13.5">
      <c r="A9" s="2" t="s">
        <v>35</v>
      </c>
      <c r="B9" s="3"/>
      <c r="C9" s="16">
        <f aca="true" t="shared" si="1" ref="C9:Y9">SUM(C10:C14)</f>
        <v>33591951</v>
      </c>
      <c r="D9" s="16">
        <f>SUM(D10:D14)</f>
        <v>0</v>
      </c>
      <c r="E9" s="17">
        <f t="shared" si="1"/>
        <v>5900000</v>
      </c>
      <c r="F9" s="18">
        <f t="shared" si="1"/>
        <v>63928425</v>
      </c>
      <c r="G9" s="18">
        <f t="shared" si="1"/>
        <v>0</v>
      </c>
      <c r="H9" s="18">
        <f t="shared" si="1"/>
        <v>0</v>
      </c>
      <c r="I9" s="18">
        <f t="shared" si="1"/>
        <v>3742763</v>
      </c>
      <c r="J9" s="18">
        <f t="shared" si="1"/>
        <v>3742763</v>
      </c>
      <c r="K9" s="18">
        <f t="shared" si="1"/>
        <v>1653432</v>
      </c>
      <c r="L9" s="18">
        <f t="shared" si="1"/>
        <v>5193402</v>
      </c>
      <c r="M9" s="18">
        <f t="shared" si="1"/>
        <v>2679314</v>
      </c>
      <c r="N9" s="18">
        <f t="shared" si="1"/>
        <v>9526148</v>
      </c>
      <c r="O9" s="18">
        <f t="shared" si="1"/>
        <v>1559059</v>
      </c>
      <c r="P9" s="18">
        <f t="shared" si="1"/>
        <v>1976854</v>
      </c>
      <c r="Q9" s="18">
        <f t="shared" si="1"/>
        <v>3832948</v>
      </c>
      <c r="R9" s="18">
        <f t="shared" si="1"/>
        <v>7368861</v>
      </c>
      <c r="S9" s="18">
        <f t="shared" si="1"/>
        <v>2544735</v>
      </c>
      <c r="T9" s="18">
        <f t="shared" si="1"/>
        <v>2931672</v>
      </c>
      <c r="U9" s="18">
        <f t="shared" si="1"/>
        <v>10132601</v>
      </c>
      <c r="V9" s="18">
        <f t="shared" si="1"/>
        <v>15609008</v>
      </c>
      <c r="W9" s="18">
        <f t="shared" si="1"/>
        <v>36246780</v>
      </c>
      <c r="X9" s="18">
        <f t="shared" si="1"/>
        <v>5900001</v>
      </c>
      <c r="Y9" s="18">
        <f t="shared" si="1"/>
        <v>30346779</v>
      </c>
      <c r="Z9" s="4">
        <f>+IF(X9&lt;&gt;0,+(Y9/X9)*100,0)</f>
        <v>514.3520992623561</v>
      </c>
      <c r="AA9" s="30">
        <f>SUM(AA10:AA14)</f>
        <v>63928425</v>
      </c>
    </row>
    <row r="10" spans="1:27" ht="13.5">
      <c r="A10" s="5" t="s">
        <v>36</v>
      </c>
      <c r="B10" s="3"/>
      <c r="C10" s="19">
        <v>13983623</v>
      </c>
      <c r="D10" s="19"/>
      <c r="E10" s="20">
        <v>1200000</v>
      </c>
      <c r="F10" s="21">
        <v>26669725</v>
      </c>
      <c r="G10" s="21"/>
      <c r="H10" s="21"/>
      <c r="I10" s="21">
        <v>1157728</v>
      </c>
      <c r="J10" s="21">
        <v>1157728</v>
      </c>
      <c r="K10" s="21">
        <v>662859</v>
      </c>
      <c r="L10" s="21">
        <v>3788891</v>
      </c>
      <c r="M10" s="21">
        <v>1545291</v>
      </c>
      <c r="N10" s="21">
        <v>5997041</v>
      </c>
      <c r="O10" s="21">
        <v>1325719</v>
      </c>
      <c r="P10" s="21">
        <v>1533377</v>
      </c>
      <c r="Q10" s="21">
        <v>1648160</v>
      </c>
      <c r="R10" s="21">
        <v>4507256</v>
      </c>
      <c r="S10" s="21">
        <v>1550896</v>
      </c>
      <c r="T10" s="21">
        <v>1113837</v>
      </c>
      <c r="U10" s="21">
        <v>4765476</v>
      </c>
      <c r="V10" s="21">
        <v>7430209</v>
      </c>
      <c r="W10" s="21">
        <v>19092234</v>
      </c>
      <c r="X10" s="21">
        <v>1200000</v>
      </c>
      <c r="Y10" s="21">
        <v>17892234</v>
      </c>
      <c r="Z10" s="6">
        <v>1491.02</v>
      </c>
      <c r="AA10" s="28">
        <v>26669725</v>
      </c>
    </row>
    <row r="11" spans="1:27" ht="13.5">
      <c r="A11" s="5" t="s">
        <v>37</v>
      </c>
      <c r="B11" s="3"/>
      <c r="C11" s="19">
        <v>14759733</v>
      </c>
      <c r="D11" s="19"/>
      <c r="E11" s="20">
        <v>4700000</v>
      </c>
      <c r="F11" s="21">
        <v>20839300</v>
      </c>
      <c r="G11" s="21"/>
      <c r="H11" s="21"/>
      <c r="I11" s="21">
        <v>2553229</v>
      </c>
      <c r="J11" s="21">
        <v>2553229</v>
      </c>
      <c r="K11" s="21">
        <v>990573</v>
      </c>
      <c r="L11" s="21"/>
      <c r="M11" s="21">
        <v>1134023</v>
      </c>
      <c r="N11" s="21">
        <v>2124596</v>
      </c>
      <c r="O11" s="21">
        <v>233340</v>
      </c>
      <c r="P11" s="21">
        <v>443477</v>
      </c>
      <c r="Q11" s="21">
        <v>2184788</v>
      </c>
      <c r="R11" s="21">
        <v>2861605</v>
      </c>
      <c r="S11" s="21">
        <v>993839</v>
      </c>
      <c r="T11" s="21">
        <v>968940</v>
      </c>
      <c r="U11" s="21">
        <v>2044082</v>
      </c>
      <c r="V11" s="21">
        <v>4006861</v>
      </c>
      <c r="W11" s="21">
        <v>11546291</v>
      </c>
      <c r="X11" s="21">
        <v>4700001</v>
      </c>
      <c r="Y11" s="21">
        <v>6846290</v>
      </c>
      <c r="Z11" s="6">
        <v>145.67</v>
      </c>
      <c r="AA11" s="28">
        <v>20839300</v>
      </c>
    </row>
    <row r="12" spans="1:27" ht="13.5">
      <c r="A12" s="5" t="s">
        <v>38</v>
      </c>
      <c r="B12" s="3"/>
      <c r="C12" s="19">
        <v>4848595</v>
      </c>
      <c r="D12" s="19"/>
      <c r="E12" s="20"/>
      <c r="F12" s="21">
        <v>16348000</v>
      </c>
      <c r="G12" s="21"/>
      <c r="H12" s="21"/>
      <c r="I12" s="21">
        <v>31806</v>
      </c>
      <c r="J12" s="21">
        <v>31806</v>
      </c>
      <c r="K12" s="21"/>
      <c r="L12" s="21">
        <v>1404511</v>
      </c>
      <c r="M12" s="21"/>
      <c r="N12" s="21">
        <v>1404511</v>
      </c>
      <c r="O12" s="21"/>
      <c r="P12" s="21"/>
      <c r="Q12" s="21"/>
      <c r="R12" s="21"/>
      <c r="S12" s="21"/>
      <c r="T12" s="21">
        <v>848895</v>
      </c>
      <c r="U12" s="21">
        <v>3323043</v>
      </c>
      <c r="V12" s="21">
        <v>4171938</v>
      </c>
      <c r="W12" s="21">
        <v>5608255</v>
      </c>
      <c r="X12" s="21"/>
      <c r="Y12" s="21">
        <v>5608255</v>
      </c>
      <c r="Z12" s="6"/>
      <c r="AA12" s="28">
        <v>16348000</v>
      </c>
    </row>
    <row r="13" spans="1:27" ht="13.5">
      <c r="A13" s="5" t="s">
        <v>39</v>
      </c>
      <c r="B13" s="3"/>
      <c r="C13" s="19"/>
      <c r="D13" s="19"/>
      <c r="E13" s="20"/>
      <c r="F13" s="21">
        <v>71400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71400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87820817</v>
      </c>
      <c r="D15" s="16">
        <f>SUM(D16:D18)</f>
        <v>0</v>
      </c>
      <c r="E15" s="17">
        <f t="shared" si="2"/>
        <v>84300000</v>
      </c>
      <c r="F15" s="18">
        <f t="shared" si="2"/>
        <v>87234870</v>
      </c>
      <c r="G15" s="18">
        <f t="shared" si="2"/>
        <v>1903520</v>
      </c>
      <c r="H15" s="18">
        <f t="shared" si="2"/>
        <v>400976</v>
      </c>
      <c r="I15" s="18">
        <f t="shared" si="2"/>
        <v>2613657</v>
      </c>
      <c r="J15" s="18">
        <f t="shared" si="2"/>
        <v>4918153</v>
      </c>
      <c r="K15" s="18">
        <f t="shared" si="2"/>
        <v>6576443</v>
      </c>
      <c r="L15" s="18">
        <f t="shared" si="2"/>
        <v>4308578</v>
      </c>
      <c r="M15" s="18">
        <f t="shared" si="2"/>
        <v>8898685</v>
      </c>
      <c r="N15" s="18">
        <f t="shared" si="2"/>
        <v>19783706</v>
      </c>
      <c r="O15" s="18">
        <f t="shared" si="2"/>
        <v>5085476</v>
      </c>
      <c r="P15" s="18">
        <f t="shared" si="2"/>
        <v>16004981</v>
      </c>
      <c r="Q15" s="18">
        <f t="shared" si="2"/>
        <v>10523160</v>
      </c>
      <c r="R15" s="18">
        <f t="shared" si="2"/>
        <v>31613617</v>
      </c>
      <c r="S15" s="18">
        <f t="shared" si="2"/>
        <v>5577776</v>
      </c>
      <c r="T15" s="18">
        <f t="shared" si="2"/>
        <v>4822895</v>
      </c>
      <c r="U15" s="18">
        <f t="shared" si="2"/>
        <v>21964312</v>
      </c>
      <c r="V15" s="18">
        <f t="shared" si="2"/>
        <v>32364983</v>
      </c>
      <c r="W15" s="18">
        <f t="shared" si="2"/>
        <v>88680459</v>
      </c>
      <c r="X15" s="18">
        <f t="shared" si="2"/>
        <v>84300000</v>
      </c>
      <c r="Y15" s="18">
        <f t="shared" si="2"/>
        <v>4380459</v>
      </c>
      <c r="Z15" s="4">
        <f>+IF(X15&lt;&gt;0,+(Y15/X15)*100,0)</f>
        <v>5.196274021352313</v>
      </c>
      <c r="AA15" s="30">
        <f>SUM(AA16:AA18)</f>
        <v>87234870</v>
      </c>
    </row>
    <row r="16" spans="1:27" ht="13.5">
      <c r="A16" s="5" t="s">
        <v>42</v>
      </c>
      <c r="B16" s="3"/>
      <c r="C16" s="19">
        <v>56987</v>
      </c>
      <c r="D16" s="19"/>
      <c r="E16" s="20"/>
      <c r="F16" s="21"/>
      <c r="G16" s="21"/>
      <c r="H16" s="21">
        <v>75263</v>
      </c>
      <c r="I16" s="21">
        <v>165069</v>
      </c>
      <c r="J16" s="21">
        <v>240332</v>
      </c>
      <c r="K16" s="21">
        <v>165161</v>
      </c>
      <c r="L16" s="21"/>
      <c r="M16" s="21"/>
      <c r="N16" s="21">
        <v>165161</v>
      </c>
      <c r="O16" s="21"/>
      <c r="P16" s="21">
        <v>453572</v>
      </c>
      <c r="Q16" s="21">
        <v>45728</v>
      </c>
      <c r="R16" s="21">
        <v>499300</v>
      </c>
      <c r="S16" s="21"/>
      <c r="T16" s="21">
        <v>9403</v>
      </c>
      <c r="U16" s="21">
        <v>748637</v>
      </c>
      <c r="V16" s="21">
        <v>758040</v>
      </c>
      <c r="W16" s="21">
        <v>1662833</v>
      </c>
      <c r="X16" s="21"/>
      <c r="Y16" s="21">
        <v>1662833</v>
      </c>
      <c r="Z16" s="6"/>
      <c r="AA16" s="28"/>
    </row>
    <row r="17" spans="1:27" ht="13.5">
      <c r="A17" s="5" t="s">
        <v>43</v>
      </c>
      <c r="B17" s="3"/>
      <c r="C17" s="19">
        <v>87763830</v>
      </c>
      <c r="D17" s="19"/>
      <c r="E17" s="20">
        <v>84300000</v>
      </c>
      <c r="F17" s="21">
        <v>87234870</v>
      </c>
      <c r="G17" s="21">
        <v>1903520</v>
      </c>
      <c r="H17" s="21">
        <v>325713</v>
      </c>
      <c r="I17" s="21">
        <v>2448588</v>
      </c>
      <c r="J17" s="21">
        <v>4677821</v>
      </c>
      <c r="K17" s="21">
        <v>6411282</v>
      </c>
      <c r="L17" s="21">
        <v>4308578</v>
      </c>
      <c r="M17" s="21">
        <v>8898685</v>
      </c>
      <c r="N17" s="21">
        <v>19618545</v>
      </c>
      <c r="O17" s="21">
        <v>5085476</v>
      </c>
      <c r="P17" s="21">
        <v>15551409</v>
      </c>
      <c r="Q17" s="21">
        <v>10477432</v>
      </c>
      <c r="R17" s="21">
        <v>31114317</v>
      </c>
      <c r="S17" s="21">
        <v>5577776</v>
      </c>
      <c r="T17" s="21">
        <v>4813492</v>
      </c>
      <c r="U17" s="21">
        <v>21215675</v>
      </c>
      <c r="V17" s="21">
        <v>31606943</v>
      </c>
      <c r="W17" s="21">
        <v>87017626</v>
      </c>
      <c r="X17" s="21">
        <v>84300000</v>
      </c>
      <c r="Y17" s="21">
        <v>2717626</v>
      </c>
      <c r="Z17" s="6">
        <v>3.22</v>
      </c>
      <c r="AA17" s="28">
        <v>87234870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108723923</v>
      </c>
      <c r="D19" s="16">
        <f>SUM(D20:D23)</f>
        <v>0</v>
      </c>
      <c r="E19" s="17">
        <f t="shared" si="3"/>
        <v>165978000</v>
      </c>
      <c r="F19" s="18">
        <f t="shared" si="3"/>
        <v>119783876</v>
      </c>
      <c r="G19" s="18">
        <f t="shared" si="3"/>
        <v>2621739</v>
      </c>
      <c r="H19" s="18">
        <f t="shared" si="3"/>
        <v>3124664</v>
      </c>
      <c r="I19" s="18">
        <f t="shared" si="3"/>
        <v>4352215</v>
      </c>
      <c r="J19" s="18">
        <f t="shared" si="3"/>
        <v>10098618</v>
      </c>
      <c r="K19" s="18">
        <f t="shared" si="3"/>
        <v>2945394</v>
      </c>
      <c r="L19" s="18">
        <f t="shared" si="3"/>
        <v>5791413</v>
      </c>
      <c r="M19" s="18">
        <f t="shared" si="3"/>
        <v>5528707</v>
      </c>
      <c r="N19" s="18">
        <f t="shared" si="3"/>
        <v>14265514</v>
      </c>
      <c r="O19" s="18">
        <f t="shared" si="3"/>
        <v>14676355</v>
      </c>
      <c r="P19" s="18">
        <f t="shared" si="3"/>
        <v>14644046</v>
      </c>
      <c r="Q19" s="18">
        <f t="shared" si="3"/>
        <v>23849002</v>
      </c>
      <c r="R19" s="18">
        <f t="shared" si="3"/>
        <v>53169403</v>
      </c>
      <c r="S19" s="18">
        <f t="shared" si="3"/>
        <v>10656547</v>
      </c>
      <c r="T19" s="18">
        <f t="shared" si="3"/>
        <v>19463317</v>
      </c>
      <c r="U19" s="18">
        <f t="shared" si="3"/>
        <v>27603488</v>
      </c>
      <c r="V19" s="18">
        <f t="shared" si="3"/>
        <v>57723352</v>
      </c>
      <c r="W19" s="18">
        <f t="shared" si="3"/>
        <v>135256887</v>
      </c>
      <c r="X19" s="18">
        <f t="shared" si="3"/>
        <v>165978011</v>
      </c>
      <c r="Y19" s="18">
        <f t="shared" si="3"/>
        <v>-30721124</v>
      </c>
      <c r="Z19" s="4">
        <f>+IF(X19&lt;&gt;0,+(Y19/X19)*100,0)</f>
        <v>-18.50915299858606</v>
      </c>
      <c r="AA19" s="30">
        <f>SUM(AA20:AA23)</f>
        <v>119783876</v>
      </c>
    </row>
    <row r="20" spans="1:27" ht="13.5">
      <c r="A20" s="5" t="s">
        <v>46</v>
      </c>
      <c r="B20" s="3"/>
      <c r="C20" s="19">
        <v>8591699</v>
      </c>
      <c r="D20" s="19"/>
      <c r="E20" s="20">
        <v>12000000</v>
      </c>
      <c r="F20" s="21">
        <v>12000000</v>
      </c>
      <c r="G20" s="21"/>
      <c r="H20" s="21"/>
      <c r="I20" s="21"/>
      <c r="J20" s="21"/>
      <c r="K20" s="21"/>
      <c r="L20" s="21">
        <v>238242</v>
      </c>
      <c r="M20" s="21"/>
      <c r="N20" s="21">
        <v>238242</v>
      </c>
      <c r="O20" s="21"/>
      <c r="P20" s="21">
        <v>1703463</v>
      </c>
      <c r="Q20" s="21">
        <v>3786214</v>
      </c>
      <c r="R20" s="21">
        <v>5489677</v>
      </c>
      <c r="S20" s="21"/>
      <c r="T20" s="21"/>
      <c r="U20" s="21">
        <v>3684122</v>
      </c>
      <c r="V20" s="21">
        <v>3684122</v>
      </c>
      <c r="W20" s="21">
        <v>9412041</v>
      </c>
      <c r="X20" s="21">
        <v>12000000</v>
      </c>
      <c r="Y20" s="21">
        <v>-2587959</v>
      </c>
      <c r="Z20" s="6">
        <v>-21.57</v>
      </c>
      <c r="AA20" s="28">
        <v>12000000</v>
      </c>
    </row>
    <row r="21" spans="1:27" ht="13.5">
      <c r="A21" s="5" t="s">
        <v>47</v>
      </c>
      <c r="B21" s="3"/>
      <c r="C21" s="19">
        <v>80540764</v>
      </c>
      <c r="D21" s="19"/>
      <c r="E21" s="20">
        <v>88178000</v>
      </c>
      <c r="F21" s="21">
        <v>59100000</v>
      </c>
      <c r="G21" s="21"/>
      <c r="H21" s="21">
        <v>1855709</v>
      </c>
      <c r="I21" s="21">
        <v>1382414</v>
      </c>
      <c r="J21" s="21">
        <v>3238123</v>
      </c>
      <c r="K21" s="21">
        <v>1086632</v>
      </c>
      <c r="L21" s="21">
        <v>1897379</v>
      </c>
      <c r="M21" s="21">
        <v>4425792</v>
      </c>
      <c r="N21" s="21">
        <v>7409803</v>
      </c>
      <c r="O21" s="21">
        <v>10855649</v>
      </c>
      <c r="P21" s="21">
        <v>2098438</v>
      </c>
      <c r="Q21" s="21">
        <v>11489679</v>
      </c>
      <c r="R21" s="21">
        <v>24443766</v>
      </c>
      <c r="S21" s="21">
        <v>6418730</v>
      </c>
      <c r="T21" s="21">
        <v>12700348</v>
      </c>
      <c r="U21" s="21">
        <v>17266784</v>
      </c>
      <c r="V21" s="21">
        <v>36385862</v>
      </c>
      <c r="W21" s="21">
        <v>71477554</v>
      </c>
      <c r="X21" s="21">
        <v>88178003</v>
      </c>
      <c r="Y21" s="21">
        <v>-16700449</v>
      </c>
      <c r="Z21" s="6">
        <v>-18.94</v>
      </c>
      <c r="AA21" s="28">
        <v>59100000</v>
      </c>
    </row>
    <row r="22" spans="1:27" ht="13.5">
      <c r="A22" s="5" t="s">
        <v>48</v>
      </c>
      <c r="B22" s="3"/>
      <c r="C22" s="22">
        <v>18200476</v>
      </c>
      <c r="D22" s="22"/>
      <c r="E22" s="23">
        <v>51800000</v>
      </c>
      <c r="F22" s="24">
        <v>38683876</v>
      </c>
      <c r="G22" s="24">
        <v>2621739</v>
      </c>
      <c r="H22" s="24">
        <v>1268955</v>
      </c>
      <c r="I22" s="24">
        <v>2349398</v>
      </c>
      <c r="J22" s="24">
        <v>6240092</v>
      </c>
      <c r="K22" s="24">
        <v>1554844</v>
      </c>
      <c r="L22" s="24">
        <v>2612377</v>
      </c>
      <c r="M22" s="24">
        <v>599222</v>
      </c>
      <c r="N22" s="24">
        <v>4766443</v>
      </c>
      <c r="O22" s="24">
        <v>3793025</v>
      </c>
      <c r="P22" s="24">
        <v>10398751</v>
      </c>
      <c r="Q22" s="24">
        <v>8077611</v>
      </c>
      <c r="R22" s="24">
        <v>22269387</v>
      </c>
      <c r="S22" s="24">
        <v>623024</v>
      </c>
      <c r="T22" s="24">
        <v>5883981</v>
      </c>
      <c r="U22" s="24">
        <v>5906210</v>
      </c>
      <c r="V22" s="24">
        <v>12413215</v>
      </c>
      <c r="W22" s="24">
        <v>45689137</v>
      </c>
      <c r="X22" s="24">
        <v>51800004</v>
      </c>
      <c r="Y22" s="24">
        <v>-6110867</v>
      </c>
      <c r="Z22" s="7">
        <v>-11.8</v>
      </c>
      <c r="AA22" s="29">
        <v>38683876</v>
      </c>
    </row>
    <row r="23" spans="1:27" ht="13.5">
      <c r="A23" s="5" t="s">
        <v>49</v>
      </c>
      <c r="B23" s="3"/>
      <c r="C23" s="19">
        <v>1390984</v>
      </c>
      <c r="D23" s="19"/>
      <c r="E23" s="20">
        <v>14000000</v>
      </c>
      <c r="F23" s="21">
        <v>10000000</v>
      </c>
      <c r="G23" s="21"/>
      <c r="H23" s="21"/>
      <c r="I23" s="21">
        <v>620403</v>
      </c>
      <c r="J23" s="21">
        <v>620403</v>
      </c>
      <c r="K23" s="21">
        <v>303918</v>
      </c>
      <c r="L23" s="21">
        <v>1043415</v>
      </c>
      <c r="M23" s="21">
        <v>503693</v>
      </c>
      <c r="N23" s="21">
        <v>1851026</v>
      </c>
      <c r="O23" s="21">
        <v>27681</v>
      </c>
      <c r="P23" s="21">
        <v>443394</v>
      </c>
      <c r="Q23" s="21">
        <v>495498</v>
      </c>
      <c r="R23" s="21">
        <v>966573</v>
      </c>
      <c r="S23" s="21">
        <v>3614793</v>
      </c>
      <c r="T23" s="21">
        <v>878988</v>
      </c>
      <c r="U23" s="21">
        <v>746372</v>
      </c>
      <c r="V23" s="21">
        <v>5240153</v>
      </c>
      <c r="W23" s="21">
        <v>8678155</v>
      </c>
      <c r="X23" s="21">
        <v>14000004</v>
      </c>
      <c r="Y23" s="21">
        <v>-5321849</v>
      </c>
      <c r="Z23" s="6">
        <v>-38.01</v>
      </c>
      <c r="AA23" s="28">
        <v>10000000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232250130</v>
      </c>
      <c r="D25" s="51">
        <f>+D5+D9+D15+D19+D24</f>
        <v>0</v>
      </c>
      <c r="E25" s="52">
        <f t="shared" si="4"/>
        <v>265678000</v>
      </c>
      <c r="F25" s="53">
        <f t="shared" si="4"/>
        <v>275874528</v>
      </c>
      <c r="G25" s="53">
        <f t="shared" si="4"/>
        <v>4525259</v>
      </c>
      <c r="H25" s="53">
        <f t="shared" si="4"/>
        <v>3544009</v>
      </c>
      <c r="I25" s="53">
        <f t="shared" si="4"/>
        <v>10755810</v>
      </c>
      <c r="J25" s="53">
        <f t="shared" si="4"/>
        <v>18825078</v>
      </c>
      <c r="K25" s="53">
        <f t="shared" si="4"/>
        <v>11230606</v>
      </c>
      <c r="L25" s="53">
        <f t="shared" si="4"/>
        <v>15319971</v>
      </c>
      <c r="M25" s="53">
        <f t="shared" si="4"/>
        <v>18309415</v>
      </c>
      <c r="N25" s="53">
        <f t="shared" si="4"/>
        <v>44859992</v>
      </c>
      <c r="O25" s="53">
        <f t="shared" si="4"/>
        <v>21320890</v>
      </c>
      <c r="P25" s="53">
        <f t="shared" si="4"/>
        <v>34298950</v>
      </c>
      <c r="Q25" s="53">
        <f t="shared" si="4"/>
        <v>38205110</v>
      </c>
      <c r="R25" s="53">
        <f t="shared" si="4"/>
        <v>93824950</v>
      </c>
      <c r="S25" s="53">
        <f t="shared" si="4"/>
        <v>19234253</v>
      </c>
      <c r="T25" s="53">
        <f t="shared" si="4"/>
        <v>26822970</v>
      </c>
      <c r="U25" s="53">
        <f t="shared" si="4"/>
        <v>59698346</v>
      </c>
      <c r="V25" s="53">
        <f t="shared" si="4"/>
        <v>105755569</v>
      </c>
      <c r="W25" s="53">
        <f t="shared" si="4"/>
        <v>263265589</v>
      </c>
      <c r="X25" s="53">
        <f t="shared" si="4"/>
        <v>265678016</v>
      </c>
      <c r="Y25" s="53">
        <f t="shared" si="4"/>
        <v>-2412427</v>
      </c>
      <c r="Z25" s="54">
        <f>+IF(X25&lt;&gt;0,+(Y25/X25)*100,0)</f>
        <v>-0.9080265790602713</v>
      </c>
      <c r="AA25" s="55">
        <f>+AA5+AA9+AA15+AA19+AA24</f>
        <v>275874528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224391011</v>
      </c>
      <c r="D28" s="19"/>
      <c r="E28" s="20">
        <v>259178000</v>
      </c>
      <c r="F28" s="21">
        <v>266474531</v>
      </c>
      <c r="G28" s="21">
        <v>4525259</v>
      </c>
      <c r="H28" s="21">
        <v>3450377</v>
      </c>
      <c r="I28" s="21">
        <v>10169109</v>
      </c>
      <c r="J28" s="21">
        <v>18144745</v>
      </c>
      <c r="K28" s="21">
        <v>8911161</v>
      </c>
      <c r="L28" s="21">
        <v>13855918</v>
      </c>
      <c r="M28" s="21">
        <v>17049850</v>
      </c>
      <c r="N28" s="21">
        <v>39816929</v>
      </c>
      <c r="O28" s="21">
        <v>21320890</v>
      </c>
      <c r="P28" s="21">
        <v>30661225</v>
      </c>
      <c r="Q28" s="21">
        <v>38159382</v>
      </c>
      <c r="R28" s="21">
        <v>90141497</v>
      </c>
      <c r="S28" s="21">
        <v>18779058</v>
      </c>
      <c r="T28" s="21">
        <v>26359586</v>
      </c>
      <c r="U28" s="21">
        <v>55191984</v>
      </c>
      <c r="V28" s="21">
        <v>100330628</v>
      </c>
      <c r="W28" s="21">
        <v>248433799</v>
      </c>
      <c r="X28" s="21"/>
      <c r="Y28" s="21">
        <v>248433799</v>
      </c>
      <c r="Z28" s="6"/>
      <c r="AA28" s="19">
        <v>266474531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165069</v>
      </c>
      <c r="J29" s="21">
        <v>165069</v>
      </c>
      <c r="K29" s="21">
        <v>165161</v>
      </c>
      <c r="L29" s="21">
        <v>1396531</v>
      </c>
      <c r="M29" s="21"/>
      <c r="N29" s="21">
        <v>1561692</v>
      </c>
      <c r="O29" s="21"/>
      <c r="P29" s="21">
        <v>453572</v>
      </c>
      <c r="Q29" s="21">
        <v>45728</v>
      </c>
      <c r="R29" s="21">
        <v>499300</v>
      </c>
      <c r="S29" s="21"/>
      <c r="T29" s="21">
        <v>9403</v>
      </c>
      <c r="U29" s="21">
        <v>2145168</v>
      </c>
      <c r="V29" s="21">
        <v>2154571</v>
      </c>
      <c r="W29" s="21">
        <v>4380632</v>
      </c>
      <c r="X29" s="21"/>
      <c r="Y29" s="21">
        <v>4380632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224391011</v>
      </c>
      <c r="D32" s="25">
        <f>SUM(D28:D31)</f>
        <v>0</v>
      </c>
      <c r="E32" s="26">
        <f t="shared" si="5"/>
        <v>259178000</v>
      </c>
      <c r="F32" s="27">
        <f t="shared" si="5"/>
        <v>266474531</v>
      </c>
      <c r="G32" s="27">
        <f t="shared" si="5"/>
        <v>4525259</v>
      </c>
      <c r="H32" s="27">
        <f t="shared" si="5"/>
        <v>3450377</v>
      </c>
      <c r="I32" s="27">
        <f t="shared" si="5"/>
        <v>10334178</v>
      </c>
      <c r="J32" s="27">
        <f t="shared" si="5"/>
        <v>18309814</v>
      </c>
      <c r="K32" s="27">
        <f t="shared" si="5"/>
        <v>9076322</v>
      </c>
      <c r="L32" s="27">
        <f t="shared" si="5"/>
        <v>15252449</v>
      </c>
      <c r="M32" s="27">
        <f t="shared" si="5"/>
        <v>17049850</v>
      </c>
      <c r="N32" s="27">
        <f t="shared" si="5"/>
        <v>41378621</v>
      </c>
      <c r="O32" s="27">
        <f t="shared" si="5"/>
        <v>21320890</v>
      </c>
      <c r="P32" s="27">
        <f t="shared" si="5"/>
        <v>31114797</v>
      </c>
      <c r="Q32" s="27">
        <f t="shared" si="5"/>
        <v>38205110</v>
      </c>
      <c r="R32" s="27">
        <f t="shared" si="5"/>
        <v>90640797</v>
      </c>
      <c r="S32" s="27">
        <f t="shared" si="5"/>
        <v>18779058</v>
      </c>
      <c r="T32" s="27">
        <f t="shared" si="5"/>
        <v>26368989</v>
      </c>
      <c r="U32" s="27">
        <f t="shared" si="5"/>
        <v>57337152</v>
      </c>
      <c r="V32" s="27">
        <f t="shared" si="5"/>
        <v>102485199</v>
      </c>
      <c r="W32" s="27">
        <f t="shared" si="5"/>
        <v>252814431</v>
      </c>
      <c r="X32" s="27">
        <f t="shared" si="5"/>
        <v>0</v>
      </c>
      <c r="Y32" s="27">
        <f t="shared" si="5"/>
        <v>252814431</v>
      </c>
      <c r="Z32" s="13">
        <f>+IF(X32&lt;&gt;0,+(Y32/X32)*100,0)</f>
        <v>0</v>
      </c>
      <c r="AA32" s="31">
        <f>SUM(AA28:AA31)</f>
        <v>266474531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7859119</v>
      </c>
      <c r="D35" s="19"/>
      <c r="E35" s="20">
        <v>6500000</v>
      </c>
      <c r="F35" s="21">
        <v>9399997</v>
      </c>
      <c r="G35" s="21"/>
      <c r="H35" s="21">
        <v>93632</v>
      </c>
      <c r="I35" s="21">
        <v>421632</v>
      </c>
      <c r="J35" s="21">
        <v>515264</v>
      </c>
      <c r="K35" s="21">
        <v>2154284</v>
      </c>
      <c r="L35" s="21">
        <v>67522</v>
      </c>
      <c r="M35" s="21">
        <v>1259565</v>
      </c>
      <c r="N35" s="21">
        <v>3481371</v>
      </c>
      <c r="O35" s="21"/>
      <c r="P35" s="21">
        <v>3184153</v>
      </c>
      <c r="Q35" s="21"/>
      <c r="R35" s="21">
        <v>3184153</v>
      </c>
      <c r="S35" s="21">
        <v>455195</v>
      </c>
      <c r="T35" s="21">
        <v>453981</v>
      </c>
      <c r="U35" s="21">
        <v>2361194</v>
      </c>
      <c r="V35" s="21">
        <v>3270370</v>
      </c>
      <c r="W35" s="21">
        <v>10451158</v>
      </c>
      <c r="X35" s="21"/>
      <c r="Y35" s="21">
        <v>10451158</v>
      </c>
      <c r="Z35" s="6"/>
      <c r="AA35" s="28">
        <v>9399997</v>
      </c>
    </row>
    <row r="36" spans="1:27" ht="13.5">
      <c r="A36" s="61" t="s">
        <v>64</v>
      </c>
      <c r="B36" s="10"/>
      <c r="C36" s="62">
        <f aca="true" t="shared" si="6" ref="C36:Y36">SUM(C32:C35)</f>
        <v>232250130</v>
      </c>
      <c r="D36" s="62">
        <f>SUM(D32:D35)</f>
        <v>0</v>
      </c>
      <c r="E36" s="63">
        <f t="shared" si="6"/>
        <v>265678000</v>
      </c>
      <c r="F36" s="64">
        <f t="shared" si="6"/>
        <v>275874528</v>
      </c>
      <c r="G36" s="64">
        <f t="shared" si="6"/>
        <v>4525259</v>
      </c>
      <c r="H36" s="64">
        <f t="shared" si="6"/>
        <v>3544009</v>
      </c>
      <c r="I36" s="64">
        <f t="shared" si="6"/>
        <v>10755810</v>
      </c>
      <c r="J36" s="64">
        <f t="shared" si="6"/>
        <v>18825078</v>
      </c>
      <c r="K36" s="64">
        <f t="shared" si="6"/>
        <v>11230606</v>
      </c>
      <c r="L36" s="64">
        <f t="shared" si="6"/>
        <v>15319971</v>
      </c>
      <c r="M36" s="64">
        <f t="shared" si="6"/>
        <v>18309415</v>
      </c>
      <c r="N36" s="64">
        <f t="shared" si="6"/>
        <v>44859992</v>
      </c>
      <c r="O36" s="64">
        <f t="shared" si="6"/>
        <v>21320890</v>
      </c>
      <c r="P36" s="64">
        <f t="shared" si="6"/>
        <v>34298950</v>
      </c>
      <c r="Q36" s="64">
        <f t="shared" si="6"/>
        <v>38205110</v>
      </c>
      <c r="R36" s="64">
        <f t="shared" si="6"/>
        <v>93824950</v>
      </c>
      <c r="S36" s="64">
        <f t="shared" si="6"/>
        <v>19234253</v>
      </c>
      <c r="T36" s="64">
        <f t="shared" si="6"/>
        <v>26822970</v>
      </c>
      <c r="U36" s="64">
        <f t="shared" si="6"/>
        <v>59698346</v>
      </c>
      <c r="V36" s="64">
        <f t="shared" si="6"/>
        <v>105755569</v>
      </c>
      <c r="W36" s="64">
        <f t="shared" si="6"/>
        <v>263265589</v>
      </c>
      <c r="X36" s="64">
        <f t="shared" si="6"/>
        <v>0</v>
      </c>
      <c r="Y36" s="64">
        <f t="shared" si="6"/>
        <v>263265589</v>
      </c>
      <c r="Z36" s="65">
        <f>+IF(X36&lt;&gt;0,+(Y36/X36)*100,0)</f>
        <v>0</v>
      </c>
      <c r="AA36" s="66">
        <f>SUM(AA32:AA35)</f>
        <v>275874528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10916045</v>
      </c>
      <c r="D5" s="16">
        <f>SUM(D6:D8)</f>
        <v>0</v>
      </c>
      <c r="E5" s="17">
        <f t="shared" si="0"/>
        <v>5079500</v>
      </c>
      <c r="F5" s="18">
        <f t="shared" si="0"/>
        <v>5079500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26850</v>
      </c>
      <c r="L5" s="18">
        <f t="shared" si="0"/>
        <v>28800</v>
      </c>
      <c r="M5" s="18">
        <f t="shared" si="0"/>
        <v>0</v>
      </c>
      <c r="N5" s="18">
        <f t="shared" si="0"/>
        <v>55650</v>
      </c>
      <c r="O5" s="18">
        <f t="shared" si="0"/>
        <v>66000</v>
      </c>
      <c r="P5" s="18">
        <f t="shared" si="0"/>
        <v>0</v>
      </c>
      <c r="Q5" s="18">
        <f t="shared" si="0"/>
        <v>0</v>
      </c>
      <c r="R5" s="18">
        <f t="shared" si="0"/>
        <v>66000</v>
      </c>
      <c r="S5" s="18">
        <f t="shared" si="0"/>
        <v>0</v>
      </c>
      <c r="T5" s="18">
        <f t="shared" si="0"/>
        <v>14756</v>
      </c>
      <c r="U5" s="18">
        <f t="shared" si="0"/>
        <v>13150</v>
      </c>
      <c r="V5" s="18">
        <f t="shared" si="0"/>
        <v>27906</v>
      </c>
      <c r="W5" s="18">
        <f t="shared" si="0"/>
        <v>149556</v>
      </c>
      <c r="X5" s="18">
        <f t="shared" si="0"/>
        <v>5079500</v>
      </c>
      <c r="Y5" s="18">
        <f t="shared" si="0"/>
        <v>-4929944</v>
      </c>
      <c r="Z5" s="4">
        <f>+IF(X5&lt;&gt;0,+(Y5/X5)*100,0)</f>
        <v>-97.05569445811597</v>
      </c>
      <c r="AA5" s="16">
        <f>SUM(AA6:AA8)</f>
        <v>5079500</v>
      </c>
    </row>
    <row r="6" spans="1:27" ht="13.5">
      <c r="A6" s="5" t="s">
        <v>32</v>
      </c>
      <c r="B6" s="3"/>
      <c r="C6" s="19">
        <v>916283</v>
      </c>
      <c r="D6" s="19"/>
      <c r="E6" s="20">
        <v>5079500</v>
      </c>
      <c r="F6" s="21">
        <v>5079500</v>
      </c>
      <c r="G6" s="21"/>
      <c r="H6" s="21"/>
      <c r="I6" s="21"/>
      <c r="J6" s="21"/>
      <c r="K6" s="21"/>
      <c r="L6" s="21">
        <v>28800</v>
      </c>
      <c r="M6" s="21"/>
      <c r="N6" s="21">
        <v>28800</v>
      </c>
      <c r="O6" s="21"/>
      <c r="P6" s="21"/>
      <c r="Q6" s="21"/>
      <c r="R6" s="21"/>
      <c r="S6" s="21"/>
      <c r="T6" s="21">
        <v>14756</v>
      </c>
      <c r="U6" s="21"/>
      <c r="V6" s="21">
        <v>14756</v>
      </c>
      <c r="W6" s="21">
        <v>43556</v>
      </c>
      <c r="X6" s="21">
        <v>5079500</v>
      </c>
      <c r="Y6" s="21">
        <v>-5035944</v>
      </c>
      <c r="Z6" s="6">
        <v>-99.14</v>
      </c>
      <c r="AA6" s="28">
        <v>5079500</v>
      </c>
    </row>
    <row r="7" spans="1:27" ht="13.5">
      <c r="A7" s="5" t="s">
        <v>33</v>
      </c>
      <c r="B7" s="3"/>
      <c r="C7" s="22">
        <v>366903</v>
      </c>
      <c r="D7" s="22"/>
      <c r="E7" s="23"/>
      <c r="F7" s="24"/>
      <c r="G7" s="24"/>
      <c r="H7" s="24"/>
      <c r="I7" s="24"/>
      <c r="J7" s="24"/>
      <c r="K7" s="24">
        <v>26850</v>
      </c>
      <c r="L7" s="24"/>
      <c r="M7" s="24"/>
      <c r="N7" s="24">
        <v>26850</v>
      </c>
      <c r="O7" s="24">
        <v>66000</v>
      </c>
      <c r="P7" s="24"/>
      <c r="Q7" s="24"/>
      <c r="R7" s="24">
        <v>66000</v>
      </c>
      <c r="S7" s="24"/>
      <c r="T7" s="24"/>
      <c r="U7" s="24">
        <v>13150</v>
      </c>
      <c r="V7" s="24">
        <v>13150</v>
      </c>
      <c r="W7" s="24">
        <v>106000</v>
      </c>
      <c r="X7" s="24"/>
      <c r="Y7" s="24">
        <v>106000</v>
      </c>
      <c r="Z7" s="7"/>
      <c r="AA7" s="29"/>
    </row>
    <row r="8" spans="1:27" ht="13.5">
      <c r="A8" s="5" t="s">
        <v>34</v>
      </c>
      <c r="B8" s="3"/>
      <c r="C8" s="19">
        <v>9632859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17628465</v>
      </c>
      <c r="D9" s="16">
        <f>SUM(D10:D14)</f>
        <v>0</v>
      </c>
      <c r="E9" s="17">
        <f t="shared" si="1"/>
        <v>39688000</v>
      </c>
      <c r="F9" s="18">
        <f t="shared" si="1"/>
        <v>39688000</v>
      </c>
      <c r="G9" s="18">
        <f t="shared" si="1"/>
        <v>109225</v>
      </c>
      <c r="H9" s="18">
        <f t="shared" si="1"/>
        <v>980628</v>
      </c>
      <c r="I9" s="18">
        <f t="shared" si="1"/>
        <v>363913</v>
      </c>
      <c r="J9" s="18">
        <f t="shared" si="1"/>
        <v>1453766</v>
      </c>
      <c r="K9" s="18">
        <f t="shared" si="1"/>
        <v>3806654</v>
      </c>
      <c r="L9" s="18">
        <f t="shared" si="1"/>
        <v>255739</v>
      </c>
      <c r="M9" s="18">
        <f t="shared" si="1"/>
        <v>979281</v>
      </c>
      <c r="N9" s="18">
        <f t="shared" si="1"/>
        <v>5041674</v>
      </c>
      <c r="O9" s="18">
        <f t="shared" si="1"/>
        <v>246468</v>
      </c>
      <c r="P9" s="18">
        <f t="shared" si="1"/>
        <v>758895</v>
      </c>
      <c r="Q9" s="18">
        <f t="shared" si="1"/>
        <v>497184</v>
      </c>
      <c r="R9" s="18">
        <f t="shared" si="1"/>
        <v>1502547</v>
      </c>
      <c r="S9" s="18">
        <f t="shared" si="1"/>
        <v>2809216</v>
      </c>
      <c r="T9" s="18">
        <f t="shared" si="1"/>
        <v>920560</v>
      </c>
      <c r="U9" s="18">
        <f t="shared" si="1"/>
        <v>1779188</v>
      </c>
      <c r="V9" s="18">
        <f t="shared" si="1"/>
        <v>5508964</v>
      </c>
      <c r="W9" s="18">
        <f t="shared" si="1"/>
        <v>13506951</v>
      </c>
      <c r="X9" s="18">
        <f t="shared" si="1"/>
        <v>39688000</v>
      </c>
      <c r="Y9" s="18">
        <f t="shared" si="1"/>
        <v>-26181049</v>
      </c>
      <c r="Z9" s="4">
        <f>+IF(X9&lt;&gt;0,+(Y9/X9)*100,0)</f>
        <v>-65.96716639790365</v>
      </c>
      <c r="AA9" s="30">
        <f>SUM(AA10:AA14)</f>
        <v>39688000</v>
      </c>
    </row>
    <row r="10" spans="1:27" ht="13.5">
      <c r="A10" s="5" t="s">
        <v>36</v>
      </c>
      <c r="B10" s="3"/>
      <c r="C10" s="19">
        <v>4151025</v>
      </c>
      <c r="D10" s="19"/>
      <c r="E10" s="20">
        <v>348000</v>
      </c>
      <c r="F10" s="21">
        <v>348000</v>
      </c>
      <c r="G10" s="21">
        <v>109225</v>
      </c>
      <c r="H10" s="21"/>
      <c r="I10" s="21">
        <v>6403</v>
      </c>
      <c r="J10" s="21">
        <v>115628</v>
      </c>
      <c r="K10" s="21">
        <v>29200</v>
      </c>
      <c r="L10" s="21">
        <v>13332</v>
      </c>
      <c r="M10" s="21"/>
      <c r="N10" s="21">
        <v>42532</v>
      </c>
      <c r="O10" s="21">
        <v>24900</v>
      </c>
      <c r="P10" s="21"/>
      <c r="Q10" s="21">
        <v>25488</v>
      </c>
      <c r="R10" s="21">
        <v>50388</v>
      </c>
      <c r="S10" s="21"/>
      <c r="T10" s="21">
        <v>46850</v>
      </c>
      <c r="U10" s="21">
        <v>18100</v>
      </c>
      <c r="V10" s="21">
        <v>64950</v>
      </c>
      <c r="W10" s="21">
        <v>273498</v>
      </c>
      <c r="X10" s="21">
        <v>348000</v>
      </c>
      <c r="Y10" s="21">
        <v>-74502</v>
      </c>
      <c r="Z10" s="6">
        <v>-21.41</v>
      </c>
      <c r="AA10" s="28">
        <v>348000</v>
      </c>
    </row>
    <row r="11" spans="1:27" ht="13.5">
      <c r="A11" s="5" t="s">
        <v>37</v>
      </c>
      <c r="B11" s="3"/>
      <c r="C11" s="19">
        <v>9700983</v>
      </c>
      <c r="D11" s="19"/>
      <c r="E11" s="20">
        <v>6340000</v>
      </c>
      <c r="F11" s="21">
        <v>6340000</v>
      </c>
      <c r="G11" s="21"/>
      <c r="H11" s="21">
        <v>980628</v>
      </c>
      <c r="I11" s="21">
        <v>357510</v>
      </c>
      <c r="J11" s="21">
        <v>1338138</v>
      </c>
      <c r="K11" s="21">
        <v>2328359</v>
      </c>
      <c r="L11" s="21">
        <v>242407</v>
      </c>
      <c r="M11" s="21">
        <v>979281</v>
      </c>
      <c r="N11" s="21">
        <v>3550047</v>
      </c>
      <c r="O11" s="21">
        <v>221568</v>
      </c>
      <c r="P11" s="21">
        <v>758895</v>
      </c>
      <c r="Q11" s="21">
        <v>471696</v>
      </c>
      <c r="R11" s="21">
        <v>1452159</v>
      </c>
      <c r="S11" s="21">
        <v>1150303</v>
      </c>
      <c r="T11" s="21">
        <v>873710</v>
      </c>
      <c r="U11" s="21">
        <v>286611</v>
      </c>
      <c r="V11" s="21">
        <v>2310624</v>
      </c>
      <c r="W11" s="21">
        <v>8650968</v>
      </c>
      <c r="X11" s="21">
        <v>6340000</v>
      </c>
      <c r="Y11" s="21">
        <v>2310968</v>
      </c>
      <c r="Z11" s="6">
        <v>36.45</v>
      </c>
      <c r="AA11" s="28">
        <v>6340000</v>
      </c>
    </row>
    <row r="12" spans="1:27" ht="13.5">
      <c r="A12" s="5" t="s">
        <v>38</v>
      </c>
      <c r="B12" s="3"/>
      <c r="C12" s="19">
        <v>3776457</v>
      </c>
      <c r="D12" s="19"/>
      <c r="E12" s="20"/>
      <c r="F12" s="21"/>
      <c r="G12" s="21"/>
      <c r="H12" s="21"/>
      <c r="I12" s="21"/>
      <c r="J12" s="21"/>
      <c r="K12" s="21">
        <v>1449095</v>
      </c>
      <c r="L12" s="21"/>
      <c r="M12" s="21"/>
      <c r="N12" s="21">
        <v>1449095</v>
      </c>
      <c r="O12" s="21"/>
      <c r="P12" s="21"/>
      <c r="Q12" s="21"/>
      <c r="R12" s="21"/>
      <c r="S12" s="21">
        <v>1658913</v>
      </c>
      <c r="T12" s="21"/>
      <c r="U12" s="21">
        <v>1449095</v>
      </c>
      <c r="V12" s="21">
        <v>3108008</v>
      </c>
      <c r="W12" s="21">
        <v>4557103</v>
      </c>
      <c r="X12" s="21"/>
      <c r="Y12" s="21">
        <v>4557103</v>
      </c>
      <c r="Z12" s="6"/>
      <c r="AA12" s="28"/>
    </row>
    <row r="13" spans="1:27" ht="13.5">
      <c r="A13" s="5" t="s">
        <v>39</v>
      </c>
      <c r="B13" s="3"/>
      <c r="C13" s="19"/>
      <c r="D13" s="19"/>
      <c r="E13" s="20">
        <v>33000000</v>
      </c>
      <c r="F13" s="21">
        <v>33000000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25382</v>
      </c>
      <c r="V13" s="21">
        <v>25382</v>
      </c>
      <c r="W13" s="21">
        <v>25382</v>
      </c>
      <c r="X13" s="21">
        <v>33000000</v>
      </c>
      <c r="Y13" s="21">
        <v>-32974618</v>
      </c>
      <c r="Z13" s="6">
        <v>-99.92</v>
      </c>
      <c r="AA13" s="28">
        <v>33000000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630209828</v>
      </c>
      <c r="D15" s="16">
        <f>SUM(D16:D18)</f>
        <v>0</v>
      </c>
      <c r="E15" s="17">
        <f t="shared" si="2"/>
        <v>639686301</v>
      </c>
      <c r="F15" s="18">
        <f t="shared" si="2"/>
        <v>639686301</v>
      </c>
      <c r="G15" s="18">
        <f t="shared" si="2"/>
        <v>14254075</v>
      </c>
      <c r="H15" s="18">
        <f t="shared" si="2"/>
        <v>26868316</v>
      </c>
      <c r="I15" s="18">
        <f t="shared" si="2"/>
        <v>45920855</v>
      </c>
      <c r="J15" s="18">
        <f t="shared" si="2"/>
        <v>87043246</v>
      </c>
      <c r="K15" s="18">
        <f t="shared" si="2"/>
        <v>29390632</v>
      </c>
      <c r="L15" s="18">
        <f t="shared" si="2"/>
        <v>70198084</v>
      </c>
      <c r="M15" s="18">
        <f t="shared" si="2"/>
        <v>36815245</v>
      </c>
      <c r="N15" s="18">
        <f t="shared" si="2"/>
        <v>136403961</v>
      </c>
      <c r="O15" s="18">
        <f t="shared" si="2"/>
        <v>18357037</v>
      </c>
      <c r="P15" s="18">
        <f t="shared" si="2"/>
        <v>46692317</v>
      </c>
      <c r="Q15" s="18">
        <f t="shared" si="2"/>
        <v>38058067</v>
      </c>
      <c r="R15" s="18">
        <f t="shared" si="2"/>
        <v>103107421</v>
      </c>
      <c r="S15" s="18">
        <f t="shared" si="2"/>
        <v>44324543</v>
      </c>
      <c r="T15" s="18">
        <f t="shared" si="2"/>
        <v>25314806</v>
      </c>
      <c r="U15" s="18">
        <f t="shared" si="2"/>
        <v>94503619</v>
      </c>
      <c r="V15" s="18">
        <f t="shared" si="2"/>
        <v>164142968</v>
      </c>
      <c r="W15" s="18">
        <f t="shared" si="2"/>
        <v>490697596</v>
      </c>
      <c r="X15" s="18">
        <f t="shared" si="2"/>
        <v>639686301</v>
      </c>
      <c r="Y15" s="18">
        <f t="shared" si="2"/>
        <v>-148988705</v>
      </c>
      <c r="Z15" s="4">
        <f>+IF(X15&lt;&gt;0,+(Y15/X15)*100,0)</f>
        <v>-23.29090130069864</v>
      </c>
      <c r="AA15" s="30">
        <f>SUM(AA16:AA18)</f>
        <v>639686301</v>
      </c>
    </row>
    <row r="16" spans="1:27" ht="13.5">
      <c r="A16" s="5" t="s">
        <v>42</v>
      </c>
      <c r="B16" s="3"/>
      <c r="C16" s="19">
        <v>25810035</v>
      </c>
      <c r="D16" s="19"/>
      <c r="E16" s="20">
        <v>3700000</v>
      </c>
      <c r="F16" s="21">
        <v>3700000</v>
      </c>
      <c r="G16" s="21"/>
      <c r="H16" s="21"/>
      <c r="I16" s="21">
        <v>471614</v>
      </c>
      <c r="J16" s="21">
        <v>471614</v>
      </c>
      <c r="K16" s="21">
        <v>867763</v>
      </c>
      <c r="L16" s="21">
        <v>799012</v>
      </c>
      <c r="M16" s="21">
        <v>26838823</v>
      </c>
      <c r="N16" s="21">
        <v>28505598</v>
      </c>
      <c r="O16" s="21">
        <v>80000</v>
      </c>
      <c r="P16" s="21">
        <v>3419346</v>
      </c>
      <c r="Q16" s="21">
        <v>2735683</v>
      </c>
      <c r="R16" s="21">
        <v>6235029</v>
      </c>
      <c r="S16" s="21">
        <v>278761</v>
      </c>
      <c r="T16" s="21">
        <v>64317</v>
      </c>
      <c r="U16" s="21">
        <v>21058</v>
      </c>
      <c r="V16" s="21">
        <v>364136</v>
      </c>
      <c r="W16" s="21">
        <v>35576377</v>
      </c>
      <c r="X16" s="21">
        <v>3700000</v>
      </c>
      <c r="Y16" s="21">
        <v>31876377</v>
      </c>
      <c r="Z16" s="6">
        <v>861.52</v>
      </c>
      <c r="AA16" s="28">
        <v>3700000</v>
      </c>
    </row>
    <row r="17" spans="1:27" ht="13.5">
      <c r="A17" s="5" t="s">
        <v>43</v>
      </c>
      <c r="B17" s="3"/>
      <c r="C17" s="19">
        <v>603177641</v>
      </c>
      <c r="D17" s="19"/>
      <c r="E17" s="20">
        <v>635986301</v>
      </c>
      <c r="F17" s="21">
        <v>635986301</v>
      </c>
      <c r="G17" s="21">
        <v>14254075</v>
      </c>
      <c r="H17" s="21">
        <v>26868316</v>
      </c>
      <c r="I17" s="21">
        <v>45305277</v>
      </c>
      <c r="J17" s="21">
        <v>86427668</v>
      </c>
      <c r="K17" s="21">
        <v>28522869</v>
      </c>
      <c r="L17" s="21">
        <v>69399072</v>
      </c>
      <c r="M17" s="21">
        <v>9976422</v>
      </c>
      <c r="N17" s="21">
        <v>107898363</v>
      </c>
      <c r="O17" s="21">
        <v>18277037</v>
      </c>
      <c r="P17" s="21">
        <v>43272971</v>
      </c>
      <c r="Q17" s="21">
        <v>35322384</v>
      </c>
      <c r="R17" s="21">
        <v>96872392</v>
      </c>
      <c r="S17" s="21">
        <v>44045782</v>
      </c>
      <c r="T17" s="21">
        <v>25250489</v>
      </c>
      <c r="U17" s="21">
        <v>94482561</v>
      </c>
      <c r="V17" s="21">
        <v>163778832</v>
      </c>
      <c r="W17" s="21">
        <v>454977255</v>
      </c>
      <c r="X17" s="21">
        <v>635986301</v>
      </c>
      <c r="Y17" s="21">
        <v>-181009046</v>
      </c>
      <c r="Z17" s="6">
        <v>-28.46</v>
      </c>
      <c r="AA17" s="28">
        <v>635986301</v>
      </c>
    </row>
    <row r="18" spans="1:27" ht="13.5">
      <c r="A18" s="5" t="s">
        <v>44</v>
      </c>
      <c r="B18" s="3"/>
      <c r="C18" s="19">
        <v>1222152</v>
      </c>
      <c r="D18" s="19"/>
      <c r="E18" s="20"/>
      <c r="F18" s="21"/>
      <c r="G18" s="21"/>
      <c r="H18" s="21"/>
      <c r="I18" s="21">
        <v>143964</v>
      </c>
      <c r="J18" s="21">
        <v>143964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143964</v>
      </c>
      <c r="X18" s="21"/>
      <c r="Y18" s="21">
        <v>143964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299122405</v>
      </c>
      <c r="D19" s="16">
        <f>SUM(D20:D23)</f>
        <v>0</v>
      </c>
      <c r="E19" s="17">
        <f t="shared" si="3"/>
        <v>373903163</v>
      </c>
      <c r="F19" s="18">
        <f t="shared" si="3"/>
        <v>373903163</v>
      </c>
      <c r="G19" s="18">
        <f t="shared" si="3"/>
        <v>1672955</v>
      </c>
      <c r="H19" s="18">
        <f t="shared" si="3"/>
        <v>11182395</v>
      </c>
      <c r="I19" s="18">
        <f t="shared" si="3"/>
        <v>23011827</v>
      </c>
      <c r="J19" s="18">
        <f t="shared" si="3"/>
        <v>35867177</v>
      </c>
      <c r="K19" s="18">
        <f t="shared" si="3"/>
        <v>16408369</v>
      </c>
      <c r="L19" s="18">
        <f t="shared" si="3"/>
        <v>46557513</v>
      </c>
      <c r="M19" s="18">
        <f t="shared" si="3"/>
        <v>11148440</v>
      </c>
      <c r="N19" s="18">
        <f t="shared" si="3"/>
        <v>74114322</v>
      </c>
      <c r="O19" s="18">
        <f t="shared" si="3"/>
        <v>6016472</v>
      </c>
      <c r="P19" s="18">
        <f t="shared" si="3"/>
        <v>18492525</v>
      </c>
      <c r="Q19" s="18">
        <f t="shared" si="3"/>
        <v>17425752</v>
      </c>
      <c r="R19" s="18">
        <f t="shared" si="3"/>
        <v>41934749</v>
      </c>
      <c r="S19" s="18">
        <f t="shared" si="3"/>
        <v>9480130</v>
      </c>
      <c r="T19" s="18">
        <f t="shared" si="3"/>
        <v>26814500</v>
      </c>
      <c r="U19" s="18">
        <f t="shared" si="3"/>
        <v>10720868</v>
      </c>
      <c r="V19" s="18">
        <f t="shared" si="3"/>
        <v>47015498</v>
      </c>
      <c r="W19" s="18">
        <f t="shared" si="3"/>
        <v>198931746</v>
      </c>
      <c r="X19" s="18">
        <f t="shared" si="3"/>
        <v>373903163</v>
      </c>
      <c r="Y19" s="18">
        <f t="shared" si="3"/>
        <v>-174971417</v>
      </c>
      <c r="Z19" s="4">
        <f>+IF(X19&lt;&gt;0,+(Y19/X19)*100,0)</f>
        <v>-46.79591785106135</v>
      </c>
      <c r="AA19" s="30">
        <f>SUM(AA20:AA23)</f>
        <v>373903163</v>
      </c>
    </row>
    <row r="20" spans="1:27" ht="13.5">
      <c r="A20" s="5" t="s">
        <v>46</v>
      </c>
      <c r="B20" s="3"/>
      <c r="C20" s="19">
        <v>58019616</v>
      </c>
      <c r="D20" s="19"/>
      <c r="E20" s="20">
        <v>165000000</v>
      </c>
      <c r="F20" s="21">
        <v>165000000</v>
      </c>
      <c r="G20" s="21"/>
      <c r="H20" s="21">
        <v>3636420</v>
      </c>
      <c r="I20" s="21">
        <v>20368102</v>
      </c>
      <c r="J20" s="21">
        <v>24004522</v>
      </c>
      <c r="K20" s="21">
        <v>579762</v>
      </c>
      <c r="L20" s="21">
        <v>9671222</v>
      </c>
      <c r="M20" s="21">
        <v>1962380</v>
      </c>
      <c r="N20" s="21">
        <v>12213364</v>
      </c>
      <c r="O20" s="21">
        <v>3699024</v>
      </c>
      <c r="P20" s="21">
        <v>13571216</v>
      </c>
      <c r="Q20" s="21">
        <v>2341506</v>
      </c>
      <c r="R20" s="21">
        <v>19611746</v>
      </c>
      <c r="S20" s="21">
        <v>4410324</v>
      </c>
      <c r="T20" s="21">
        <v>485796</v>
      </c>
      <c r="U20" s="21">
        <v>4394448</v>
      </c>
      <c r="V20" s="21">
        <v>9290568</v>
      </c>
      <c r="W20" s="21">
        <v>65120200</v>
      </c>
      <c r="X20" s="21">
        <v>165000000</v>
      </c>
      <c r="Y20" s="21">
        <v>-99879800</v>
      </c>
      <c r="Z20" s="6">
        <v>-60.53</v>
      </c>
      <c r="AA20" s="28">
        <v>165000000</v>
      </c>
    </row>
    <row r="21" spans="1:27" ht="13.5">
      <c r="A21" s="5" t="s">
        <v>47</v>
      </c>
      <c r="B21" s="3"/>
      <c r="C21" s="19">
        <v>96741794</v>
      </c>
      <c r="D21" s="19"/>
      <c r="E21" s="20">
        <v>171783803</v>
      </c>
      <c r="F21" s="21">
        <v>171783803</v>
      </c>
      <c r="G21" s="21"/>
      <c r="H21" s="21">
        <v>4247669</v>
      </c>
      <c r="I21" s="21">
        <v>2643725</v>
      </c>
      <c r="J21" s="21">
        <v>6891394</v>
      </c>
      <c r="K21" s="21">
        <v>1617572</v>
      </c>
      <c r="L21" s="21">
        <v>17148304</v>
      </c>
      <c r="M21" s="21">
        <v>3747953</v>
      </c>
      <c r="N21" s="21">
        <v>22513829</v>
      </c>
      <c r="O21" s="21">
        <v>-62049</v>
      </c>
      <c r="P21" s="21">
        <v>1933028</v>
      </c>
      <c r="Q21" s="21">
        <v>5763379</v>
      </c>
      <c r="R21" s="21">
        <v>7634358</v>
      </c>
      <c r="S21" s="21">
        <v>4693205</v>
      </c>
      <c r="T21" s="21">
        <v>4990587</v>
      </c>
      <c r="U21" s="21">
        <v>2025195</v>
      </c>
      <c r="V21" s="21">
        <v>11708987</v>
      </c>
      <c r="W21" s="21">
        <v>48748568</v>
      </c>
      <c r="X21" s="21">
        <v>171783803</v>
      </c>
      <c r="Y21" s="21">
        <v>-123035235</v>
      </c>
      <c r="Z21" s="6">
        <v>-71.62</v>
      </c>
      <c r="AA21" s="28">
        <v>171783803</v>
      </c>
    </row>
    <row r="22" spans="1:27" ht="13.5">
      <c r="A22" s="5" t="s">
        <v>48</v>
      </c>
      <c r="B22" s="3"/>
      <c r="C22" s="22">
        <v>144360995</v>
      </c>
      <c r="D22" s="22"/>
      <c r="E22" s="23">
        <v>31000000</v>
      </c>
      <c r="F22" s="24">
        <v>31000000</v>
      </c>
      <c r="G22" s="24">
        <v>1672955</v>
      </c>
      <c r="H22" s="24">
        <v>3298306</v>
      </c>
      <c r="I22" s="24"/>
      <c r="J22" s="24">
        <v>4971261</v>
      </c>
      <c r="K22" s="24">
        <v>421684</v>
      </c>
      <c r="L22" s="24">
        <v>13885734</v>
      </c>
      <c r="M22" s="24">
        <v>1776125</v>
      </c>
      <c r="N22" s="24">
        <v>16083543</v>
      </c>
      <c r="O22" s="24">
        <v>2329497</v>
      </c>
      <c r="P22" s="24">
        <v>984526</v>
      </c>
      <c r="Q22" s="24">
        <v>9320867</v>
      </c>
      <c r="R22" s="24">
        <v>12634890</v>
      </c>
      <c r="S22" s="24">
        <v>376601</v>
      </c>
      <c r="T22" s="24">
        <v>19202596</v>
      </c>
      <c r="U22" s="24">
        <v>1609323</v>
      </c>
      <c r="V22" s="24">
        <v>21188520</v>
      </c>
      <c r="W22" s="24">
        <v>54878214</v>
      </c>
      <c r="X22" s="24">
        <v>31000000</v>
      </c>
      <c r="Y22" s="24">
        <v>23878214</v>
      </c>
      <c r="Z22" s="7">
        <v>77.03</v>
      </c>
      <c r="AA22" s="29">
        <v>31000000</v>
      </c>
    </row>
    <row r="23" spans="1:27" ht="13.5">
      <c r="A23" s="5" t="s">
        <v>49</v>
      </c>
      <c r="B23" s="3"/>
      <c r="C23" s="19"/>
      <c r="D23" s="19"/>
      <c r="E23" s="20">
        <v>6119360</v>
      </c>
      <c r="F23" s="21">
        <v>6119360</v>
      </c>
      <c r="G23" s="21"/>
      <c r="H23" s="21"/>
      <c r="I23" s="21"/>
      <c r="J23" s="21"/>
      <c r="K23" s="21">
        <v>13789351</v>
      </c>
      <c r="L23" s="21">
        <v>5852253</v>
      </c>
      <c r="M23" s="21">
        <v>3661982</v>
      </c>
      <c r="N23" s="21">
        <v>23303586</v>
      </c>
      <c r="O23" s="21">
        <v>50000</v>
      </c>
      <c r="P23" s="21">
        <v>2003755</v>
      </c>
      <c r="Q23" s="21"/>
      <c r="R23" s="21">
        <v>2053755</v>
      </c>
      <c r="S23" s="21"/>
      <c r="T23" s="21">
        <v>2135521</v>
      </c>
      <c r="U23" s="21">
        <v>2691902</v>
      </c>
      <c r="V23" s="21">
        <v>4827423</v>
      </c>
      <c r="W23" s="21">
        <v>30184764</v>
      </c>
      <c r="X23" s="21">
        <v>6119360</v>
      </c>
      <c r="Y23" s="21">
        <v>24065404</v>
      </c>
      <c r="Z23" s="6">
        <v>393.27</v>
      </c>
      <c r="AA23" s="28">
        <v>6119360</v>
      </c>
    </row>
    <row r="24" spans="1:27" ht="13.5">
      <c r="A24" s="2" t="s">
        <v>50</v>
      </c>
      <c r="B24" s="8"/>
      <c r="C24" s="16"/>
      <c r="D24" s="16"/>
      <c r="E24" s="17">
        <v>26683113</v>
      </c>
      <c r="F24" s="18">
        <v>26683113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26683113</v>
      </c>
      <c r="Y24" s="18">
        <v>-26683113</v>
      </c>
      <c r="Z24" s="4">
        <v>-100</v>
      </c>
      <c r="AA24" s="30">
        <v>26683113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957876743</v>
      </c>
      <c r="D25" s="51">
        <f>+D5+D9+D15+D19+D24</f>
        <v>0</v>
      </c>
      <c r="E25" s="52">
        <f t="shared" si="4"/>
        <v>1085040077</v>
      </c>
      <c r="F25" s="53">
        <f t="shared" si="4"/>
        <v>1085040077</v>
      </c>
      <c r="G25" s="53">
        <f t="shared" si="4"/>
        <v>16036255</v>
      </c>
      <c r="H25" s="53">
        <f t="shared" si="4"/>
        <v>39031339</v>
      </c>
      <c r="I25" s="53">
        <f t="shared" si="4"/>
        <v>69296595</v>
      </c>
      <c r="J25" s="53">
        <f t="shared" si="4"/>
        <v>124364189</v>
      </c>
      <c r="K25" s="53">
        <f t="shared" si="4"/>
        <v>49632505</v>
      </c>
      <c r="L25" s="53">
        <f t="shared" si="4"/>
        <v>117040136</v>
      </c>
      <c r="M25" s="53">
        <f t="shared" si="4"/>
        <v>48942966</v>
      </c>
      <c r="N25" s="53">
        <f t="shared" si="4"/>
        <v>215615607</v>
      </c>
      <c r="O25" s="53">
        <f t="shared" si="4"/>
        <v>24685977</v>
      </c>
      <c r="P25" s="53">
        <f t="shared" si="4"/>
        <v>65943737</v>
      </c>
      <c r="Q25" s="53">
        <f t="shared" si="4"/>
        <v>55981003</v>
      </c>
      <c r="R25" s="53">
        <f t="shared" si="4"/>
        <v>146610717</v>
      </c>
      <c r="S25" s="53">
        <f t="shared" si="4"/>
        <v>56613889</v>
      </c>
      <c r="T25" s="53">
        <f t="shared" si="4"/>
        <v>53064622</v>
      </c>
      <c r="U25" s="53">
        <f t="shared" si="4"/>
        <v>107016825</v>
      </c>
      <c r="V25" s="53">
        <f t="shared" si="4"/>
        <v>216695336</v>
      </c>
      <c r="W25" s="53">
        <f t="shared" si="4"/>
        <v>703285849</v>
      </c>
      <c r="X25" s="53">
        <f t="shared" si="4"/>
        <v>1085040077</v>
      </c>
      <c r="Y25" s="53">
        <f t="shared" si="4"/>
        <v>-381754228</v>
      </c>
      <c r="Z25" s="54">
        <f>+IF(X25&lt;&gt;0,+(Y25/X25)*100,0)</f>
        <v>-35.18342189308829</v>
      </c>
      <c r="AA25" s="55">
        <f>+AA5+AA9+AA15+AA19+AA24</f>
        <v>1085040077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700412334</v>
      </c>
      <c r="D28" s="19"/>
      <c r="E28" s="20">
        <v>685925161</v>
      </c>
      <c r="F28" s="21">
        <v>685925161</v>
      </c>
      <c r="G28" s="21">
        <v>16036255</v>
      </c>
      <c r="H28" s="21">
        <v>27848944</v>
      </c>
      <c r="I28" s="21">
        <v>47081886</v>
      </c>
      <c r="J28" s="21">
        <v>90967085</v>
      </c>
      <c r="K28" s="21">
        <v>48553543</v>
      </c>
      <c r="L28" s="21">
        <v>80360510</v>
      </c>
      <c r="M28" s="21">
        <v>16609124</v>
      </c>
      <c r="N28" s="21">
        <v>145523177</v>
      </c>
      <c r="O28" s="21">
        <v>18715217</v>
      </c>
      <c r="P28" s="21">
        <v>48398556</v>
      </c>
      <c r="Q28" s="21">
        <v>50727242</v>
      </c>
      <c r="R28" s="21">
        <v>117841015</v>
      </c>
      <c r="S28" s="21">
        <v>47669005</v>
      </c>
      <c r="T28" s="21">
        <v>46586984</v>
      </c>
      <c r="U28" s="21">
        <v>99290682</v>
      </c>
      <c r="V28" s="21">
        <v>193546671</v>
      </c>
      <c r="W28" s="21">
        <v>547877948</v>
      </c>
      <c r="X28" s="21"/>
      <c r="Y28" s="21">
        <v>547877948</v>
      </c>
      <c r="Z28" s="6"/>
      <c r="AA28" s="19">
        <v>685925161</v>
      </c>
    </row>
    <row r="29" spans="1:27" ht="13.5">
      <c r="A29" s="57" t="s">
        <v>55</v>
      </c>
      <c r="B29" s="3"/>
      <c r="C29" s="19">
        <v>218916</v>
      </c>
      <c r="D29" s="19"/>
      <c r="E29" s="20">
        <v>348000</v>
      </c>
      <c r="F29" s="21">
        <v>348000</v>
      </c>
      <c r="G29" s="21"/>
      <c r="H29" s="21"/>
      <c r="I29" s="21"/>
      <c r="J29" s="21"/>
      <c r="K29" s="21">
        <v>29200</v>
      </c>
      <c r="L29" s="21"/>
      <c r="M29" s="21"/>
      <c r="N29" s="21">
        <v>29200</v>
      </c>
      <c r="O29" s="21"/>
      <c r="P29" s="21"/>
      <c r="Q29" s="21"/>
      <c r="R29" s="21"/>
      <c r="S29" s="21"/>
      <c r="T29" s="21">
        <v>46850</v>
      </c>
      <c r="U29" s="21"/>
      <c r="V29" s="21">
        <v>46850</v>
      </c>
      <c r="W29" s="21">
        <v>76050</v>
      </c>
      <c r="X29" s="21"/>
      <c r="Y29" s="21">
        <v>76050</v>
      </c>
      <c r="Z29" s="6"/>
      <c r="AA29" s="28">
        <v>348000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700631250</v>
      </c>
      <c r="D32" s="25">
        <f>SUM(D28:D31)</f>
        <v>0</v>
      </c>
      <c r="E32" s="26">
        <f t="shared" si="5"/>
        <v>686273161</v>
      </c>
      <c r="F32" s="27">
        <f t="shared" si="5"/>
        <v>686273161</v>
      </c>
      <c r="G32" s="27">
        <f t="shared" si="5"/>
        <v>16036255</v>
      </c>
      <c r="H32" s="27">
        <f t="shared" si="5"/>
        <v>27848944</v>
      </c>
      <c r="I32" s="27">
        <f t="shared" si="5"/>
        <v>47081886</v>
      </c>
      <c r="J32" s="27">
        <f t="shared" si="5"/>
        <v>90967085</v>
      </c>
      <c r="K32" s="27">
        <f t="shared" si="5"/>
        <v>48582743</v>
      </c>
      <c r="L32" s="27">
        <f t="shared" si="5"/>
        <v>80360510</v>
      </c>
      <c r="M32" s="27">
        <f t="shared" si="5"/>
        <v>16609124</v>
      </c>
      <c r="N32" s="27">
        <f t="shared" si="5"/>
        <v>145552377</v>
      </c>
      <c r="O32" s="27">
        <f t="shared" si="5"/>
        <v>18715217</v>
      </c>
      <c r="P32" s="27">
        <f t="shared" si="5"/>
        <v>48398556</v>
      </c>
      <c r="Q32" s="27">
        <f t="shared" si="5"/>
        <v>50727242</v>
      </c>
      <c r="R32" s="27">
        <f t="shared" si="5"/>
        <v>117841015</v>
      </c>
      <c r="S32" s="27">
        <f t="shared" si="5"/>
        <v>47669005</v>
      </c>
      <c r="T32" s="27">
        <f t="shared" si="5"/>
        <v>46633834</v>
      </c>
      <c r="U32" s="27">
        <f t="shared" si="5"/>
        <v>99290682</v>
      </c>
      <c r="V32" s="27">
        <f t="shared" si="5"/>
        <v>193593521</v>
      </c>
      <c r="W32" s="27">
        <f t="shared" si="5"/>
        <v>547953998</v>
      </c>
      <c r="X32" s="27">
        <f t="shared" si="5"/>
        <v>0</v>
      </c>
      <c r="Y32" s="27">
        <f t="shared" si="5"/>
        <v>547953998</v>
      </c>
      <c r="Z32" s="13">
        <f>+IF(X32&lt;&gt;0,+(Y32/X32)*100,0)</f>
        <v>0</v>
      </c>
      <c r="AA32" s="31">
        <f>SUM(AA28:AA31)</f>
        <v>686273161</v>
      </c>
    </row>
    <row r="33" spans="1:27" ht="13.5">
      <c r="A33" s="60" t="s">
        <v>59</v>
      </c>
      <c r="B33" s="3" t="s">
        <v>60</v>
      </c>
      <c r="C33" s="19">
        <v>116034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41780070</v>
      </c>
      <c r="D34" s="19"/>
      <c r="E34" s="20">
        <v>372083803</v>
      </c>
      <c r="F34" s="21">
        <v>372083803</v>
      </c>
      <c r="G34" s="21"/>
      <c r="H34" s="21">
        <v>11182395</v>
      </c>
      <c r="I34" s="21">
        <v>22214709</v>
      </c>
      <c r="J34" s="21">
        <v>33397104</v>
      </c>
      <c r="K34" s="21">
        <v>1049762</v>
      </c>
      <c r="L34" s="21">
        <v>35846387</v>
      </c>
      <c r="M34" s="21">
        <v>32333842</v>
      </c>
      <c r="N34" s="21">
        <v>69229991</v>
      </c>
      <c r="O34" s="21">
        <v>5970760</v>
      </c>
      <c r="P34" s="21">
        <v>17545181</v>
      </c>
      <c r="Q34" s="21">
        <v>5253761</v>
      </c>
      <c r="R34" s="21">
        <v>28769702</v>
      </c>
      <c r="S34" s="21">
        <v>8944884</v>
      </c>
      <c r="T34" s="21">
        <v>6400788</v>
      </c>
      <c r="U34" s="21">
        <v>7708043</v>
      </c>
      <c r="V34" s="21">
        <v>23053715</v>
      </c>
      <c r="W34" s="21">
        <v>154450512</v>
      </c>
      <c r="X34" s="21"/>
      <c r="Y34" s="21">
        <v>154450512</v>
      </c>
      <c r="Z34" s="6"/>
      <c r="AA34" s="28">
        <v>372083803</v>
      </c>
    </row>
    <row r="35" spans="1:27" ht="13.5">
      <c r="A35" s="60" t="s">
        <v>63</v>
      </c>
      <c r="B35" s="3"/>
      <c r="C35" s="19">
        <v>215349389</v>
      </c>
      <c r="D35" s="19"/>
      <c r="E35" s="20">
        <v>26683113</v>
      </c>
      <c r="F35" s="21">
        <v>26683113</v>
      </c>
      <c r="G35" s="21"/>
      <c r="H35" s="21"/>
      <c r="I35" s="21"/>
      <c r="J35" s="21"/>
      <c r="K35" s="21"/>
      <c r="L35" s="21">
        <v>833239</v>
      </c>
      <c r="M35" s="21"/>
      <c r="N35" s="21">
        <v>833239</v>
      </c>
      <c r="O35" s="21"/>
      <c r="P35" s="21"/>
      <c r="Q35" s="21"/>
      <c r="R35" s="21"/>
      <c r="S35" s="21"/>
      <c r="T35" s="21">
        <v>30000</v>
      </c>
      <c r="U35" s="21"/>
      <c r="V35" s="21">
        <v>30000</v>
      </c>
      <c r="W35" s="21">
        <v>863239</v>
      </c>
      <c r="X35" s="21"/>
      <c r="Y35" s="21">
        <v>863239</v>
      </c>
      <c r="Z35" s="6"/>
      <c r="AA35" s="28">
        <v>26683113</v>
      </c>
    </row>
    <row r="36" spans="1:27" ht="13.5">
      <c r="A36" s="61" t="s">
        <v>64</v>
      </c>
      <c r="B36" s="10"/>
      <c r="C36" s="62">
        <f aca="true" t="shared" si="6" ref="C36:Y36">SUM(C32:C35)</f>
        <v>957876743</v>
      </c>
      <c r="D36" s="62">
        <f>SUM(D32:D35)</f>
        <v>0</v>
      </c>
      <c r="E36" s="63">
        <f t="shared" si="6"/>
        <v>1085040077</v>
      </c>
      <c r="F36" s="64">
        <f t="shared" si="6"/>
        <v>1085040077</v>
      </c>
      <c r="G36" s="64">
        <f t="shared" si="6"/>
        <v>16036255</v>
      </c>
      <c r="H36" s="64">
        <f t="shared" si="6"/>
        <v>39031339</v>
      </c>
      <c r="I36" s="64">
        <f t="shared" si="6"/>
        <v>69296595</v>
      </c>
      <c r="J36" s="64">
        <f t="shared" si="6"/>
        <v>124364189</v>
      </c>
      <c r="K36" s="64">
        <f t="shared" si="6"/>
        <v>49632505</v>
      </c>
      <c r="L36" s="64">
        <f t="shared" si="6"/>
        <v>117040136</v>
      </c>
      <c r="M36" s="64">
        <f t="shared" si="6"/>
        <v>48942966</v>
      </c>
      <c r="N36" s="64">
        <f t="shared" si="6"/>
        <v>215615607</v>
      </c>
      <c r="O36" s="64">
        <f t="shared" si="6"/>
        <v>24685977</v>
      </c>
      <c r="P36" s="64">
        <f t="shared" si="6"/>
        <v>65943737</v>
      </c>
      <c r="Q36" s="64">
        <f t="shared" si="6"/>
        <v>55981003</v>
      </c>
      <c r="R36" s="64">
        <f t="shared" si="6"/>
        <v>146610717</v>
      </c>
      <c r="S36" s="64">
        <f t="shared" si="6"/>
        <v>56613889</v>
      </c>
      <c r="T36" s="64">
        <f t="shared" si="6"/>
        <v>53064622</v>
      </c>
      <c r="U36" s="64">
        <f t="shared" si="6"/>
        <v>106998725</v>
      </c>
      <c r="V36" s="64">
        <f t="shared" si="6"/>
        <v>216677236</v>
      </c>
      <c r="W36" s="64">
        <f t="shared" si="6"/>
        <v>703267749</v>
      </c>
      <c r="X36" s="64">
        <f t="shared" si="6"/>
        <v>0</v>
      </c>
      <c r="Y36" s="64">
        <f t="shared" si="6"/>
        <v>703267749</v>
      </c>
      <c r="Z36" s="65">
        <f>+IF(X36&lt;&gt;0,+(Y36/X36)*100,0)</f>
        <v>0</v>
      </c>
      <c r="AA36" s="66">
        <f>SUM(AA32:AA35)</f>
        <v>1085040077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5727000</v>
      </c>
      <c r="F5" s="18">
        <f t="shared" si="0"/>
        <v>9531240</v>
      </c>
      <c r="G5" s="18">
        <f t="shared" si="0"/>
        <v>17929</v>
      </c>
      <c r="H5" s="18">
        <f t="shared" si="0"/>
        <v>744672</v>
      </c>
      <c r="I5" s="18">
        <f t="shared" si="0"/>
        <v>0</v>
      </c>
      <c r="J5" s="18">
        <f t="shared" si="0"/>
        <v>762601</v>
      </c>
      <c r="K5" s="18">
        <f t="shared" si="0"/>
        <v>294670</v>
      </c>
      <c r="L5" s="18">
        <f t="shared" si="0"/>
        <v>36573</v>
      </c>
      <c r="M5" s="18">
        <f t="shared" si="0"/>
        <v>495408</v>
      </c>
      <c r="N5" s="18">
        <f t="shared" si="0"/>
        <v>826651</v>
      </c>
      <c r="O5" s="18">
        <f t="shared" si="0"/>
        <v>224586</v>
      </c>
      <c r="P5" s="18">
        <f t="shared" si="0"/>
        <v>34321</v>
      </c>
      <c r="Q5" s="18">
        <f t="shared" si="0"/>
        <v>253209</v>
      </c>
      <c r="R5" s="18">
        <f t="shared" si="0"/>
        <v>512116</v>
      </c>
      <c r="S5" s="18">
        <f t="shared" si="0"/>
        <v>30278</v>
      </c>
      <c r="T5" s="18">
        <f t="shared" si="0"/>
        <v>298743</v>
      </c>
      <c r="U5" s="18">
        <f t="shared" si="0"/>
        <v>1993628</v>
      </c>
      <c r="V5" s="18">
        <f t="shared" si="0"/>
        <v>2322649</v>
      </c>
      <c r="W5" s="18">
        <f t="shared" si="0"/>
        <v>4424017</v>
      </c>
      <c r="X5" s="18">
        <f t="shared" si="0"/>
        <v>5727000</v>
      </c>
      <c r="Y5" s="18">
        <f t="shared" si="0"/>
        <v>-1302983</v>
      </c>
      <c r="Z5" s="4">
        <f>+IF(X5&lt;&gt;0,+(Y5/X5)*100,0)</f>
        <v>-22.751580233979396</v>
      </c>
      <c r="AA5" s="16">
        <f>SUM(AA6:AA8)</f>
        <v>9531240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1244198</v>
      </c>
      <c r="G6" s="21"/>
      <c r="H6" s="21"/>
      <c r="I6" s="21"/>
      <c r="J6" s="21"/>
      <c r="K6" s="21">
        <v>1999</v>
      </c>
      <c r="L6" s="21"/>
      <c r="M6" s="21">
        <v>2199</v>
      </c>
      <c r="N6" s="21">
        <v>4198</v>
      </c>
      <c r="O6" s="21">
        <v>2135</v>
      </c>
      <c r="P6" s="21">
        <v>8360</v>
      </c>
      <c r="Q6" s="21">
        <v>31252</v>
      </c>
      <c r="R6" s="21">
        <v>41747</v>
      </c>
      <c r="S6" s="21"/>
      <c r="T6" s="21">
        <v>102428</v>
      </c>
      <c r="U6" s="21">
        <v>1031440</v>
      </c>
      <c r="V6" s="21">
        <v>1133868</v>
      </c>
      <c r="W6" s="21">
        <v>1179813</v>
      </c>
      <c r="X6" s="21">
        <v>1000000</v>
      </c>
      <c r="Y6" s="21">
        <v>179813</v>
      </c>
      <c r="Z6" s="6">
        <v>17.98</v>
      </c>
      <c r="AA6" s="28">
        <v>1244198</v>
      </c>
    </row>
    <row r="7" spans="1:27" ht="13.5">
      <c r="A7" s="5" t="s">
        <v>33</v>
      </c>
      <c r="B7" s="3"/>
      <c r="C7" s="22"/>
      <c r="D7" s="22"/>
      <c r="E7" s="23">
        <v>1827000</v>
      </c>
      <c r="F7" s="24">
        <v>3741755</v>
      </c>
      <c r="G7" s="24"/>
      <c r="H7" s="24">
        <v>181739</v>
      </c>
      <c r="I7" s="24"/>
      <c r="J7" s="24">
        <v>181739</v>
      </c>
      <c r="K7" s="24">
        <v>6799</v>
      </c>
      <c r="L7" s="24"/>
      <c r="M7" s="24">
        <v>29419</v>
      </c>
      <c r="N7" s="24">
        <v>36218</v>
      </c>
      <c r="O7" s="24">
        <v>29258</v>
      </c>
      <c r="P7" s="24">
        <v>20479</v>
      </c>
      <c r="Q7" s="24">
        <v>12586</v>
      </c>
      <c r="R7" s="24">
        <v>62323</v>
      </c>
      <c r="S7" s="24"/>
      <c r="T7" s="24">
        <v>165908</v>
      </c>
      <c r="U7" s="24">
        <v>880318</v>
      </c>
      <c r="V7" s="24">
        <v>1046226</v>
      </c>
      <c r="W7" s="24">
        <v>1326506</v>
      </c>
      <c r="X7" s="24">
        <v>1827000</v>
      </c>
      <c r="Y7" s="24">
        <v>-500494</v>
      </c>
      <c r="Z7" s="7">
        <v>-27.39</v>
      </c>
      <c r="AA7" s="29">
        <v>3741755</v>
      </c>
    </row>
    <row r="8" spans="1:27" ht="13.5">
      <c r="A8" s="5" t="s">
        <v>34</v>
      </c>
      <c r="B8" s="3"/>
      <c r="C8" s="19"/>
      <c r="D8" s="19"/>
      <c r="E8" s="20">
        <v>2900000</v>
      </c>
      <c r="F8" s="21">
        <v>4545287</v>
      </c>
      <c r="G8" s="21">
        <v>17929</v>
      </c>
      <c r="H8" s="21">
        <v>562933</v>
      </c>
      <c r="I8" s="21"/>
      <c r="J8" s="21">
        <v>580862</v>
      </c>
      <c r="K8" s="21">
        <v>285872</v>
      </c>
      <c r="L8" s="21">
        <v>36573</v>
      </c>
      <c r="M8" s="21">
        <v>463790</v>
      </c>
      <c r="N8" s="21">
        <v>786235</v>
      </c>
      <c r="O8" s="21">
        <v>193193</v>
      </c>
      <c r="P8" s="21">
        <v>5482</v>
      </c>
      <c r="Q8" s="21">
        <v>209371</v>
      </c>
      <c r="R8" s="21">
        <v>408046</v>
      </c>
      <c r="S8" s="21">
        <v>30278</v>
      </c>
      <c r="T8" s="21">
        <v>30407</v>
      </c>
      <c r="U8" s="21">
        <v>81870</v>
      </c>
      <c r="V8" s="21">
        <v>142555</v>
      </c>
      <c r="W8" s="21">
        <v>1917698</v>
      </c>
      <c r="X8" s="21">
        <v>2900000</v>
      </c>
      <c r="Y8" s="21">
        <v>-982302</v>
      </c>
      <c r="Z8" s="6">
        <v>-33.87</v>
      </c>
      <c r="AA8" s="28">
        <v>4545287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24682000</v>
      </c>
      <c r="F9" s="18">
        <f t="shared" si="1"/>
        <v>38506324</v>
      </c>
      <c r="G9" s="18">
        <f t="shared" si="1"/>
        <v>45000</v>
      </c>
      <c r="H9" s="18">
        <f t="shared" si="1"/>
        <v>947738</v>
      </c>
      <c r="I9" s="18">
        <f t="shared" si="1"/>
        <v>806817</v>
      </c>
      <c r="J9" s="18">
        <f t="shared" si="1"/>
        <v>1799555</v>
      </c>
      <c r="K9" s="18">
        <f t="shared" si="1"/>
        <v>658608</v>
      </c>
      <c r="L9" s="18">
        <f t="shared" si="1"/>
        <v>3134417</v>
      </c>
      <c r="M9" s="18">
        <f t="shared" si="1"/>
        <v>3334720</v>
      </c>
      <c r="N9" s="18">
        <f t="shared" si="1"/>
        <v>7127745</v>
      </c>
      <c r="O9" s="18">
        <f t="shared" si="1"/>
        <v>1394440</v>
      </c>
      <c r="P9" s="18">
        <f t="shared" si="1"/>
        <v>2005702</v>
      </c>
      <c r="Q9" s="18">
        <f t="shared" si="1"/>
        <v>1072366</v>
      </c>
      <c r="R9" s="18">
        <f t="shared" si="1"/>
        <v>4472508</v>
      </c>
      <c r="S9" s="18">
        <f t="shared" si="1"/>
        <v>3575103</v>
      </c>
      <c r="T9" s="18">
        <f t="shared" si="1"/>
        <v>1347474</v>
      </c>
      <c r="U9" s="18">
        <f t="shared" si="1"/>
        <v>1395824</v>
      </c>
      <c r="V9" s="18">
        <f t="shared" si="1"/>
        <v>6318401</v>
      </c>
      <c r="W9" s="18">
        <f t="shared" si="1"/>
        <v>19718209</v>
      </c>
      <c r="X9" s="18">
        <f t="shared" si="1"/>
        <v>24682000</v>
      </c>
      <c r="Y9" s="18">
        <f t="shared" si="1"/>
        <v>-4963791</v>
      </c>
      <c r="Z9" s="4">
        <f>+IF(X9&lt;&gt;0,+(Y9/X9)*100,0)</f>
        <v>-20.1109756097561</v>
      </c>
      <c r="AA9" s="30">
        <f>SUM(AA10:AA14)</f>
        <v>38506324</v>
      </c>
    </row>
    <row r="10" spans="1:27" ht="13.5">
      <c r="A10" s="5" t="s">
        <v>36</v>
      </c>
      <c r="B10" s="3"/>
      <c r="C10" s="19"/>
      <c r="D10" s="19"/>
      <c r="E10" s="20">
        <v>10876000</v>
      </c>
      <c r="F10" s="21">
        <v>11563787</v>
      </c>
      <c r="G10" s="21"/>
      <c r="H10" s="21">
        <v>572308</v>
      </c>
      <c r="I10" s="21">
        <v>323300</v>
      </c>
      <c r="J10" s="21">
        <v>895608</v>
      </c>
      <c r="K10" s="21">
        <v>246393</v>
      </c>
      <c r="L10" s="21">
        <v>1719258</v>
      </c>
      <c r="M10" s="21">
        <v>1663011</v>
      </c>
      <c r="N10" s="21">
        <v>3628662</v>
      </c>
      <c r="O10" s="21">
        <v>934265</v>
      </c>
      <c r="P10" s="21">
        <v>785589</v>
      </c>
      <c r="Q10" s="21">
        <v>929379</v>
      </c>
      <c r="R10" s="21">
        <v>2649233</v>
      </c>
      <c r="S10" s="21">
        <v>321813</v>
      </c>
      <c r="T10" s="21">
        <v>167461</v>
      </c>
      <c r="U10" s="21">
        <v>187297</v>
      </c>
      <c r="V10" s="21">
        <v>676571</v>
      </c>
      <c r="W10" s="21">
        <v>7850074</v>
      </c>
      <c r="X10" s="21">
        <v>10876000</v>
      </c>
      <c r="Y10" s="21">
        <v>-3025926</v>
      </c>
      <c r="Z10" s="6">
        <v>-27.82</v>
      </c>
      <c r="AA10" s="28">
        <v>11563787</v>
      </c>
    </row>
    <row r="11" spans="1:27" ht="13.5">
      <c r="A11" s="5" t="s">
        <v>37</v>
      </c>
      <c r="B11" s="3"/>
      <c r="C11" s="19"/>
      <c r="D11" s="19"/>
      <c r="E11" s="20">
        <v>5422000</v>
      </c>
      <c r="F11" s="21">
        <v>12329318</v>
      </c>
      <c r="G11" s="21">
        <v>45000</v>
      </c>
      <c r="H11" s="21">
        <v>43250</v>
      </c>
      <c r="I11" s="21">
        <v>20000</v>
      </c>
      <c r="J11" s="21">
        <v>108250</v>
      </c>
      <c r="K11" s="21">
        <v>272555</v>
      </c>
      <c r="L11" s="21">
        <v>1415159</v>
      </c>
      <c r="M11" s="21">
        <v>1671709</v>
      </c>
      <c r="N11" s="21">
        <v>3359423</v>
      </c>
      <c r="O11" s="21">
        <v>459044</v>
      </c>
      <c r="P11" s="21">
        <v>192795</v>
      </c>
      <c r="Q11" s="21">
        <v>319216</v>
      </c>
      <c r="R11" s="21">
        <v>971055</v>
      </c>
      <c r="S11" s="21">
        <v>253423</v>
      </c>
      <c r="T11" s="21">
        <v>559951</v>
      </c>
      <c r="U11" s="21">
        <v>177413</v>
      </c>
      <c r="V11" s="21">
        <v>990787</v>
      </c>
      <c r="W11" s="21">
        <v>5429515</v>
      </c>
      <c r="X11" s="21">
        <v>5422000</v>
      </c>
      <c r="Y11" s="21">
        <v>7515</v>
      </c>
      <c r="Z11" s="6">
        <v>0.14</v>
      </c>
      <c r="AA11" s="28">
        <v>12329318</v>
      </c>
    </row>
    <row r="12" spans="1:27" ht="13.5">
      <c r="A12" s="5" t="s">
        <v>38</v>
      </c>
      <c r="B12" s="3"/>
      <c r="C12" s="19"/>
      <c r="D12" s="19"/>
      <c r="E12" s="20">
        <v>8384000</v>
      </c>
      <c r="F12" s="21">
        <v>14613219</v>
      </c>
      <c r="G12" s="21"/>
      <c r="H12" s="21">
        <v>332180</v>
      </c>
      <c r="I12" s="21">
        <v>463517</v>
      </c>
      <c r="J12" s="21">
        <v>795697</v>
      </c>
      <c r="K12" s="21">
        <v>139660</v>
      </c>
      <c r="L12" s="21"/>
      <c r="M12" s="21"/>
      <c r="N12" s="21">
        <v>139660</v>
      </c>
      <c r="O12" s="21">
        <v>1131</v>
      </c>
      <c r="P12" s="21">
        <v>1027318</v>
      </c>
      <c r="Q12" s="21">
        <v>-176229</v>
      </c>
      <c r="R12" s="21">
        <v>852220</v>
      </c>
      <c r="S12" s="21">
        <v>2999867</v>
      </c>
      <c r="T12" s="21">
        <v>620062</v>
      </c>
      <c r="U12" s="21">
        <v>1031114</v>
      </c>
      <c r="V12" s="21">
        <v>4651043</v>
      </c>
      <c r="W12" s="21">
        <v>6438620</v>
      </c>
      <c r="X12" s="21">
        <v>8384000</v>
      </c>
      <c r="Y12" s="21">
        <v>-1945380</v>
      </c>
      <c r="Z12" s="6">
        <v>-23.2</v>
      </c>
      <c r="AA12" s="28">
        <v>14613219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56414954</v>
      </c>
      <c r="F15" s="18">
        <f t="shared" si="2"/>
        <v>71007709</v>
      </c>
      <c r="G15" s="18">
        <f t="shared" si="2"/>
        <v>406378</v>
      </c>
      <c r="H15" s="18">
        <f t="shared" si="2"/>
        <v>3376668</v>
      </c>
      <c r="I15" s="18">
        <f t="shared" si="2"/>
        <v>453866</v>
      </c>
      <c r="J15" s="18">
        <f t="shared" si="2"/>
        <v>4236912</v>
      </c>
      <c r="K15" s="18">
        <f t="shared" si="2"/>
        <v>347552</v>
      </c>
      <c r="L15" s="18">
        <f t="shared" si="2"/>
        <v>2315206</v>
      </c>
      <c r="M15" s="18">
        <f t="shared" si="2"/>
        <v>4973003</v>
      </c>
      <c r="N15" s="18">
        <f t="shared" si="2"/>
        <v>7635761</v>
      </c>
      <c r="O15" s="18">
        <f t="shared" si="2"/>
        <v>2830831</v>
      </c>
      <c r="P15" s="18">
        <f t="shared" si="2"/>
        <v>4059524</v>
      </c>
      <c r="Q15" s="18">
        <f t="shared" si="2"/>
        <v>4494323</v>
      </c>
      <c r="R15" s="18">
        <f t="shared" si="2"/>
        <v>11384678</v>
      </c>
      <c r="S15" s="18">
        <f t="shared" si="2"/>
        <v>5961329</v>
      </c>
      <c r="T15" s="18">
        <f t="shared" si="2"/>
        <v>6967382</v>
      </c>
      <c r="U15" s="18">
        <f t="shared" si="2"/>
        <v>14350911</v>
      </c>
      <c r="V15" s="18">
        <f t="shared" si="2"/>
        <v>27279622</v>
      </c>
      <c r="W15" s="18">
        <f t="shared" si="2"/>
        <v>50536973</v>
      </c>
      <c r="X15" s="18">
        <f t="shared" si="2"/>
        <v>56414954</v>
      </c>
      <c r="Y15" s="18">
        <f t="shared" si="2"/>
        <v>-5877981</v>
      </c>
      <c r="Z15" s="4">
        <f>+IF(X15&lt;&gt;0,+(Y15/X15)*100,0)</f>
        <v>-10.419189564525746</v>
      </c>
      <c r="AA15" s="30">
        <f>SUM(AA16:AA18)</f>
        <v>71007709</v>
      </c>
    </row>
    <row r="16" spans="1:27" ht="13.5">
      <c r="A16" s="5" t="s">
        <v>42</v>
      </c>
      <c r="B16" s="3"/>
      <c r="C16" s="19"/>
      <c r="D16" s="19"/>
      <c r="E16" s="20">
        <v>14068332</v>
      </c>
      <c r="F16" s="21">
        <v>18606664</v>
      </c>
      <c r="G16" s="21"/>
      <c r="H16" s="21">
        <v>679</v>
      </c>
      <c r="I16" s="21">
        <v>58400</v>
      </c>
      <c r="J16" s="21">
        <v>59079</v>
      </c>
      <c r="K16" s="21">
        <v>285921</v>
      </c>
      <c r="L16" s="21">
        <v>1176347</v>
      </c>
      <c r="M16" s="21">
        <v>1446360</v>
      </c>
      <c r="N16" s="21">
        <v>2908628</v>
      </c>
      <c r="O16" s="21">
        <v>454471</v>
      </c>
      <c r="P16" s="21">
        <v>1345951</v>
      </c>
      <c r="Q16" s="21">
        <v>2815679</v>
      </c>
      <c r="R16" s="21">
        <v>4616101</v>
      </c>
      <c r="S16" s="21">
        <v>1834916</v>
      </c>
      <c r="T16" s="21">
        <v>1645992</v>
      </c>
      <c r="U16" s="21">
        <v>2569842</v>
      </c>
      <c r="V16" s="21">
        <v>6050750</v>
      </c>
      <c r="W16" s="21">
        <v>13634558</v>
      </c>
      <c r="X16" s="21">
        <v>14068332</v>
      </c>
      <c r="Y16" s="21">
        <v>-433774</v>
      </c>
      <c r="Z16" s="6">
        <v>-3.08</v>
      </c>
      <c r="AA16" s="28">
        <v>18606664</v>
      </c>
    </row>
    <row r="17" spans="1:27" ht="13.5">
      <c r="A17" s="5" t="s">
        <v>43</v>
      </c>
      <c r="B17" s="3"/>
      <c r="C17" s="19"/>
      <c r="D17" s="19"/>
      <c r="E17" s="20">
        <v>42094622</v>
      </c>
      <c r="F17" s="21">
        <v>52153432</v>
      </c>
      <c r="G17" s="21">
        <v>406378</v>
      </c>
      <c r="H17" s="21">
        <v>3375989</v>
      </c>
      <c r="I17" s="21">
        <v>387547</v>
      </c>
      <c r="J17" s="21">
        <v>4169914</v>
      </c>
      <c r="K17" s="21">
        <v>26183</v>
      </c>
      <c r="L17" s="21">
        <v>1129663</v>
      </c>
      <c r="M17" s="21">
        <v>3526643</v>
      </c>
      <c r="N17" s="21">
        <v>4682489</v>
      </c>
      <c r="O17" s="21">
        <v>2376360</v>
      </c>
      <c r="P17" s="21">
        <v>2713573</v>
      </c>
      <c r="Q17" s="21">
        <v>1678644</v>
      </c>
      <c r="R17" s="21">
        <v>6768577</v>
      </c>
      <c r="S17" s="21">
        <v>4126413</v>
      </c>
      <c r="T17" s="21">
        <v>5321390</v>
      </c>
      <c r="U17" s="21">
        <v>11781069</v>
      </c>
      <c r="V17" s="21">
        <v>21228872</v>
      </c>
      <c r="W17" s="21">
        <v>36849852</v>
      </c>
      <c r="X17" s="21">
        <v>42094622</v>
      </c>
      <c r="Y17" s="21">
        <v>-5244770</v>
      </c>
      <c r="Z17" s="6">
        <v>-12.46</v>
      </c>
      <c r="AA17" s="28">
        <v>52153432</v>
      </c>
    </row>
    <row r="18" spans="1:27" ht="13.5">
      <c r="A18" s="5" t="s">
        <v>44</v>
      </c>
      <c r="B18" s="3"/>
      <c r="C18" s="19"/>
      <c r="D18" s="19"/>
      <c r="E18" s="20">
        <v>252000</v>
      </c>
      <c r="F18" s="21">
        <v>247613</v>
      </c>
      <c r="G18" s="21"/>
      <c r="H18" s="21"/>
      <c r="I18" s="21">
        <v>7919</v>
      </c>
      <c r="J18" s="21">
        <v>7919</v>
      </c>
      <c r="K18" s="21">
        <v>35448</v>
      </c>
      <c r="L18" s="21">
        <v>9196</v>
      </c>
      <c r="M18" s="21"/>
      <c r="N18" s="21">
        <v>44644</v>
      </c>
      <c r="O18" s="21"/>
      <c r="P18" s="21"/>
      <c r="Q18" s="21"/>
      <c r="R18" s="21"/>
      <c r="S18" s="21"/>
      <c r="T18" s="21"/>
      <c r="U18" s="21"/>
      <c r="V18" s="21"/>
      <c r="W18" s="21">
        <v>52563</v>
      </c>
      <c r="X18" s="21">
        <v>252000</v>
      </c>
      <c r="Y18" s="21">
        <v>-199437</v>
      </c>
      <c r="Z18" s="6">
        <v>-79.14</v>
      </c>
      <c r="AA18" s="28">
        <v>247613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113744812</v>
      </c>
      <c r="F19" s="18">
        <f t="shared" si="3"/>
        <v>167438879</v>
      </c>
      <c r="G19" s="18">
        <f t="shared" si="3"/>
        <v>2576293</v>
      </c>
      <c r="H19" s="18">
        <f t="shared" si="3"/>
        <v>3556545</v>
      </c>
      <c r="I19" s="18">
        <f t="shared" si="3"/>
        <v>11158065</v>
      </c>
      <c r="J19" s="18">
        <f t="shared" si="3"/>
        <v>17290903</v>
      </c>
      <c r="K19" s="18">
        <f t="shared" si="3"/>
        <v>12678030</v>
      </c>
      <c r="L19" s="18">
        <f t="shared" si="3"/>
        <v>4791911</v>
      </c>
      <c r="M19" s="18">
        <f t="shared" si="3"/>
        <v>15290957</v>
      </c>
      <c r="N19" s="18">
        <f t="shared" si="3"/>
        <v>32760898</v>
      </c>
      <c r="O19" s="18">
        <f t="shared" si="3"/>
        <v>9450855</v>
      </c>
      <c r="P19" s="18">
        <f t="shared" si="3"/>
        <v>10180470</v>
      </c>
      <c r="Q19" s="18">
        <f t="shared" si="3"/>
        <v>15190293</v>
      </c>
      <c r="R19" s="18">
        <f t="shared" si="3"/>
        <v>34821618</v>
      </c>
      <c r="S19" s="18">
        <f t="shared" si="3"/>
        <v>9274310</v>
      </c>
      <c r="T19" s="18">
        <f t="shared" si="3"/>
        <v>18675964</v>
      </c>
      <c r="U19" s="18">
        <f t="shared" si="3"/>
        <v>36669364</v>
      </c>
      <c r="V19" s="18">
        <f t="shared" si="3"/>
        <v>64619638</v>
      </c>
      <c r="W19" s="18">
        <f t="shared" si="3"/>
        <v>149493057</v>
      </c>
      <c r="X19" s="18">
        <f t="shared" si="3"/>
        <v>113744812</v>
      </c>
      <c r="Y19" s="18">
        <f t="shared" si="3"/>
        <v>35748245</v>
      </c>
      <c r="Z19" s="4">
        <f>+IF(X19&lt;&gt;0,+(Y19/X19)*100,0)</f>
        <v>31.428461985589284</v>
      </c>
      <c r="AA19" s="30">
        <f>SUM(AA20:AA23)</f>
        <v>167438879</v>
      </c>
    </row>
    <row r="20" spans="1:27" ht="13.5">
      <c r="A20" s="5" t="s">
        <v>46</v>
      </c>
      <c r="B20" s="3"/>
      <c r="C20" s="19"/>
      <c r="D20" s="19"/>
      <c r="E20" s="20">
        <v>48719084</v>
      </c>
      <c r="F20" s="21">
        <v>69889255</v>
      </c>
      <c r="G20" s="21"/>
      <c r="H20" s="21">
        <v>63147</v>
      </c>
      <c r="I20" s="21">
        <v>1543802</v>
      </c>
      <c r="J20" s="21">
        <v>1606949</v>
      </c>
      <c r="K20" s="21">
        <v>4355520</v>
      </c>
      <c r="L20" s="21">
        <v>134080</v>
      </c>
      <c r="M20" s="21">
        <v>9602274</v>
      </c>
      <c r="N20" s="21">
        <v>14091874</v>
      </c>
      <c r="O20" s="21">
        <v>6475485</v>
      </c>
      <c r="P20" s="21">
        <v>2229801</v>
      </c>
      <c r="Q20" s="21">
        <v>3341631</v>
      </c>
      <c r="R20" s="21">
        <v>12046917</v>
      </c>
      <c r="S20" s="21">
        <v>5147540</v>
      </c>
      <c r="T20" s="21">
        <v>7565019</v>
      </c>
      <c r="U20" s="21">
        <v>15899728</v>
      </c>
      <c r="V20" s="21">
        <v>28612287</v>
      </c>
      <c r="W20" s="21">
        <v>56358027</v>
      </c>
      <c r="X20" s="21">
        <v>48719084</v>
      </c>
      <c r="Y20" s="21">
        <v>7638943</v>
      </c>
      <c r="Z20" s="6">
        <v>15.68</v>
      </c>
      <c r="AA20" s="28">
        <v>69889255</v>
      </c>
    </row>
    <row r="21" spans="1:27" ht="13.5">
      <c r="A21" s="5" t="s">
        <v>47</v>
      </c>
      <c r="B21" s="3"/>
      <c r="C21" s="19"/>
      <c r="D21" s="19"/>
      <c r="E21" s="20">
        <v>27850000</v>
      </c>
      <c r="F21" s="21">
        <v>44875280</v>
      </c>
      <c r="G21" s="21">
        <v>1618624</v>
      </c>
      <c r="H21" s="21">
        <v>1049285</v>
      </c>
      <c r="I21" s="21">
        <v>6824865</v>
      </c>
      <c r="J21" s="21">
        <v>9492774</v>
      </c>
      <c r="K21" s="21">
        <v>4907332</v>
      </c>
      <c r="L21" s="21">
        <v>2974000</v>
      </c>
      <c r="M21" s="21">
        <v>3870061</v>
      </c>
      <c r="N21" s="21">
        <v>11751393</v>
      </c>
      <c r="O21" s="21">
        <v>974535</v>
      </c>
      <c r="P21" s="21">
        <v>4842478</v>
      </c>
      <c r="Q21" s="21">
        <v>4270589</v>
      </c>
      <c r="R21" s="21">
        <v>10087602</v>
      </c>
      <c r="S21" s="21">
        <v>2062091</v>
      </c>
      <c r="T21" s="21">
        <v>7236457</v>
      </c>
      <c r="U21" s="21">
        <v>6259882</v>
      </c>
      <c r="V21" s="21">
        <v>15558430</v>
      </c>
      <c r="W21" s="21">
        <v>46890199</v>
      </c>
      <c r="X21" s="21">
        <v>27850000</v>
      </c>
      <c r="Y21" s="21">
        <v>19040199</v>
      </c>
      <c r="Z21" s="6">
        <v>68.37</v>
      </c>
      <c r="AA21" s="28">
        <v>44875280</v>
      </c>
    </row>
    <row r="22" spans="1:27" ht="13.5">
      <c r="A22" s="5" t="s">
        <v>48</v>
      </c>
      <c r="B22" s="3"/>
      <c r="C22" s="22"/>
      <c r="D22" s="22"/>
      <c r="E22" s="23">
        <v>36625728</v>
      </c>
      <c r="F22" s="24">
        <v>49553678</v>
      </c>
      <c r="G22" s="24">
        <v>957669</v>
      </c>
      <c r="H22" s="24">
        <v>2444113</v>
      </c>
      <c r="I22" s="24">
        <v>2789398</v>
      </c>
      <c r="J22" s="24">
        <v>6191180</v>
      </c>
      <c r="K22" s="24">
        <v>2877961</v>
      </c>
      <c r="L22" s="24">
        <v>1683831</v>
      </c>
      <c r="M22" s="24">
        <v>1818622</v>
      </c>
      <c r="N22" s="24">
        <v>6380414</v>
      </c>
      <c r="O22" s="24">
        <v>2000835</v>
      </c>
      <c r="P22" s="24">
        <v>2767640</v>
      </c>
      <c r="Q22" s="24">
        <v>7578073</v>
      </c>
      <c r="R22" s="24">
        <v>12346548</v>
      </c>
      <c r="S22" s="24">
        <v>2064679</v>
      </c>
      <c r="T22" s="24">
        <v>3712488</v>
      </c>
      <c r="U22" s="24">
        <v>14491754</v>
      </c>
      <c r="V22" s="24">
        <v>20268921</v>
      </c>
      <c r="W22" s="24">
        <v>45187063</v>
      </c>
      <c r="X22" s="24">
        <v>36625728</v>
      </c>
      <c r="Y22" s="24">
        <v>8561335</v>
      </c>
      <c r="Z22" s="7">
        <v>23.38</v>
      </c>
      <c r="AA22" s="29">
        <v>49553678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3120666</v>
      </c>
      <c r="G23" s="21"/>
      <c r="H23" s="21"/>
      <c r="I23" s="21"/>
      <c r="J23" s="21"/>
      <c r="K23" s="21">
        <v>537217</v>
      </c>
      <c r="L23" s="21"/>
      <c r="M23" s="21"/>
      <c r="N23" s="21">
        <v>537217</v>
      </c>
      <c r="O23" s="21"/>
      <c r="P23" s="21">
        <v>340551</v>
      </c>
      <c r="Q23" s="21"/>
      <c r="R23" s="21">
        <v>340551</v>
      </c>
      <c r="S23" s="21"/>
      <c r="T23" s="21">
        <v>162000</v>
      </c>
      <c r="U23" s="21">
        <v>18000</v>
      </c>
      <c r="V23" s="21">
        <v>180000</v>
      </c>
      <c r="W23" s="21">
        <v>1057768</v>
      </c>
      <c r="X23" s="21">
        <v>550000</v>
      </c>
      <c r="Y23" s="21">
        <v>507768</v>
      </c>
      <c r="Z23" s="6">
        <v>92.32</v>
      </c>
      <c r="AA23" s="28">
        <v>3120666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200568766</v>
      </c>
      <c r="F25" s="53">
        <f t="shared" si="4"/>
        <v>286484152</v>
      </c>
      <c r="G25" s="53">
        <f t="shared" si="4"/>
        <v>3045600</v>
      </c>
      <c r="H25" s="53">
        <f t="shared" si="4"/>
        <v>8625623</v>
      </c>
      <c r="I25" s="53">
        <f t="shared" si="4"/>
        <v>12418748</v>
      </c>
      <c r="J25" s="53">
        <f t="shared" si="4"/>
        <v>24089971</v>
      </c>
      <c r="K25" s="53">
        <f t="shared" si="4"/>
        <v>13978860</v>
      </c>
      <c r="L25" s="53">
        <f t="shared" si="4"/>
        <v>10278107</v>
      </c>
      <c r="M25" s="53">
        <f t="shared" si="4"/>
        <v>24094088</v>
      </c>
      <c r="N25" s="53">
        <f t="shared" si="4"/>
        <v>48351055</v>
      </c>
      <c r="O25" s="53">
        <f t="shared" si="4"/>
        <v>13900712</v>
      </c>
      <c r="P25" s="53">
        <f t="shared" si="4"/>
        <v>16280017</v>
      </c>
      <c r="Q25" s="53">
        <f t="shared" si="4"/>
        <v>21010191</v>
      </c>
      <c r="R25" s="53">
        <f t="shared" si="4"/>
        <v>51190920</v>
      </c>
      <c r="S25" s="53">
        <f t="shared" si="4"/>
        <v>18841020</v>
      </c>
      <c r="T25" s="53">
        <f t="shared" si="4"/>
        <v>27289563</v>
      </c>
      <c r="U25" s="53">
        <f t="shared" si="4"/>
        <v>54409727</v>
      </c>
      <c r="V25" s="53">
        <f t="shared" si="4"/>
        <v>100540310</v>
      </c>
      <c r="W25" s="53">
        <f t="shared" si="4"/>
        <v>224172256</v>
      </c>
      <c r="X25" s="53">
        <f t="shared" si="4"/>
        <v>200568766</v>
      </c>
      <c r="Y25" s="53">
        <f t="shared" si="4"/>
        <v>23603490</v>
      </c>
      <c r="Z25" s="54">
        <f>+IF(X25&lt;&gt;0,+(Y25/X25)*100,0)</f>
        <v>11.768278017924287</v>
      </c>
      <c r="AA25" s="55">
        <f>+AA5+AA9+AA15+AA19+AA24</f>
        <v>286484152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51180350</v>
      </c>
      <c r="F28" s="21">
        <v>88774866</v>
      </c>
      <c r="G28" s="21">
        <v>2767721</v>
      </c>
      <c r="H28" s="21">
        <v>3418507</v>
      </c>
      <c r="I28" s="21">
        <v>4122260</v>
      </c>
      <c r="J28" s="21">
        <v>10308488</v>
      </c>
      <c r="K28" s="21">
        <v>6635457</v>
      </c>
      <c r="L28" s="21">
        <v>4153647</v>
      </c>
      <c r="M28" s="21">
        <v>15183418</v>
      </c>
      <c r="N28" s="21">
        <v>25972522</v>
      </c>
      <c r="O28" s="21">
        <v>4970752</v>
      </c>
      <c r="P28" s="21">
        <v>6116248</v>
      </c>
      <c r="Q28" s="21">
        <v>11104523</v>
      </c>
      <c r="R28" s="21">
        <v>22191523</v>
      </c>
      <c r="S28" s="21">
        <v>4375695</v>
      </c>
      <c r="T28" s="21">
        <v>14864298</v>
      </c>
      <c r="U28" s="21">
        <v>7315075</v>
      </c>
      <c r="V28" s="21">
        <v>26555068</v>
      </c>
      <c r="W28" s="21">
        <v>85027601</v>
      </c>
      <c r="X28" s="21"/>
      <c r="Y28" s="21">
        <v>85027601</v>
      </c>
      <c r="Z28" s="6"/>
      <c r="AA28" s="19">
        <v>88774866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51580350</v>
      </c>
      <c r="F32" s="27">
        <f t="shared" si="5"/>
        <v>88774866</v>
      </c>
      <c r="G32" s="27">
        <f t="shared" si="5"/>
        <v>2767721</v>
      </c>
      <c r="H32" s="27">
        <f t="shared" si="5"/>
        <v>3418507</v>
      </c>
      <c r="I32" s="27">
        <f t="shared" si="5"/>
        <v>4122260</v>
      </c>
      <c r="J32" s="27">
        <f t="shared" si="5"/>
        <v>10308488</v>
      </c>
      <c r="K32" s="27">
        <f t="shared" si="5"/>
        <v>6635457</v>
      </c>
      <c r="L32" s="27">
        <f t="shared" si="5"/>
        <v>4153647</v>
      </c>
      <c r="M32" s="27">
        <f t="shared" si="5"/>
        <v>15183418</v>
      </c>
      <c r="N32" s="27">
        <f t="shared" si="5"/>
        <v>25972522</v>
      </c>
      <c r="O32" s="27">
        <f t="shared" si="5"/>
        <v>4970752</v>
      </c>
      <c r="P32" s="27">
        <f t="shared" si="5"/>
        <v>6116248</v>
      </c>
      <c r="Q32" s="27">
        <f t="shared" si="5"/>
        <v>11104523</v>
      </c>
      <c r="R32" s="27">
        <f t="shared" si="5"/>
        <v>22191523</v>
      </c>
      <c r="S32" s="27">
        <f t="shared" si="5"/>
        <v>4375695</v>
      </c>
      <c r="T32" s="27">
        <f t="shared" si="5"/>
        <v>14864298</v>
      </c>
      <c r="U32" s="27">
        <f t="shared" si="5"/>
        <v>7315075</v>
      </c>
      <c r="V32" s="27">
        <f t="shared" si="5"/>
        <v>26555068</v>
      </c>
      <c r="W32" s="27">
        <f t="shared" si="5"/>
        <v>85027601</v>
      </c>
      <c r="X32" s="27">
        <f t="shared" si="5"/>
        <v>0</v>
      </c>
      <c r="Y32" s="27">
        <f t="shared" si="5"/>
        <v>85027601</v>
      </c>
      <c r="Z32" s="13">
        <f>+IF(X32&lt;&gt;0,+(Y32/X32)*100,0)</f>
        <v>0</v>
      </c>
      <c r="AA32" s="31">
        <f>SUM(AA28:AA31)</f>
        <v>88774866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2482516</v>
      </c>
      <c r="G33" s="21"/>
      <c r="H33" s="21"/>
      <c r="I33" s="21"/>
      <c r="J33" s="21"/>
      <c r="K33" s="21">
        <v>242995</v>
      </c>
      <c r="L33" s="21">
        <v>522241</v>
      </c>
      <c r="M33" s="21">
        <v>123098</v>
      </c>
      <c r="N33" s="21">
        <v>888334</v>
      </c>
      <c r="O33" s="21"/>
      <c r="P33" s="21"/>
      <c r="Q33" s="21">
        <v>5432</v>
      </c>
      <c r="R33" s="21">
        <v>5432</v>
      </c>
      <c r="S33" s="21"/>
      <c r="T33" s="21">
        <v>-53025</v>
      </c>
      <c r="U33" s="21">
        <v>48509</v>
      </c>
      <c r="V33" s="21">
        <v>-4516</v>
      </c>
      <c r="W33" s="21">
        <v>889250</v>
      </c>
      <c r="X33" s="21"/>
      <c r="Y33" s="21">
        <v>889250</v>
      </c>
      <c r="Z33" s="6"/>
      <c r="AA33" s="28">
        <v>2482516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>
        <v>10572587</v>
      </c>
      <c r="G34" s="21">
        <v>111639</v>
      </c>
      <c r="H34" s="21">
        <v>891981</v>
      </c>
      <c r="I34" s="21">
        <v>4801925</v>
      </c>
      <c r="J34" s="21">
        <v>5805545</v>
      </c>
      <c r="K34" s="21">
        <v>1066405</v>
      </c>
      <c r="L34" s="21">
        <v>755317</v>
      </c>
      <c r="M34" s="21">
        <v>765615</v>
      </c>
      <c r="N34" s="21">
        <v>2587337</v>
      </c>
      <c r="O34" s="21">
        <v>2922166</v>
      </c>
      <c r="P34" s="21"/>
      <c r="Q34" s="21"/>
      <c r="R34" s="21">
        <v>2922166</v>
      </c>
      <c r="S34" s="21"/>
      <c r="T34" s="21"/>
      <c r="U34" s="21"/>
      <c r="V34" s="21"/>
      <c r="W34" s="21">
        <v>11315048</v>
      </c>
      <c r="X34" s="21"/>
      <c r="Y34" s="21">
        <v>11315048</v>
      </c>
      <c r="Z34" s="6"/>
      <c r="AA34" s="28">
        <v>10572587</v>
      </c>
    </row>
    <row r="35" spans="1:27" ht="13.5">
      <c r="A35" s="60" t="s">
        <v>63</v>
      </c>
      <c r="B35" s="3"/>
      <c r="C35" s="19"/>
      <c r="D35" s="19"/>
      <c r="E35" s="20">
        <v>148988416</v>
      </c>
      <c r="F35" s="21">
        <v>184654183</v>
      </c>
      <c r="G35" s="21">
        <v>166240</v>
      </c>
      <c r="H35" s="21">
        <v>4315134</v>
      </c>
      <c r="I35" s="21">
        <v>3494563</v>
      </c>
      <c r="J35" s="21">
        <v>7975937</v>
      </c>
      <c r="K35" s="21">
        <v>6034003</v>
      </c>
      <c r="L35" s="21">
        <v>4846902</v>
      </c>
      <c r="M35" s="21">
        <v>8021958</v>
      </c>
      <c r="N35" s="21">
        <v>18902863</v>
      </c>
      <c r="O35" s="21">
        <v>6007794</v>
      </c>
      <c r="P35" s="21">
        <v>10163769</v>
      </c>
      <c r="Q35" s="21">
        <v>9900236</v>
      </c>
      <c r="R35" s="21">
        <v>26071799</v>
      </c>
      <c r="S35" s="21">
        <v>14465326</v>
      </c>
      <c r="T35" s="21">
        <v>12478289</v>
      </c>
      <c r="U35" s="21">
        <v>47046142</v>
      </c>
      <c r="V35" s="21">
        <v>73989757</v>
      </c>
      <c r="W35" s="21">
        <v>126940356</v>
      </c>
      <c r="X35" s="21"/>
      <c r="Y35" s="21">
        <v>126940356</v>
      </c>
      <c r="Z35" s="6"/>
      <c r="AA35" s="28">
        <v>184654183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200568766</v>
      </c>
      <c r="F36" s="64">
        <f t="shared" si="6"/>
        <v>286484152</v>
      </c>
      <c r="G36" s="64">
        <f t="shared" si="6"/>
        <v>3045600</v>
      </c>
      <c r="H36" s="64">
        <f t="shared" si="6"/>
        <v>8625622</v>
      </c>
      <c r="I36" s="64">
        <f t="shared" si="6"/>
        <v>12418748</v>
      </c>
      <c r="J36" s="64">
        <f t="shared" si="6"/>
        <v>24089970</v>
      </c>
      <c r="K36" s="64">
        <f t="shared" si="6"/>
        <v>13978860</v>
      </c>
      <c r="L36" s="64">
        <f t="shared" si="6"/>
        <v>10278107</v>
      </c>
      <c r="M36" s="64">
        <f t="shared" si="6"/>
        <v>24094089</v>
      </c>
      <c r="N36" s="64">
        <f t="shared" si="6"/>
        <v>48351056</v>
      </c>
      <c r="O36" s="64">
        <f t="shared" si="6"/>
        <v>13900712</v>
      </c>
      <c r="P36" s="64">
        <f t="shared" si="6"/>
        <v>16280017</v>
      </c>
      <c r="Q36" s="64">
        <f t="shared" si="6"/>
        <v>21010191</v>
      </c>
      <c r="R36" s="64">
        <f t="shared" si="6"/>
        <v>51190920</v>
      </c>
      <c r="S36" s="64">
        <f t="shared" si="6"/>
        <v>18841021</v>
      </c>
      <c r="T36" s="64">
        <f t="shared" si="6"/>
        <v>27289562</v>
      </c>
      <c r="U36" s="64">
        <f t="shared" si="6"/>
        <v>54409726</v>
      </c>
      <c r="V36" s="64">
        <f t="shared" si="6"/>
        <v>100540309</v>
      </c>
      <c r="W36" s="64">
        <f t="shared" si="6"/>
        <v>224172255</v>
      </c>
      <c r="X36" s="64">
        <f t="shared" si="6"/>
        <v>0</v>
      </c>
      <c r="Y36" s="64">
        <f t="shared" si="6"/>
        <v>224172255</v>
      </c>
      <c r="Z36" s="65">
        <f>+IF(X36&lt;&gt;0,+(Y36/X36)*100,0)</f>
        <v>0</v>
      </c>
      <c r="AA36" s="66">
        <f>SUM(AA32:AA35)</f>
        <v>286484152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2998760</v>
      </c>
      <c r="D5" s="16">
        <f>SUM(D6:D8)</f>
        <v>0</v>
      </c>
      <c r="E5" s="17">
        <f t="shared" si="0"/>
        <v>0</v>
      </c>
      <c r="F5" s="18">
        <f t="shared" si="0"/>
        <v>6437810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681605</v>
      </c>
      <c r="R5" s="18">
        <f t="shared" si="0"/>
        <v>681605</v>
      </c>
      <c r="S5" s="18">
        <f t="shared" si="0"/>
        <v>0</v>
      </c>
      <c r="T5" s="18">
        <f t="shared" si="0"/>
        <v>0</v>
      </c>
      <c r="U5" s="18">
        <f t="shared" si="0"/>
        <v>101974</v>
      </c>
      <c r="V5" s="18">
        <f t="shared" si="0"/>
        <v>101974</v>
      </c>
      <c r="W5" s="18">
        <f t="shared" si="0"/>
        <v>783579</v>
      </c>
      <c r="X5" s="18">
        <f t="shared" si="0"/>
        <v>0</v>
      </c>
      <c r="Y5" s="18">
        <f t="shared" si="0"/>
        <v>783579</v>
      </c>
      <c r="Z5" s="4">
        <f>+IF(X5&lt;&gt;0,+(Y5/X5)*100,0)</f>
        <v>0</v>
      </c>
      <c r="AA5" s="16">
        <f>SUM(AA6:AA8)</f>
        <v>6437810</v>
      </c>
    </row>
    <row r="6" spans="1:27" ht="13.5">
      <c r="A6" s="5" t="s">
        <v>32</v>
      </c>
      <c r="B6" s="3"/>
      <c r="C6" s="19">
        <v>2961082</v>
      </c>
      <c r="D6" s="19"/>
      <c r="E6" s="20"/>
      <c r="F6" s="21">
        <v>5200000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5200000</v>
      </c>
    </row>
    <row r="7" spans="1:27" ht="13.5">
      <c r="A7" s="5" t="s">
        <v>33</v>
      </c>
      <c r="B7" s="3"/>
      <c r="C7" s="22">
        <v>37678</v>
      </c>
      <c r="D7" s="22"/>
      <c r="E7" s="23"/>
      <c r="F7" s="24">
        <v>1037810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681605</v>
      </c>
      <c r="R7" s="24">
        <v>681605</v>
      </c>
      <c r="S7" s="24"/>
      <c r="T7" s="24"/>
      <c r="U7" s="24">
        <v>101974</v>
      </c>
      <c r="V7" s="24">
        <v>101974</v>
      </c>
      <c r="W7" s="24">
        <v>783579</v>
      </c>
      <c r="X7" s="24"/>
      <c r="Y7" s="24">
        <v>783579</v>
      </c>
      <c r="Z7" s="7"/>
      <c r="AA7" s="29">
        <v>1037810</v>
      </c>
    </row>
    <row r="8" spans="1:27" ht="13.5">
      <c r="A8" s="5" t="s">
        <v>34</v>
      </c>
      <c r="B8" s="3"/>
      <c r="C8" s="19"/>
      <c r="D8" s="19"/>
      <c r="E8" s="20"/>
      <c r="F8" s="21">
        <v>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13983442</v>
      </c>
      <c r="D9" s="16">
        <f>SUM(D10:D14)</f>
        <v>0</v>
      </c>
      <c r="E9" s="17">
        <f t="shared" si="1"/>
        <v>9588303</v>
      </c>
      <c r="F9" s="18">
        <f t="shared" si="1"/>
        <v>16275979</v>
      </c>
      <c r="G9" s="18">
        <f t="shared" si="1"/>
        <v>0</v>
      </c>
      <c r="H9" s="18">
        <f t="shared" si="1"/>
        <v>321642</v>
      </c>
      <c r="I9" s="18">
        <f t="shared" si="1"/>
        <v>0</v>
      </c>
      <c r="J9" s="18">
        <f t="shared" si="1"/>
        <v>321642</v>
      </c>
      <c r="K9" s="18">
        <f t="shared" si="1"/>
        <v>0</v>
      </c>
      <c r="L9" s="18">
        <f t="shared" si="1"/>
        <v>3150138</v>
      </c>
      <c r="M9" s="18">
        <f t="shared" si="1"/>
        <v>0</v>
      </c>
      <c r="N9" s="18">
        <f t="shared" si="1"/>
        <v>3150138</v>
      </c>
      <c r="O9" s="18">
        <f t="shared" si="1"/>
        <v>0</v>
      </c>
      <c r="P9" s="18">
        <f t="shared" si="1"/>
        <v>0</v>
      </c>
      <c r="Q9" s="18">
        <f t="shared" si="1"/>
        <v>2154411</v>
      </c>
      <c r="R9" s="18">
        <f t="shared" si="1"/>
        <v>2154411</v>
      </c>
      <c r="S9" s="18">
        <f t="shared" si="1"/>
        <v>680863</v>
      </c>
      <c r="T9" s="18">
        <f t="shared" si="1"/>
        <v>0</v>
      </c>
      <c r="U9" s="18">
        <f t="shared" si="1"/>
        <v>2397717</v>
      </c>
      <c r="V9" s="18">
        <f t="shared" si="1"/>
        <v>3078580</v>
      </c>
      <c r="W9" s="18">
        <f t="shared" si="1"/>
        <v>8704771</v>
      </c>
      <c r="X9" s="18">
        <f t="shared" si="1"/>
        <v>9588303</v>
      </c>
      <c r="Y9" s="18">
        <f t="shared" si="1"/>
        <v>-883532</v>
      </c>
      <c r="Z9" s="4">
        <f>+IF(X9&lt;&gt;0,+(Y9/X9)*100,0)</f>
        <v>-9.214685852126284</v>
      </c>
      <c r="AA9" s="30">
        <f>SUM(AA10:AA14)</f>
        <v>16275979</v>
      </c>
    </row>
    <row r="10" spans="1:27" ht="13.5">
      <c r="A10" s="5" t="s">
        <v>36</v>
      </c>
      <c r="B10" s="3"/>
      <c r="C10" s="19">
        <v>1077942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10297</v>
      </c>
      <c r="V10" s="21">
        <v>10297</v>
      </c>
      <c r="W10" s="21">
        <v>10297</v>
      </c>
      <c r="X10" s="21"/>
      <c r="Y10" s="21">
        <v>10297</v>
      </c>
      <c r="Z10" s="6"/>
      <c r="AA10" s="28"/>
    </row>
    <row r="11" spans="1:27" ht="13.5">
      <c r="A11" s="5" t="s">
        <v>37</v>
      </c>
      <c r="B11" s="3"/>
      <c r="C11" s="19">
        <v>12905500</v>
      </c>
      <c r="D11" s="19"/>
      <c r="E11" s="20">
        <v>9588303</v>
      </c>
      <c r="F11" s="21">
        <v>15630752</v>
      </c>
      <c r="G11" s="21"/>
      <c r="H11" s="21">
        <v>321642</v>
      </c>
      <c r="I11" s="21"/>
      <c r="J11" s="21">
        <v>321642</v>
      </c>
      <c r="K11" s="21"/>
      <c r="L11" s="21">
        <v>3150138</v>
      </c>
      <c r="M11" s="21"/>
      <c r="N11" s="21">
        <v>3150138</v>
      </c>
      <c r="O11" s="21"/>
      <c r="P11" s="21"/>
      <c r="Q11" s="21">
        <v>2154411</v>
      </c>
      <c r="R11" s="21">
        <v>2154411</v>
      </c>
      <c r="S11" s="21">
        <v>680863</v>
      </c>
      <c r="T11" s="21"/>
      <c r="U11" s="21">
        <v>2387420</v>
      </c>
      <c r="V11" s="21">
        <v>3068283</v>
      </c>
      <c r="W11" s="21">
        <v>8694474</v>
      </c>
      <c r="X11" s="21">
        <v>9588303</v>
      </c>
      <c r="Y11" s="21">
        <v>-893829</v>
      </c>
      <c r="Z11" s="6">
        <v>-9.32</v>
      </c>
      <c r="AA11" s="28">
        <v>15630752</v>
      </c>
    </row>
    <row r="12" spans="1:27" ht="13.5">
      <c r="A12" s="5" t="s">
        <v>38</v>
      </c>
      <c r="B12" s="3"/>
      <c r="C12" s="19"/>
      <c r="D12" s="19"/>
      <c r="E12" s="20"/>
      <c r="F12" s="21">
        <v>645227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645227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57090371</v>
      </c>
      <c r="D15" s="16">
        <f>SUM(D16:D18)</f>
        <v>0</v>
      </c>
      <c r="E15" s="17">
        <f t="shared" si="2"/>
        <v>44971519</v>
      </c>
      <c r="F15" s="18">
        <f t="shared" si="2"/>
        <v>68973323</v>
      </c>
      <c r="G15" s="18">
        <f t="shared" si="2"/>
        <v>0</v>
      </c>
      <c r="H15" s="18">
        <f t="shared" si="2"/>
        <v>3934676</v>
      </c>
      <c r="I15" s="18">
        <f t="shared" si="2"/>
        <v>0</v>
      </c>
      <c r="J15" s="18">
        <f t="shared" si="2"/>
        <v>3934676</v>
      </c>
      <c r="K15" s="18">
        <f t="shared" si="2"/>
        <v>2103048</v>
      </c>
      <c r="L15" s="18">
        <f t="shared" si="2"/>
        <v>208302</v>
      </c>
      <c r="M15" s="18">
        <f t="shared" si="2"/>
        <v>3496957</v>
      </c>
      <c r="N15" s="18">
        <f t="shared" si="2"/>
        <v>5808307</v>
      </c>
      <c r="O15" s="18">
        <f t="shared" si="2"/>
        <v>1040434</v>
      </c>
      <c r="P15" s="18">
        <f t="shared" si="2"/>
        <v>2391731</v>
      </c>
      <c r="Q15" s="18">
        <f t="shared" si="2"/>
        <v>10042424</v>
      </c>
      <c r="R15" s="18">
        <f t="shared" si="2"/>
        <v>13474589</v>
      </c>
      <c r="S15" s="18">
        <f t="shared" si="2"/>
        <v>3963358</v>
      </c>
      <c r="T15" s="18">
        <f t="shared" si="2"/>
        <v>4355992</v>
      </c>
      <c r="U15" s="18">
        <f t="shared" si="2"/>
        <v>11033871</v>
      </c>
      <c r="V15" s="18">
        <f t="shared" si="2"/>
        <v>19353221</v>
      </c>
      <c r="W15" s="18">
        <f t="shared" si="2"/>
        <v>42570793</v>
      </c>
      <c r="X15" s="18">
        <f t="shared" si="2"/>
        <v>44971519</v>
      </c>
      <c r="Y15" s="18">
        <f t="shared" si="2"/>
        <v>-2400726</v>
      </c>
      <c r="Z15" s="4">
        <f>+IF(X15&lt;&gt;0,+(Y15/X15)*100,0)</f>
        <v>-5.338325352096735</v>
      </c>
      <c r="AA15" s="30">
        <f>SUM(AA16:AA18)</f>
        <v>68973323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57090371</v>
      </c>
      <c r="D17" s="19"/>
      <c r="E17" s="20">
        <v>44971519</v>
      </c>
      <c r="F17" s="21">
        <v>68973323</v>
      </c>
      <c r="G17" s="21"/>
      <c r="H17" s="21">
        <v>3934676</v>
      </c>
      <c r="I17" s="21"/>
      <c r="J17" s="21">
        <v>3934676</v>
      </c>
      <c r="K17" s="21">
        <v>2103048</v>
      </c>
      <c r="L17" s="21">
        <v>208302</v>
      </c>
      <c r="M17" s="21">
        <v>3496957</v>
      </c>
      <c r="N17" s="21">
        <v>5808307</v>
      </c>
      <c r="O17" s="21">
        <v>1040434</v>
      </c>
      <c r="P17" s="21">
        <v>2391731</v>
      </c>
      <c r="Q17" s="21">
        <v>10042424</v>
      </c>
      <c r="R17" s="21">
        <v>13474589</v>
      </c>
      <c r="S17" s="21">
        <v>3963358</v>
      </c>
      <c r="T17" s="21">
        <v>4355992</v>
      </c>
      <c r="U17" s="21">
        <v>11033871</v>
      </c>
      <c r="V17" s="21">
        <v>19353221</v>
      </c>
      <c r="W17" s="21">
        <v>42570793</v>
      </c>
      <c r="X17" s="21">
        <v>44971519</v>
      </c>
      <c r="Y17" s="21">
        <v>-2400726</v>
      </c>
      <c r="Z17" s="6">
        <v>-5.34</v>
      </c>
      <c r="AA17" s="28">
        <v>68973323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58614046</v>
      </c>
      <c r="D19" s="16">
        <f>SUM(D20:D23)</f>
        <v>0</v>
      </c>
      <c r="E19" s="17">
        <f t="shared" si="3"/>
        <v>60296178</v>
      </c>
      <c r="F19" s="18">
        <f t="shared" si="3"/>
        <v>65418888</v>
      </c>
      <c r="G19" s="18">
        <f t="shared" si="3"/>
        <v>0</v>
      </c>
      <c r="H19" s="18">
        <f t="shared" si="3"/>
        <v>2851977</v>
      </c>
      <c r="I19" s="18">
        <f t="shared" si="3"/>
        <v>1578893</v>
      </c>
      <c r="J19" s="18">
        <f t="shared" si="3"/>
        <v>4430870</v>
      </c>
      <c r="K19" s="18">
        <f t="shared" si="3"/>
        <v>460729</v>
      </c>
      <c r="L19" s="18">
        <f t="shared" si="3"/>
        <v>5398153</v>
      </c>
      <c r="M19" s="18">
        <f t="shared" si="3"/>
        <v>6718287</v>
      </c>
      <c r="N19" s="18">
        <f t="shared" si="3"/>
        <v>12577169</v>
      </c>
      <c r="O19" s="18">
        <f t="shared" si="3"/>
        <v>0</v>
      </c>
      <c r="P19" s="18">
        <f t="shared" si="3"/>
        <v>341936</v>
      </c>
      <c r="Q19" s="18">
        <f t="shared" si="3"/>
        <v>6893435</v>
      </c>
      <c r="R19" s="18">
        <f t="shared" si="3"/>
        <v>7235371</v>
      </c>
      <c r="S19" s="18">
        <f t="shared" si="3"/>
        <v>231665</v>
      </c>
      <c r="T19" s="18">
        <f t="shared" si="3"/>
        <v>3618052</v>
      </c>
      <c r="U19" s="18">
        <f t="shared" si="3"/>
        <v>12146877</v>
      </c>
      <c r="V19" s="18">
        <f t="shared" si="3"/>
        <v>15996594</v>
      </c>
      <c r="W19" s="18">
        <f t="shared" si="3"/>
        <v>40240004</v>
      </c>
      <c r="X19" s="18">
        <f t="shared" si="3"/>
        <v>60296178</v>
      </c>
      <c r="Y19" s="18">
        <f t="shared" si="3"/>
        <v>-20056174</v>
      </c>
      <c r="Z19" s="4">
        <f>+IF(X19&lt;&gt;0,+(Y19/X19)*100,0)</f>
        <v>-33.26276169610618</v>
      </c>
      <c r="AA19" s="30">
        <f>SUM(AA20:AA23)</f>
        <v>65418888</v>
      </c>
    </row>
    <row r="20" spans="1:27" ht="13.5">
      <c r="A20" s="5" t="s">
        <v>46</v>
      </c>
      <c r="B20" s="3"/>
      <c r="C20" s="19">
        <v>12056943</v>
      </c>
      <c r="D20" s="19"/>
      <c r="E20" s="20">
        <v>6661165</v>
      </c>
      <c r="F20" s="21">
        <v>5594517</v>
      </c>
      <c r="G20" s="21"/>
      <c r="H20" s="21">
        <v>-170000</v>
      </c>
      <c r="I20" s="21">
        <v>88100</v>
      </c>
      <c r="J20" s="21">
        <v>-81900</v>
      </c>
      <c r="K20" s="21"/>
      <c r="L20" s="21"/>
      <c r="M20" s="21"/>
      <c r="N20" s="21"/>
      <c r="O20" s="21"/>
      <c r="P20" s="21"/>
      <c r="Q20" s="21">
        <v>562096</v>
      </c>
      <c r="R20" s="21">
        <v>562096</v>
      </c>
      <c r="S20" s="21"/>
      <c r="T20" s="21"/>
      <c r="U20" s="21">
        <v>685587</v>
      </c>
      <c r="V20" s="21">
        <v>685587</v>
      </c>
      <c r="W20" s="21">
        <v>1165783</v>
      </c>
      <c r="X20" s="21">
        <v>6661165</v>
      </c>
      <c r="Y20" s="21">
        <v>-5495382</v>
      </c>
      <c r="Z20" s="6">
        <v>-82.5</v>
      </c>
      <c r="AA20" s="28">
        <v>5594517</v>
      </c>
    </row>
    <row r="21" spans="1:27" ht="13.5">
      <c r="A21" s="5" t="s">
        <v>47</v>
      </c>
      <c r="B21" s="3"/>
      <c r="C21" s="19">
        <v>28539607</v>
      </c>
      <c r="D21" s="19"/>
      <c r="E21" s="20">
        <v>30196615</v>
      </c>
      <c r="F21" s="21">
        <v>34226247</v>
      </c>
      <c r="G21" s="21"/>
      <c r="H21" s="21">
        <v>1467771</v>
      </c>
      <c r="I21" s="21">
        <v>323254</v>
      </c>
      <c r="J21" s="21">
        <v>1791025</v>
      </c>
      <c r="K21" s="21">
        <v>244252</v>
      </c>
      <c r="L21" s="21">
        <v>4409611</v>
      </c>
      <c r="M21" s="21">
        <v>4205442</v>
      </c>
      <c r="N21" s="21">
        <v>8859305</v>
      </c>
      <c r="O21" s="21"/>
      <c r="P21" s="21">
        <v>133576</v>
      </c>
      <c r="Q21" s="21">
        <v>5231555</v>
      </c>
      <c r="R21" s="21">
        <v>5365131</v>
      </c>
      <c r="S21" s="21">
        <v>231665</v>
      </c>
      <c r="T21" s="21">
        <v>656389</v>
      </c>
      <c r="U21" s="21">
        <v>6916819</v>
      </c>
      <c r="V21" s="21">
        <v>7804873</v>
      </c>
      <c r="W21" s="21">
        <v>23820334</v>
      </c>
      <c r="X21" s="21">
        <v>30196615</v>
      </c>
      <c r="Y21" s="21">
        <v>-6376281</v>
      </c>
      <c r="Z21" s="6">
        <v>-21.12</v>
      </c>
      <c r="AA21" s="28">
        <v>34226247</v>
      </c>
    </row>
    <row r="22" spans="1:27" ht="13.5">
      <c r="A22" s="5" t="s">
        <v>48</v>
      </c>
      <c r="B22" s="3"/>
      <c r="C22" s="22">
        <v>18017496</v>
      </c>
      <c r="D22" s="22"/>
      <c r="E22" s="23">
        <v>23438398</v>
      </c>
      <c r="F22" s="24">
        <v>25598124</v>
      </c>
      <c r="G22" s="24"/>
      <c r="H22" s="24">
        <v>1554206</v>
      </c>
      <c r="I22" s="24">
        <v>1167539</v>
      </c>
      <c r="J22" s="24">
        <v>2721745</v>
      </c>
      <c r="K22" s="24">
        <v>216477</v>
      </c>
      <c r="L22" s="24">
        <v>988542</v>
      </c>
      <c r="M22" s="24">
        <v>2512845</v>
      </c>
      <c r="N22" s="24">
        <v>3717864</v>
      </c>
      <c r="O22" s="24"/>
      <c r="P22" s="24">
        <v>208360</v>
      </c>
      <c r="Q22" s="24">
        <v>1099784</v>
      </c>
      <c r="R22" s="24">
        <v>1308144</v>
      </c>
      <c r="S22" s="24"/>
      <c r="T22" s="24">
        <v>2961663</v>
      </c>
      <c r="U22" s="24">
        <v>4544471</v>
      </c>
      <c r="V22" s="24">
        <v>7506134</v>
      </c>
      <c r="W22" s="24">
        <v>15253887</v>
      </c>
      <c r="X22" s="24">
        <v>23438398</v>
      </c>
      <c r="Y22" s="24">
        <v>-8184511</v>
      </c>
      <c r="Z22" s="7">
        <v>-34.92</v>
      </c>
      <c r="AA22" s="29">
        <v>25598124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70000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132756619</v>
      </c>
      <c r="D25" s="51">
        <f>+D5+D9+D15+D19+D24</f>
        <v>0</v>
      </c>
      <c r="E25" s="52">
        <f t="shared" si="4"/>
        <v>114856000</v>
      </c>
      <c r="F25" s="53">
        <f t="shared" si="4"/>
        <v>157106000</v>
      </c>
      <c r="G25" s="53">
        <f t="shared" si="4"/>
        <v>0</v>
      </c>
      <c r="H25" s="53">
        <f t="shared" si="4"/>
        <v>7108295</v>
      </c>
      <c r="I25" s="53">
        <f t="shared" si="4"/>
        <v>1578893</v>
      </c>
      <c r="J25" s="53">
        <f t="shared" si="4"/>
        <v>8687188</v>
      </c>
      <c r="K25" s="53">
        <f t="shared" si="4"/>
        <v>2563777</v>
      </c>
      <c r="L25" s="53">
        <f t="shared" si="4"/>
        <v>8756593</v>
      </c>
      <c r="M25" s="53">
        <f t="shared" si="4"/>
        <v>10215244</v>
      </c>
      <c r="N25" s="53">
        <f t="shared" si="4"/>
        <v>21535614</v>
      </c>
      <c r="O25" s="53">
        <f t="shared" si="4"/>
        <v>1040434</v>
      </c>
      <c r="P25" s="53">
        <f t="shared" si="4"/>
        <v>2733667</v>
      </c>
      <c r="Q25" s="53">
        <f t="shared" si="4"/>
        <v>19771875</v>
      </c>
      <c r="R25" s="53">
        <f t="shared" si="4"/>
        <v>23545976</v>
      </c>
      <c r="S25" s="53">
        <f t="shared" si="4"/>
        <v>4875886</v>
      </c>
      <c r="T25" s="53">
        <f t="shared" si="4"/>
        <v>7974044</v>
      </c>
      <c r="U25" s="53">
        <f t="shared" si="4"/>
        <v>25680439</v>
      </c>
      <c r="V25" s="53">
        <f t="shared" si="4"/>
        <v>38530369</v>
      </c>
      <c r="W25" s="53">
        <f t="shared" si="4"/>
        <v>92299147</v>
      </c>
      <c r="X25" s="53">
        <f t="shared" si="4"/>
        <v>114856000</v>
      </c>
      <c r="Y25" s="53">
        <f t="shared" si="4"/>
        <v>-22556853</v>
      </c>
      <c r="Z25" s="54">
        <f>+IF(X25&lt;&gt;0,+(Y25/X25)*100,0)</f>
        <v>-19.63924653479139</v>
      </c>
      <c r="AA25" s="55">
        <f>+AA5+AA9+AA15+AA19+AA24</f>
        <v>157106000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120280906</v>
      </c>
      <c r="D28" s="19"/>
      <c r="E28" s="20">
        <v>114856000</v>
      </c>
      <c r="F28" s="21">
        <v>126743982</v>
      </c>
      <c r="G28" s="21"/>
      <c r="H28" s="21">
        <v>7108295</v>
      </c>
      <c r="I28" s="21">
        <v>1578893</v>
      </c>
      <c r="J28" s="21">
        <v>8687188</v>
      </c>
      <c r="K28" s="21">
        <v>2563777</v>
      </c>
      <c r="L28" s="21">
        <v>8756593</v>
      </c>
      <c r="M28" s="21">
        <v>10215244</v>
      </c>
      <c r="N28" s="21">
        <v>21535614</v>
      </c>
      <c r="O28" s="21">
        <v>1040434</v>
      </c>
      <c r="P28" s="21">
        <v>2733667</v>
      </c>
      <c r="Q28" s="21">
        <v>6274468</v>
      </c>
      <c r="R28" s="21">
        <v>10048569</v>
      </c>
      <c r="S28" s="21">
        <v>4875886</v>
      </c>
      <c r="T28" s="21">
        <v>7974044</v>
      </c>
      <c r="U28" s="21">
        <v>25157930</v>
      </c>
      <c r="V28" s="21">
        <v>38007860</v>
      </c>
      <c r="W28" s="21">
        <v>78279231</v>
      </c>
      <c r="X28" s="21"/>
      <c r="Y28" s="21">
        <v>78279231</v>
      </c>
      <c r="Z28" s="6"/>
      <c r="AA28" s="19">
        <v>126743982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120280906</v>
      </c>
      <c r="D32" s="25">
        <f>SUM(D28:D31)</f>
        <v>0</v>
      </c>
      <c r="E32" s="26">
        <f t="shared" si="5"/>
        <v>114856000</v>
      </c>
      <c r="F32" s="27">
        <f t="shared" si="5"/>
        <v>126743982</v>
      </c>
      <c r="G32" s="27">
        <f t="shared" si="5"/>
        <v>0</v>
      </c>
      <c r="H32" s="27">
        <f t="shared" si="5"/>
        <v>7108295</v>
      </c>
      <c r="I32" s="27">
        <f t="shared" si="5"/>
        <v>1578893</v>
      </c>
      <c r="J32" s="27">
        <f t="shared" si="5"/>
        <v>8687188</v>
      </c>
      <c r="K32" s="27">
        <f t="shared" si="5"/>
        <v>2563777</v>
      </c>
      <c r="L32" s="27">
        <f t="shared" si="5"/>
        <v>8756593</v>
      </c>
      <c r="M32" s="27">
        <f t="shared" si="5"/>
        <v>10215244</v>
      </c>
      <c r="N32" s="27">
        <f t="shared" si="5"/>
        <v>21535614</v>
      </c>
      <c r="O32" s="27">
        <f t="shared" si="5"/>
        <v>1040434</v>
      </c>
      <c r="P32" s="27">
        <f t="shared" si="5"/>
        <v>2733667</v>
      </c>
      <c r="Q32" s="27">
        <f t="shared" si="5"/>
        <v>6274468</v>
      </c>
      <c r="R32" s="27">
        <f t="shared" si="5"/>
        <v>10048569</v>
      </c>
      <c r="S32" s="27">
        <f t="shared" si="5"/>
        <v>4875886</v>
      </c>
      <c r="T32" s="27">
        <f t="shared" si="5"/>
        <v>7974044</v>
      </c>
      <c r="U32" s="27">
        <f t="shared" si="5"/>
        <v>25157930</v>
      </c>
      <c r="V32" s="27">
        <f t="shared" si="5"/>
        <v>38007860</v>
      </c>
      <c r="W32" s="27">
        <f t="shared" si="5"/>
        <v>78279231</v>
      </c>
      <c r="X32" s="27">
        <f t="shared" si="5"/>
        <v>0</v>
      </c>
      <c r="Y32" s="27">
        <f t="shared" si="5"/>
        <v>78279231</v>
      </c>
      <c r="Z32" s="13">
        <f>+IF(X32&lt;&gt;0,+(Y32/X32)*100,0)</f>
        <v>0</v>
      </c>
      <c r="AA32" s="31">
        <f>SUM(AA28:AA31)</f>
        <v>126743982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30362018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30362018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12475713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13497407</v>
      </c>
      <c r="R35" s="21">
        <v>13497407</v>
      </c>
      <c r="S35" s="21"/>
      <c r="T35" s="21"/>
      <c r="U35" s="21">
        <v>522509</v>
      </c>
      <c r="V35" s="21">
        <v>522509</v>
      </c>
      <c r="W35" s="21">
        <v>14019916</v>
      </c>
      <c r="X35" s="21"/>
      <c r="Y35" s="21">
        <v>14019916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132756619</v>
      </c>
      <c r="D36" s="62">
        <f>SUM(D32:D35)</f>
        <v>0</v>
      </c>
      <c r="E36" s="63">
        <f t="shared" si="6"/>
        <v>114856000</v>
      </c>
      <c r="F36" s="64">
        <f t="shared" si="6"/>
        <v>157106000</v>
      </c>
      <c r="G36" s="64">
        <f t="shared" si="6"/>
        <v>0</v>
      </c>
      <c r="H36" s="64">
        <f t="shared" si="6"/>
        <v>7108295</v>
      </c>
      <c r="I36" s="64">
        <f t="shared" si="6"/>
        <v>1578893</v>
      </c>
      <c r="J36" s="64">
        <f t="shared" si="6"/>
        <v>8687188</v>
      </c>
      <c r="K36" s="64">
        <f t="shared" si="6"/>
        <v>2563777</v>
      </c>
      <c r="L36" s="64">
        <f t="shared" si="6"/>
        <v>8756593</v>
      </c>
      <c r="M36" s="64">
        <f t="shared" si="6"/>
        <v>10215244</v>
      </c>
      <c r="N36" s="64">
        <f t="shared" si="6"/>
        <v>21535614</v>
      </c>
      <c r="O36" s="64">
        <f t="shared" si="6"/>
        <v>1040434</v>
      </c>
      <c r="P36" s="64">
        <f t="shared" si="6"/>
        <v>2733667</v>
      </c>
      <c r="Q36" s="64">
        <f t="shared" si="6"/>
        <v>19771875</v>
      </c>
      <c r="R36" s="64">
        <f t="shared" si="6"/>
        <v>23545976</v>
      </c>
      <c r="S36" s="64">
        <f t="shared" si="6"/>
        <v>4875886</v>
      </c>
      <c r="T36" s="64">
        <f t="shared" si="6"/>
        <v>7974044</v>
      </c>
      <c r="U36" s="64">
        <f t="shared" si="6"/>
        <v>25680439</v>
      </c>
      <c r="V36" s="64">
        <f t="shared" si="6"/>
        <v>38530369</v>
      </c>
      <c r="W36" s="64">
        <f t="shared" si="6"/>
        <v>92299147</v>
      </c>
      <c r="X36" s="64">
        <f t="shared" si="6"/>
        <v>0</v>
      </c>
      <c r="Y36" s="64">
        <f t="shared" si="6"/>
        <v>92299147</v>
      </c>
      <c r="Z36" s="65">
        <f>+IF(X36&lt;&gt;0,+(Y36/X36)*100,0)</f>
        <v>0</v>
      </c>
      <c r="AA36" s="66">
        <f>SUM(AA32:AA35)</f>
        <v>157106000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34814488</v>
      </c>
      <c r="D5" s="16">
        <f>SUM(D6:D8)</f>
        <v>0</v>
      </c>
      <c r="E5" s="17">
        <f t="shared" si="0"/>
        <v>27160000</v>
      </c>
      <c r="F5" s="18">
        <f t="shared" si="0"/>
        <v>40160914</v>
      </c>
      <c r="G5" s="18">
        <f t="shared" si="0"/>
        <v>62050</v>
      </c>
      <c r="H5" s="18">
        <f t="shared" si="0"/>
        <v>2714562</v>
      </c>
      <c r="I5" s="18">
        <f t="shared" si="0"/>
        <v>4280987</v>
      </c>
      <c r="J5" s="18">
        <f t="shared" si="0"/>
        <v>7057599</v>
      </c>
      <c r="K5" s="18">
        <f t="shared" si="0"/>
        <v>3318546</v>
      </c>
      <c r="L5" s="18">
        <f t="shared" si="0"/>
        <v>3126662</v>
      </c>
      <c r="M5" s="18">
        <f t="shared" si="0"/>
        <v>374769</v>
      </c>
      <c r="N5" s="18">
        <f t="shared" si="0"/>
        <v>6819977</v>
      </c>
      <c r="O5" s="18">
        <f t="shared" si="0"/>
        <v>1495988</v>
      </c>
      <c r="P5" s="18">
        <f t="shared" si="0"/>
        <v>985096</v>
      </c>
      <c r="Q5" s="18">
        <f t="shared" si="0"/>
        <v>788190</v>
      </c>
      <c r="R5" s="18">
        <f t="shared" si="0"/>
        <v>3269274</v>
      </c>
      <c r="S5" s="18">
        <f t="shared" si="0"/>
        <v>15175705</v>
      </c>
      <c r="T5" s="18">
        <f t="shared" si="0"/>
        <v>913966</v>
      </c>
      <c r="U5" s="18">
        <f t="shared" si="0"/>
        <v>6839951</v>
      </c>
      <c r="V5" s="18">
        <f t="shared" si="0"/>
        <v>22929622</v>
      </c>
      <c r="W5" s="18">
        <f t="shared" si="0"/>
        <v>40076472</v>
      </c>
      <c r="X5" s="18">
        <f t="shared" si="0"/>
        <v>27159998</v>
      </c>
      <c r="Y5" s="18">
        <f t="shared" si="0"/>
        <v>12916474</v>
      </c>
      <c r="Z5" s="4">
        <f>+IF(X5&lt;&gt;0,+(Y5/X5)*100,0)</f>
        <v>47.556976992413624</v>
      </c>
      <c r="AA5" s="16">
        <f>SUM(AA6:AA8)</f>
        <v>40160914</v>
      </c>
    </row>
    <row r="6" spans="1:27" ht="13.5">
      <c r="A6" s="5" t="s">
        <v>32</v>
      </c>
      <c r="B6" s="3"/>
      <c r="C6" s="19">
        <v>41468</v>
      </c>
      <c r="D6" s="19"/>
      <c r="E6" s="20">
        <v>14718225</v>
      </c>
      <c r="F6" s="21">
        <v>1790662</v>
      </c>
      <c r="G6" s="21"/>
      <c r="H6" s="21">
        <v>38000</v>
      </c>
      <c r="I6" s="21"/>
      <c r="J6" s="21">
        <v>38000</v>
      </c>
      <c r="K6" s="21">
        <v>1420</v>
      </c>
      <c r="L6" s="21">
        <v>38000</v>
      </c>
      <c r="M6" s="21"/>
      <c r="N6" s="21">
        <v>39420</v>
      </c>
      <c r="O6" s="21"/>
      <c r="P6" s="21"/>
      <c r="Q6" s="21"/>
      <c r="R6" s="21"/>
      <c r="S6" s="21">
        <v>79700</v>
      </c>
      <c r="T6" s="21">
        <v>19712</v>
      </c>
      <c r="U6" s="21"/>
      <c r="V6" s="21">
        <v>99412</v>
      </c>
      <c r="W6" s="21">
        <v>176832</v>
      </c>
      <c r="X6" s="21">
        <v>14718223</v>
      </c>
      <c r="Y6" s="21">
        <v>-14541391</v>
      </c>
      <c r="Z6" s="6">
        <v>-98.8</v>
      </c>
      <c r="AA6" s="28">
        <v>1790662</v>
      </c>
    </row>
    <row r="7" spans="1:27" ht="13.5">
      <c r="A7" s="5" t="s">
        <v>33</v>
      </c>
      <c r="B7" s="3"/>
      <c r="C7" s="22">
        <v>1362109</v>
      </c>
      <c r="D7" s="22"/>
      <c r="E7" s="23"/>
      <c r="F7" s="24">
        <v>286915</v>
      </c>
      <c r="G7" s="24"/>
      <c r="H7" s="24"/>
      <c r="I7" s="24">
        <v>158170</v>
      </c>
      <c r="J7" s="24">
        <v>158170</v>
      </c>
      <c r="K7" s="24"/>
      <c r="L7" s="24">
        <v>22707</v>
      </c>
      <c r="M7" s="24"/>
      <c r="N7" s="24">
        <v>22707</v>
      </c>
      <c r="O7" s="24">
        <v>55005</v>
      </c>
      <c r="P7" s="24">
        <v>98594</v>
      </c>
      <c r="Q7" s="24">
        <v>1690</v>
      </c>
      <c r="R7" s="24">
        <v>155289</v>
      </c>
      <c r="S7" s="24">
        <v>336166</v>
      </c>
      <c r="T7" s="24">
        <v>34946</v>
      </c>
      <c r="U7" s="24">
        <v>203201</v>
      </c>
      <c r="V7" s="24">
        <v>574313</v>
      </c>
      <c r="W7" s="24">
        <v>910479</v>
      </c>
      <c r="X7" s="24"/>
      <c r="Y7" s="24">
        <v>910479</v>
      </c>
      <c r="Z7" s="7"/>
      <c r="AA7" s="29">
        <v>286915</v>
      </c>
    </row>
    <row r="8" spans="1:27" ht="13.5">
      <c r="A8" s="5" t="s">
        <v>34</v>
      </c>
      <c r="B8" s="3"/>
      <c r="C8" s="19">
        <v>33410911</v>
      </c>
      <c r="D8" s="19"/>
      <c r="E8" s="20">
        <v>12441775</v>
      </c>
      <c r="F8" s="21">
        <v>38083337</v>
      </c>
      <c r="G8" s="21">
        <v>62050</v>
      </c>
      <c r="H8" s="21">
        <v>2676562</v>
      </c>
      <c r="I8" s="21">
        <v>4122817</v>
      </c>
      <c r="J8" s="21">
        <v>6861429</v>
      </c>
      <c r="K8" s="21">
        <v>3317126</v>
      </c>
      <c r="L8" s="21">
        <v>3065955</v>
      </c>
      <c r="M8" s="21">
        <v>374769</v>
      </c>
      <c r="N8" s="21">
        <v>6757850</v>
      </c>
      <c r="O8" s="21">
        <v>1440983</v>
      </c>
      <c r="P8" s="21">
        <v>886502</v>
      </c>
      <c r="Q8" s="21">
        <v>786500</v>
      </c>
      <c r="R8" s="21">
        <v>3113985</v>
      </c>
      <c r="S8" s="21">
        <v>14759839</v>
      </c>
      <c r="T8" s="21">
        <v>859308</v>
      </c>
      <c r="U8" s="21">
        <v>6636750</v>
      </c>
      <c r="V8" s="21">
        <v>22255897</v>
      </c>
      <c r="W8" s="21">
        <v>38989161</v>
      </c>
      <c r="X8" s="21">
        <v>12441775</v>
      </c>
      <c r="Y8" s="21">
        <v>26547386</v>
      </c>
      <c r="Z8" s="6">
        <v>213.37</v>
      </c>
      <c r="AA8" s="28">
        <v>38083337</v>
      </c>
    </row>
    <row r="9" spans="1:27" ht="13.5">
      <c r="A9" s="2" t="s">
        <v>35</v>
      </c>
      <c r="B9" s="3"/>
      <c r="C9" s="16">
        <f aca="true" t="shared" si="1" ref="C9:Y9">SUM(C10:C14)</f>
        <v>9780237</v>
      </c>
      <c r="D9" s="16">
        <f>SUM(D10:D14)</f>
        <v>0</v>
      </c>
      <c r="E9" s="17">
        <f t="shared" si="1"/>
        <v>26727531</v>
      </c>
      <c r="F9" s="18">
        <f t="shared" si="1"/>
        <v>43136934</v>
      </c>
      <c r="G9" s="18">
        <f t="shared" si="1"/>
        <v>54177</v>
      </c>
      <c r="H9" s="18">
        <f t="shared" si="1"/>
        <v>274928</v>
      </c>
      <c r="I9" s="18">
        <f t="shared" si="1"/>
        <v>1152198</v>
      </c>
      <c r="J9" s="18">
        <f t="shared" si="1"/>
        <v>1481303</v>
      </c>
      <c r="K9" s="18">
        <f t="shared" si="1"/>
        <v>2449724</v>
      </c>
      <c r="L9" s="18">
        <f t="shared" si="1"/>
        <v>393037</v>
      </c>
      <c r="M9" s="18">
        <f t="shared" si="1"/>
        <v>830750</v>
      </c>
      <c r="N9" s="18">
        <f t="shared" si="1"/>
        <v>3673511</v>
      </c>
      <c r="O9" s="18">
        <f t="shared" si="1"/>
        <v>561132</v>
      </c>
      <c r="P9" s="18">
        <f t="shared" si="1"/>
        <v>531793</v>
      </c>
      <c r="Q9" s="18">
        <f t="shared" si="1"/>
        <v>589315</v>
      </c>
      <c r="R9" s="18">
        <f t="shared" si="1"/>
        <v>1682240</v>
      </c>
      <c r="S9" s="18">
        <f t="shared" si="1"/>
        <v>8641020</v>
      </c>
      <c r="T9" s="18">
        <f t="shared" si="1"/>
        <v>1809283</v>
      </c>
      <c r="U9" s="18">
        <f t="shared" si="1"/>
        <v>4922332</v>
      </c>
      <c r="V9" s="18">
        <f t="shared" si="1"/>
        <v>15372635</v>
      </c>
      <c r="W9" s="18">
        <f t="shared" si="1"/>
        <v>22209689</v>
      </c>
      <c r="X9" s="18">
        <f t="shared" si="1"/>
        <v>26727531</v>
      </c>
      <c r="Y9" s="18">
        <f t="shared" si="1"/>
        <v>-4517842</v>
      </c>
      <c r="Z9" s="4">
        <f>+IF(X9&lt;&gt;0,+(Y9/X9)*100,0)</f>
        <v>-16.903327134855818</v>
      </c>
      <c r="AA9" s="30">
        <f>SUM(AA10:AA14)</f>
        <v>43136934</v>
      </c>
    </row>
    <row r="10" spans="1:27" ht="13.5">
      <c r="A10" s="5" t="s">
        <v>36</v>
      </c>
      <c r="B10" s="3"/>
      <c r="C10" s="19">
        <v>1047292</v>
      </c>
      <c r="D10" s="19"/>
      <c r="E10" s="20">
        <v>2047698</v>
      </c>
      <c r="F10" s="21">
        <v>3695635</v>
      </c>
      <c r="G10" s="21">
        <v>91</v>
      </c>
      <c r="H10" s="21">
        <v>7088</v>
      </c>
      <c r="I10" s="21">
        <v>84914</v>
      </c>
      <c r="J10" s="21">
        <v>92093</v>
      </c>
      <c r="K10" s="21">
        <v>289232</v>
      </c>
      <c r="L10" s="21">
        <v>59132</v>
      </c>
      <c r="M10" s="21">
        <v>34058</v>
      </c>
      <c r="N10" s="21">
        <v>382422</v>
      </c>
      <c r="O10" s="21">
        <v>147614</v>
      </c>
      <c r="P10" s="21">
        <v>66714</v>
      </c>
      <c r="Q10" s="21">
        <v>19411</v>
      </c>
      <c r="R10" s="21">
        <v>233739</v>
      </c>
      <c r="S10" s="21">
        <v>833127</v>
      </c>
      <c r="T10" s="21">
        <v>210736</v>
      </c>
      <c r="U10" s="21">
        <v>611981</v>
      </c>
      <c r="V10" s="21">
        <v>1655844</v>
      </c>
      <c r="W10" s="21">
        <v>2364098</v>
      </c>
      <c r="X10" s="21">
        <v>2047699</v>
      </c>
      <c r="Y10" s="21">
        <v>316399</v>
      </c>
      <c r="Z10" s="6">
        <v>15.45</v>
      </c>
      <c r="AA10" s="28">
        <v>3695635</v>
      </c>
    </row>
    <row r="11" spans="1:27" ht="13.5">
      <c r="A11" s="5" t="s">
        <v>37</v>
      </c>
      <c r="B11" s="3"/>
      <c r="C11" s="19">
        <v>8164057</v>
      </c>
      <c r="D11" s="19"/>
      <c r="E11" s="20">
        <v>20454833</v>
      </c>
      <c r="F11" s="21">
        <v>27971252</v>
      </c>
      <c r="G11" s="21">
        <v>12821</v>
      </c>
      <c r="H11" s="21">
        <v>174491</v>
      </c>
      <c r="I11" s="21">
        <v>902850</v>
      </c>
      <c r="J11" s="21">
        <v>1090162</v>
      </c>
      <c r="K11" s="21">
        <v>1862010</v>
      </c>
      <c r="L11" s="21">
        <v>117441</v>
      </c>
      <c r="M11" s="21">
        <v>452912</v>
      </c>
      <c r="N11" s="21">
        <v>2432363</v>
      </c>
      <c r="O11" s="21">
        <v>138175</v>
      </c>
      <c r="P11" s="21">
        <v>263052</v>
      </c>
      <c r="Q11" s="21">
        <v>252940</v>
      </c>
      <c r="R11" s="21">
        <v>654167</v>
      </c>
      <c r="S11" s="21">
        <v>5000549</v>
      </c>
      <c r="T11" s="21">
        <v>1214583</v>
      </c>
      <c r="U11" s="21">
        <v>3806217</v>
      </c>
      <c r="V11" s="21">
        <v>10021349</v>
      </c>
      <c r="W11" s="21">
        <v>14198041</v>
      </c>
      <c r="X11" s="21">
        <v>20454833</v>
      </c>
      <c r="Y11" s="21">
        <v>-6256792</v>
      </c>
      <c r="Z11" s="6">
        <v>-30.59</v>
      </c>
      <c r="AA11" s="28">
        <v>27971252</v>
      </c>
    </row>
    <row r="12" spans="1:27" ht="13.5">
      <c r="A12" s="5" t="s">
        <v>38</v>
      </c>
      <c r="B12" s="3"/>
      <c r="C12" s="19">
        <v>19800</v>
      </c>
      <c r="D12" s="19"/>
      <c r="E12" s="20">
        <v>25000</v>
      </c>
      <c r="F12" s="21">
        <v>2547991</v>
      </c>
      <c r="G12" s="21"/>
      <c r="H12" s="21"/>
      <c r="I12" s="21"/>
      <c r="J12" s="21"/>
      <c r="K12" s="21">
        <v>68410</v>
      </c>
      <c r="L12" s="21"/>
      <c r="M12" s="21">
        <v>5989</v>
      </c>
      <c r="N12" s="21">
        <v>74399</v>
      </c>
      <c r="O12" s="21">
        <v>1795</v>
      </c>
      <c r="P12" s="21">
        <v>200</v>
      </c>
      <c r="Q12" s="21"/>
      <c r="R12" s="21">
        <v>1995</v>
      </c>
      <c r="S12" s="21">
        <v>76394</v>
      </c>
      <c r="T12" s="21">
        <v>56125</v>
      </c>
      <c r="U12" s="21">
        <v>2644</v>
      </c>
      <c r="V12" s="21">
        <v>135163</v>
      </c>
      <c r="W12" s="21">
        <v>211557</v>
      </c>
      <c r="X12" s="21">
        <v>25000</v>
      </c>
      <c r="Y12" s="21">
        <v>186557</v>
      </c>
      <c r="Z12" s="6">
        <v>746.23</v>
      </c>
      <c r="AA12" s="28">
        <v>2547991</v>
      </c>
    </row>
    <row r="13" spans="1:27" ht="13.5">
      <c r="A13" s="5" t="s">
        <v>39</v>
      </c>
      <c r="B13" s="3"/>
      <c r="C13" s="19">
        <v>549088</v>
      </c>
      <c r="D13" s="19"/>
      <c r="E13" s="20">
        <v>4200000</v>
      </c>
      <c r="F13" s="21">
        <v>8922056</v>
      </c>
      <c r="G13" s="21">
        <v>41265</v>
      </c>
      <c r="H13" s="21">
        <v>93349</v>
      </c>
      <c r="I13" s="21">
        <v>164434</v>
      </c>
      <c r="J13" s="21">
        <v>299048</v>
      </c>
      <c r="K13" s="21">
        <v>230072</v>
      </c>
      <c r="L13" s="21">
        <v>216464</v>
      </c>
      <c r="M13" s="21">
        <v>337791</v>
      </c>
      <c r="N13" s="21">
        <v>784327</v>
      </c>
      <c r="O13" s="21">
        <v>273548</v>
      </c>
      <c r="P13" s="21">
        <v>201827</v>
      </c>
      <c r="Q13" s="21">
        <v>316964</v>
      </c>
      <c r="R13" s="21">
        <v>792339</v>
      </c>
      <c r="S13" s="21">
        <v>2730950</v>
      </c>
      <c r="T13" s="21">
        <v>327839</v>
      </c>
      <c r="U13" s="21">
        <v>501490</v>
      </c>
      <c r="V13" s="21">
        <v>3560279</v>
      </c>
      <c r="W13" s="21">
        <v>5435993</v>
      </c>
      <c r="X13" s="21">
        <v>4199999</v>
      </c>
      <c r="Y13" s="21">
        <v>1235994</v>
      </c>
      <c r="Z13" s="6">
        <v>29.43</v>
      </c>
      <c r="AA13" s="28">
        <v>8922056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36912975</v>
      </c>
      <c r="D15" s="16">
        <f>SUM(D16:D18)</f>
        <v>0</v>
      </c>
      <c r="E15" s="17">
        <f t="shared" si="2"/>
        <v>53510977</v>
      </c>
      <c r="F15" s="18">
        <f t="shared" si="2"/>
        <v>66975666</v>
      </c>
      <c r="G15" s="18">
        <f t="shared" si="2"/>
        <v>66062</v>
      </c>
      <c r="H15" s="18">
        <f t="shared" si="2"/>
        <v>1385268</v>
      </c>
      <c r="I15" s="18">
        <f t="shared" si="2"/>
        <v>3284508</v>
      </c>
      <c r="J15" s="18">
        <f t="shared" si="2"/>
        <v>4735838</v>
      </c>
      <c r="K15" s="18">
        <f t="shared" si="2"/>
        <v>3452698</v>
      </c>
      <c r="L15" s="18">
        <f t="shared" si="2"/>
        <v>10126354</v>
      </c>
      <c r="M15" s="18">
        <f t="shared" si="2"/>
        <v>3832167</v>
      </c>
      <c r="N15" s="18">
        <f t="shared" si="2"/>
        <v>17411219</v>
      </c>
      <c r="O15" s="18">
        <f t="shared" si="2"/>
        <v>3740765</v>
      </c>
      <c r="P15" s="18">
        <f t="shared" si="2"/>
        <v>2557356</v>
      </c>
      <c r="Q15" s="18">
        <f t="shared" si="2"/>
        <v>2389515</v>
      </c>
      <c r="R15" s="18">
        <f t="shared" si="2"/>
        <v>8687636</v>
      </c>
      <c r="S15" s="18">
        <f t="shared" si="2"/>
        <v>32454781</v>
      </c>
      <c r="T15" s="18">
        <f t="shared" si="2"/>
        <v>21437661</v>
      </c>
      <c r="U15" s="18">
        <f t="shared" si="2"/>
        <v>4213741</v>
      </c>
      <c r="V15" s="18">
        <f t="shared" si="2"/>
        <v>58106183</v>
      </c>
      <c r="W15" s="18">
        <f t="shared" si="2"/>
        <v>88940876</v>
      </c>
      <c r="X15" s="18">
        <f t="shared" si="2"/>
        <v>53510977</v>
      </c>
      <c r="Y15" s="18">
        <f t="shared" si="2"/>
        <v>35429899</v>
      </c>
      <c r="Z15" s="4">
        <f>+IF(X15&lt;&gt;0,+(Y15/X15)*100,0)</f>
        <v>66.2105253656647</v>
      </c>
      <c r="AA15" s="30">
        <f>SUM(AA16:AA18)</f>
        <v>66975666</v>
      </c>
    </row>
    <row r="16" spans="1:27" ht="13.5">
      <c r="A16" s="5" t="s">
        <v>42</v>
      </c>
      <c r="B16" s="3"/>
      <c r="C16" s="19">
        <v>2226662</v>
      </c>
      <c r="D16" s="19"/>
      <c r="E16" s="20">
        <v>500000</v>
      </c>
      <c r="F16" s="21">
        <v>2908540</v>
      </c>
      <c r="G16" s="21"/>
      <c r="H16" s="21">
        <v>312500</v>
      </c>
      <c r="I16" s="21">
        <v>240014</v>
      </c>
      <c r="J16" s="21">
        <v>552514</v>
      </c>
      <c r="K16" s="21">
        <v>619360</v>
      </c>
      <c r="L16" s="21">
        <v>698578</v>
      </c>
      <c r="M16" s="21">
        <v>188723</v>
      </c>
      <c r="N16" s="21">
        <v>1506661</v>
      </c>
      <c r="O16" s="21">
        <v>17082</v>
      </c>
      <c r="P16" s="21">
        <v>32</v>
      </c>
      <c r="Q16" s="21">
        <v>5369</v>
      </c>
      <c r="R16" s="21">
        <v>22483</v>
      </c>
      <c r="S16" s="21">
        <v>2094260</v>
      </c>
      <c r="T16" s="21">
        <v>13898</v>
      </c>
      <c r="U16" s="21">
        <v>649936</v>
      </c>
      <c r="V16" s="21">
        <v>2758094</v>
      </c>
      <c r="W16" s="21">
        <v>4839752</v>
      </c>
      <c r="X16" s="21">
        <v>500001</v>
      </c>
      <c r="Y16" s="21">
        <v>4339751</v>
      </c>
      <c r="Z16" s="6">
        <v>867.95</v>
      </c>
      <c r="AA16" s="28">
        <v>2908540</v>
      </c>
    </row>
    <row r="17" spans="1:27" ht="13.5">
      <c r="A17" s="5" t="s">
        <v>43</v>
      </c>
      <c r="B17" s="3"/>
      <c r="C17" s="19">
        <v>34686313</v>
      </c>
      <c r="D17" s="19"/>
      <c r="E17" s="20">
        <v>53010977</v>
      </c>
      <c r="F17" s="21">
        <v>64067126</v>
      </c>
      <c r="G17" s="21">
        <v>66062</v>
      </c>
      <c r="H17" s="21">
        <v>1072768</v>
      </c>
      <c r="I17" s="21">
        <v>3044494</v>
      </c>
      <c r="J17" s="21">
        <v>4183324</v>
      </c>
      <c r="K17" s="21">
        <v>2833338</v>
      </c>
      <c r="L17" s="21">
        <v>9427776</v>
      </c>
      <c r="M17" s="21">
        <v>3643444</v>
      </c>
      <c r="N17" s="21">
        <v>15904558</v>
      </c>
      <c r="O17" s="21">
        <v>3723683</v>
      </c>
      <c r="P17" s="21">
        <v>2557324</v>
      </c>
      <c r="Q17" s="21">
        <v>2384146</v>
      </c>
      <c r="R17" s="21">
        <v>8665153</v>
      </c>
      <c r="S17" s="21">
        <v>30360521</v>
      </c>
      <c r="T17" s="21">
        <v>21423763</v>
      </c>
      <c r="U17" s="21">
        <v>3563805</v>
      </c>
      <c r="V17" s="21">
        <v>55348089</v>
      </c>
      <c r="W17" s="21">
        <v>84101124</v>
      </c>
      <c r="X17" s="21">
        <v>53010976</v>
      </c>
      <c r="Y17" s="21">
        <v>31090148</v>
      </c>
      <c r="Z17" s="6">
        <v>58.65</v>
      </c>
      <c r="AA17" s="28">
        <v>64067126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126443479</v>
      </c>
      <c r="D19" s="16">
        <f>SUM(D20:D23)</f>
        <v>0</v>
      </c>
      <c r="E19" s="17">
        <f t="shared" si="3"/>
        <v>177422632</v>
      </c>
      <c r="F19" s="18">
        <f t="shared" si="3"/>
        <v>198415667</v>
      </c>
      <c r="G19" s="18">
        <f t="shared" si="3"/>
        <v>76304</v>
      </c>
      <c r="H19" s="18">
        <f t="shared" si="3"/>
        <v>866103</v>
      </c>
      <c r="I19" s="18">
        <f t="shared" si="3"/>
        <v>7755942</v>
      </c>
      <c r="J19" s="18">
        <f t="shared" si="3"/>
        <v>8698349</v>
      </c>
      <c r="K19" s="18">
        <f t="shared" si="3"/>
        <v>5344723</v>
      </c>
      <c r="L19" s="18">
        <f t="shared" si="3"/>
        <v>4390998</v>
      </c>
      <c r="M19" s="18">
        <f t="shared" si="3"/>
        <v>11835578</v>
      </c>
      <c r="N19" s="18">
        <f t="shared" si="3"/>
        <v>21571299</v>
      </c>
      <c r="O19" s="18">
        <f t="shared" si="3"/>
        <v>3170399</v>
      </c>
      <c r="P19" s="18">
        <f t="shared" si="3"/>
        <v>5752142</v>
      </c>
      <c r="Q19" s="18">
        <f t="shared" si="3"/>
        <v>14127847</v>
      </c>
      <c r="R19" s="18">
        <f t="shared" si="3"/>
        <v>23050388</v>
      </c>
      <c r="S19" s="18">
        <f t="shared" si="3"/>
        <v>63116021</v>
      </c>
      <c r="T19" s="18">
        <f t="shared" si="3"/>
        <v>17878481</v>
      </c>
      <c r="U19" s="18">
        <f t="shared" si="3"/>
        <v>36960406</v>
      </c>
      <c r="V19" s="18">
        <f t="shared" si="3"/>
        <v>117954908</v>
      </c>
      <c r="W19" s="18">
        <f t="shared" si="3"/>
        <v>171274944</v>
      </c>
      <c r="X19" s="18">
        <f t="shared" si="3"/>
        <v>177422630</v>
      </c>
      <c r="Y19" s="18">
        <f t="shared" si="3"/>
        <v>-6147686</v>
      </c>
      <c r="Z19" s="4">
        <f>+IF(X19&lt;&gt;0,+(Y19/X19)*100,0)</f>
        <v>-3.464995418002766</v>
      </c>
      <c r="AA19" s="30">
        <f>SUM(AA20:AA23)</f>
        <v>198415667</v>
      </c>
    </row>
    <row r="20" spans="1:27" ht="13.5">
      <c r="A20" s="5" t="s">
        <v>46</v>
      </c>
      <c r="B20" s="3"/>
      <c r="C20" s="19">
        <v>20377103</v>
      </c>
      <c r="D20" s="19"/>
      <c r="E20" s="20">
        <v>25750175</v>
      </c>
      <c r="F20" s="21">
        <v>34391560</v>
      </c>
      <c r="G20" s="21">
        <v>76304</v>
      </c>
      <c r="H20" s="21">
        <v>835365</v>
      </c>
      <c r="I20" s="21">
        <v>1586203</v>
      </c>
      <c r="J20" s="21">
        <v>2497872</v>
      </c>
      <c r="K20" s="21">
        <v>757756</v>
      </c>
      <c r="L20" s="21">
        <v>1132496</v>
      </c>
      <c r="M20" s="21">
        <v>1526164</v>
      </c>
      <c r="N20" s="21">
        <v>3416416</v>
      </c>
      <c r="O20" s="21">
        <v>300533</v>
      </c>
      <c r="P20" s="21">
        <v>1304755</v>
      </c>
      <c r="Q20" s="21">
        <v>1094787</v>
      </c>
      <c r="R20" s="21">
        <v>2700075</v>
      </c>
      <c r="S20" s="21">
        <v>10867382</v>
      </c>
      <c r="T20" s="21">
        <v>3090158</v>
      </c>
      <c r="U20" s="21">
        <v>3559919</v>
      </c>
      <c r="V20" s="21">
        <v>17517459</v>
      </c>
      <c r="W20" s="21">
        <v>26131822</v>
      </c>
      <c r="X20" s="21">
        <v>25750176</v>
      </c>
      <c r="Y20" s="21">
        <v>381646</v>
      </c>
      <c r="Z20" s="6">
        <v>1.48</v>
      </c>
      <c r="AA20" s="28">
        <v>34391560</v>
      </c>
    </row>
    <row r="21" spans="1:27" ht="13.5">
      <c r="A21" s="5" t="s">
        <v>47</v>
      </c>
      <c r="B21" s="3"/>
      <c r="C21" s="19">
        <v>41609109</v>
      </c>
      <c r="D21" s="19"/>
      <c r="E21" s="20">
        <v>57152017</v>
      </c>
      <c r="F21" s="21">
        <v>58388334</v>
      </c>
      <c r="G21" s="21"/>
      <c r="H21" s="21">
        <v>30738</v>
      </c>
      <c r="I21" s="21">
        <v>4958783</v>
      </c>
      <c r="J21" s="21">
        <v>4989521</v>
      </c>
      <c r="K21" s="21">
        <v>1805493</v>
      </c>
      <c r="L21" s="21">
        <v>1327504</v>
      </c>
      <c r="M21" s="21">
        <v>7217748</v>
      </c>
      <c r="N21" s="21">
        <v>10350745</v>
      </c>
      <c r="O21" s="21">
        <v>2511449</v>
      </c>
      <c r="P21" s="21">
        <v>2938421</v>
      </c>
      <c r="Q21" s="21">
        <v>5711641</v>
      </c>
      <c r="R21" s="21">
        <v>11161511</v>
      </c>
      <c r="S21" s="21">
        <v>29614200</v>
      </c>
      <c r="T21" s="21">
        <v>11899943</v>
      </c>
      <c r="U21" s="21">
        <v>11253681</v>
      </c>
      <c r="V21" s="21">
        <v>52767824</v>
      </c>
      <c r="W21" s="21">
        <v>79269601</v>
      </c>
      <c r="X21" s="21">
        <v>57152016</v>
      </c>
      <c r="Y21" s="21">
        <v>22117585</v>
      </c>
      <c r="Z21" s="6">
        <v>38.7</v>
      </c>
      <c r="AA21" s="28">
        <v>58388334</v>
      </c>
    </row>
    <row r="22" spans="1:27" ht="13.5">
      <c r="A22" s="5" t="s">
        <v>48</v>
      </c>
      <c r="B22" s="3"/>
      <c r="C22" s="22">
        <v>63823722</v>
      </c>
      <c r="D22" s="22"/>
      <c r="E22" s="23">
        <v>77620440</v>
      </c>
      <c r="F22" s="24">
        <v>93418741</v>
      </c>
      <c r="G22" s="24"/>
      <c r="H22" s="24"/>
      <c r="I22" s="24">
        <v>1121652</v>
      </c>
      <c r="J22" s="24">
        <v>1121652</v>
      </c>
      <c r="K22" s="24">
        <v>2212678</v>
      </c>
      <c r="L22" s="24">
        <v>1847757</v>
      </c>
      <c r="M22" s="24">
        <v>2533097</v>
      </c>
      <c r="N22" s="24">
        <v>6593532</v>
      </c>
      <c r="O22" s="24">
        <v>273836</v>
      </c>
      <c r="P22" s="24">
        <v>1501980</v>
      </c>
      <c r="Q22" s="24">
        <v>7321419</v>
      </c>
      <c r="R22" s="24">
        <v>9097235</v>
      </c>
      <c r="S22" s="24">
        <v>21775551</v>
      </c>
      <c r="T22" s="24">
        <v>1718301</v>
      </c>
      <c r="U22" s="24">
        <v>18614093</v>
      </c>
      <c r="V22" s="24">
        <v>42107945</v>
      </c>
      <c r="W22" s="24">
        <v>58920364</v>
      </c>
      <c r="X22" s="24">
        <v>77620439</v>
      </c>
      <c r="Y22" s="24">
        <v>-18700075</v>
      </c>
      <c r="Z22" s="7">
        <v>-24.09</v>
      </c>
      <c r="AA22" s="29">
        <v>93418741</v>
      </c>
    </row>
    <row r="23" spans="1:27" ht="13.5">
      <c r="A23" s="5" t="s">
        <v>49</v>
      </c>
      <c r="B23" s="3"/>
      <c r="C23" s="19">
        <v>633545</v>
      </c>
      <c r="D23" s="19"/>
      <c r="E23" s="20">
        <v>16900000</v>
      </c>
      <c r="F23" s="21">
        <v>12217032</v>
      </c>
      <c r="G23" s="21"/>
      <c r="H23" s="21"/>
      <c r="I23" s="21">
        <v>89304</v>
      </c>
      <c r="J23" s="21">
        <v>89304</v>
      </c>
      <c r="K23" s="21">
        <v>568796</v>
      </c>
      <c r="L23" s="21">
        <v>83241</v>
      </c>
      <c r="M23" s="21">
        <v>558569</v>
      </c>
      <c r="N23" s="21">
        <v>1210606</v>
      </c>
      <c r="O23" s="21">
        <v>84581</v>
      </c>
      <c r="P23" s="21">
        <v>6986</v>
      </c>
      <c r="Q23" s="21"/>
      <c r="R23" s="21">
        <v>91567</v>
      </c>
      <c r="S23" s="21">
        <v>858888</v>
      </c>
      <c r="T23" s="21">
        <v>1170079</v>
      </c>
      <c r="U23" s="21">
        <v>3532713</v>
      </c>
      <c r="V23" s="21">
        <v>5561680</v>
      </c>
      <c r="W23" s="21">
        <v>6953157</v>
      </c>
      <c r="X23" s="21">
        <v>16899999</v>
      </c>
      <c r="Y23" s="21">
        <v>-9946842</v>
      </c>
      <c r="Z23" s="6">
        <v>-58.86</v>
      </c>
      <c r="AA23" s="28">
        <v>12217032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207951179</v>
      </c>
      <c r="D25" s="51">
        <f>+D5+D9+D15+D19+D24</f>
        <v>0</v>
      </c>
      <c r="E25" s="52">
        <f t="shared" si="4"/>
        <v>284821140</v>
      </c>
      <c r="F25" s="53">
        <f t="shared" si="4"/>
        <v>348689181</v>
      </c>
      <c r="G25" s="53">
        <f t="shared" si="4"/>
        <v>258593</v>
      </c>
      <c r="H25" s="53">
        <f t="shared" si="4"/>
        <v>5240861</v>
      </c>
      <c r="I25" s="53">
        <f t="shared" si="4"/>
        <v>16473635</v>
      </c>
      <c r="J25" s="53">
        <f t="shared" si="4"/>
        <v>21973089</v>
      </c>
      <c r="K25" s="53">
        <f t="shared" si="4"/>
        <v>14565691</v>
      </c>
      <c r="L25" s="53">
        <f t="shared" si="4"/>
        <v>18037051</v>
      </c>
      <c r="M25" s="53">
        <f t="shared" si="4"/>
        <v>16873264</v>
      </c>
      <c r="N25" s="53">
        <f t="shared" si="4"/>
        <v>49476006</v>
      </c>
      <c r="O25" s="53">
        <f t="shared" si="4"/>
        <v>8968284</v>
      </c>
      <c r="P25" s="53">
        <f t="shared" si="4"/>
        <v>9826387</v>
      </c>
      <c r="Q25" s="53">
        <f t="shared" si="4"/>
        <v>17894867</v>
      </c>
      <c r="R25" s="53">
        <f t="shared" si="4"/>
        <v>36689538</v>
      </c>
      <c r="S25" s="53">
        <f t="shared" si="4"/>
        <v>119387527</v>
      </c>
      <c r="T25" s="53">
        <f t="shared" si="4"/>
        <v>42039391</v>
      </c>
      <c r="U25" s="53">
        <f t="shared" si="4"/>
        <v>52936430</v>
      </c>
      <c r="V25" s="53">
        <f t="shared" si="4"/>
        <v>214363348</v>
      </c>
      <c r="W25" s="53">
        <f t="shared" si="4"/>
        <v>322501981</v>
      </c>
      <c r="X25" s="53">
        <f t="shared" si="4"/>
        <v>284821136</v>
      </c>
      <c r="Y25" s="53">
        <f t="shared" si="4"/>
        <v>37680845</v>
      </c>
      <c r="Z25" s="54">
        <f>+IF(X25&lt;&gt;0,+(Y25/X25)*100,0)</f>
        <v>13.229651959537161</v>
      </c>
      <c r="AA25" s="55">
        <f>+AA5+AA9+AA15+AA19+AA24</f>
        <v>348689181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85930232</v>
      </c>
      <c r="D28" s="19"/>
      <c r="E28" s="20">
        <v>54821140</v>
      </c>
      <c r="F28" s="21">
        <v>51795007</v>
      </c>
      <c r="G28" s="21">
        <v>486</v>
      </c>
      <c r="H28" s="21">
        <v>1756148</v>
      </c>
      <c r="I28" s="21">
        <v>5402499</v>
      </c>
      <c r="J28" s="21">
        <v>7159133</v>
      </c>
      <c r="K28" s="21">
        <v>2598119</v>
      </c>
      <c r="L28" s="21">
        <v>3136116</v>
      </c>
      <c r="M28" s="21">
        <v>4311973</v>
      </c>
      <c r="N28" s="21">
        <v>10046208</v>
      </c>
      <c r="O28" s="21">
        <v>2932470</v>
      </c>
      <c r="P28" s="21">
        <v>4013668</v>
      </c>
      <c r="Q28" s="21">
        <v>9421568</v>
      </c>
      <c r="R28" s="21">
        <v>16367706</v>
      </c>
      <c r="S28" s="21">
        <v>28544422</v>
      </c>
      <c r="T28" s="21">
        <v>9371169</v>
      </c>
      <c r="U28" s="21">
        <v>11684729</v>
      </c>
      <c r="V28" s="21">
        <v>49600320</v>
      </c>
      <c r="W28" s="21">
        <v>83173367</v>
      </c>
      <c r="X28" s="21"/>
      <c r="Y28" s="21">
        <v>83173367</v>
      </c>
      <c r="Z28" s="6"/>
      <c r="AA28" s="19">
        <v>51795007</v>
      </c>
    </row>
    <row r="29" spans="1:27" ht="13.5">
      <c r="A29" s="57" t="s">
        <v>55</v>
      </c>
      <c r="B29" s="3"/>
      <c r="C29" s="19"/>
      <c r="D29" s="19"/>
      <c r="E29" s="20"/>
      <c r="F29" s="21">
        <v>16035070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9442591</v>
      </c>
      <c r="T29" s="21">
        <v>3533094</v>
      </c>
      <c r="U29" s="21">
        <v>59366</v>
      </c>
      <c r="V29" s="21">
        <v>13035051</v>
      </c>
      <c r="W29" s="21">
        <v>13035051</v>
      </c>
      <c r="X29" s="21"/>
      <c r="Y29" s="21">
        <v>13035051</v>
      </c>
      <c r="Z29" s="6"/>
      <c r="AA29" s="28">
        <v>16035070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85930232</v>
      </c>
      <c r="D32" s="25">
        <f>SUM(D28:D31)</f>
        <v>0</v>
      </c>
      <c r="E32" s="26">
        <f t="shared" si="5"/>
        <v>54821140</v>
      </c>
      <c r="F32" s="27">
        <f t="shared" si="5"/>
        <v>67830077</v>
      </c>
      <c r="G32" s="27">
        <f t="shared" si="5"/>
        <v>486</v>
      </c>
      <c r="H32" s="27">
        <f t="shared" si="5"/>
        <v>1756148</v>
      </c>
      <c r="I32" s="27">
        <f t="shared" si="5"/>
        <v>5402499</v>
      </c>
      <c r="J32" s="27">
        <f t="shared" si="5"/>
        <v>7159133</v>
      </c>
      <c r="K32" s="27">
        <f t="shared" si="5"/>
        <v>2598119</v>
      </c>
      <c r="L32" s="27">
        <f t="shared" si="5"/>
        <v>3136116</v>
      </c>
      <c r="M32" s="27">
        <f t="shared" si="5"/>
        <v>4311973</v>
      </c>
      <c r="N32" s="27">
        <f t="shared" si="5"/>
        <v>10046208</v>
      </c>
      <c r="O32" s="27">
        <f t="shared" si="5"/>
        <v>2932470</v>
      </c>
      <c r="P32" s="27">
        <f t="shared" si="5"/>
        <v>4013668</v>
      </c>
      <c r="Q32" s="27">
        <f t="shared" si="5"/>
        <v>9421568</v>
      </c>
      <c r="R32" s="27">
        <f t="shared" si="5"/>
        <v>16367706</v>
      </c>
      <c r="S32" s="27">
        <f t="shared" si="5"/>
        <v>37987013</v>
      </c>
      <c r="T32" s="27">
        <f t="shared" si="5"/>
        <v>12904263</v>
      </c>
      <c r="U32" s="27">
        <f t="shared" si="5"/>
        <v>11744095</v>
      </c>
      <c r="V32" s="27">
        <f t="shared" si="5"/>
        <v>62635371</v>
      </c>
      <c r="W32" s="27">
        <f t="shared" si="5"/>
        <v>96208418</v>
      </c>
      <c r="X32" s="27">
        <f t="shared" si="5"/>
        <v>0</v>
      </c>
      <c r="Y32" s="27">
        <f t="shared" si="5"/>
        <v>96208418</v>
      </c>
      <c r="Z32" s="13">
        <f>+IF(X32&lt;&gt;0,+(Y32/X32)*100,0)</f>
        <v>0</v>
      </c>
      <c r="AA32" s="31">
        <f>SUM(AA28:AA31)</f>
        <v>67830077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112179648</v>
      </c>
      <c r="D34" s="19"/>
      <c r="E34" s="20">
        <v>205000000</v>
      </c>
      <c r="F34" s="21">
        <v>253072286</v>
      </c>
      <c r="G34" s="21">
        <v>183235</v>
      </c>
      <c r="H34" s="21">
        <v>1088340</v>
      </c>
      <c r="I34" s="21">
        <v>8025966</v>
      </c>
      <c r="J34" s="21">
        <v>9297541</v>
      </c>
      <c r="K34" s="21">
        <v>8564612</v>
      </c>
      <c r="L34" s="21">
        <v>11446441</v>
      </c>
      <c r="M34" s="21">
        <v>11158064</v>
      </c>
      <c r="N34" s="21">
        <v>31169117</v>
      </c>
      <c r="O34" s="21">
        <v>4095498</v>
      </c>
      <c r="P34" s="21">
        <v>4198066</v>
      </c>
      <c r="Q34" s="21">
        <v>7858217</v>
      </c>
      <c r="R34" s="21">
        <v>16151781</v>
      </c>
      <c r="S34" s="21">
        <v>70020000</v>
      </c>
      <c r="T34" s="21">
        <v>26355140</v>
      </c>
      <c r="U34" s="21">
        <v>37024772</v>
      </c>
      <c r="V34" s="21">
        <v>133399912</v>
      </c>
      <c r="W34" s="21">
        <v>190018351</v>
      </c>
      <c r="X34" s="21"/>
      <c r="Y34" s="21">
        <v>190018351</v>
      </c>
      <c r="Z34" s="6"/>
      <c r="AA34" s="28">
        <v>253072286</v>
      </c>
    </row>
    <row r="35" spans="1:27" ht="13.5">
      <c r="A35" s="60" t="s">
        <v>63</v>
      </c>
      <c r="B35" s="3"/>
      <c r="C35" s="19">
        <v>9841298</v>
      </c>
      <c r="D35" s="19"/>
      <c r="E35" s="20">
        <v>25000000</v>
      </c>
      <c r="F35" s="21">
        <v>27786818</v>
      </c>
      <c r="G35" s="21">
        <v>74871</v>
      </c>
      <c r="H35" s="21">
        <v>2396373</v>
      </c>
      <c r="I35" s="21">
        <v>3045171</v>
      </c>
      <c r="J35" s="21">
        <v>5516415</v>
      </c>
      <c r="K35" s="21">
        <v>3402961</v>
      </c>
      <c r="L35" s="21">
        <v>3454496</v>
      </c>
      <c r="M35" s="21">
        <v>1403228</v>
      </c>
      <c r="N35" s="21">
        <v>8260685</v>
      </c>
      <c r="O35" s="21">
        <v>1940315</v>
      </c>
      <c r="P35" s="21">
        <v>1614655</v>
      </c>
      <c r="Q35" s="21">
        <v>615084</v>
      </c>
      <c r="R35" s="21">
        <v>4170054</v>
      </c>
      <c r="S35" s="21">
        <v>11380514</v>
      </c>
      <c r="T35" s="21">
        <v>2779987</v>
      </c>
      <c r="U35" s="21">
        <v>4167563</v>
      </c>
      <c r="V35" s="21">
        <v>18328064</v>
      </c>
      <c r="W35" s="21">
        <v>36275218</v>
      </c>
      <c r="X35" s="21"/>
      <c r="Y35" s="21">
        <v>36275218</v>
      </c>
      <c r="Z35" s="6"/>
      <c r="AA35" s="28">
        <v>27786818</v>
      </c>
    </row>
    <row r="36" spans="1:27" ht="13.5">
      <c r="A36" s="61" t="s">
        <v>64</v>
      </c>
      <c r="B36" s="10"/>
      <c r="C36" s="62">
        <f aca="true" t="shared" si="6" ref="C36:Y36">SUM(C32:C35)</f>
        <v>207951178</v>
      </c>
      <c r="D36" s="62">
        <f>SUM(D32:D35)</f>
        <v>0</v>
      </c>
      <c r="E36" s="63">
        <f t="shared" si="6"/>
        <v>284821140</v>
      </c>
      <c r="F36" s="64">
        <f t="shared" si="6"/>
        <v>348689181</v>
      </c>
      <c r="G36" s="64">
        <f t="shared" si="6"/>
        <v>258592</v>
      </c>
      <c r="H36" s="64">
        <f t="shared" si="6"/>
        <v>5240861</v>
      </c>
      <c r="I36" s="64">
        <f t="shared" si="6"/>
        <v>16473636</v>
      </c>
      <c r="J36" s="64">
        <f t="shared" si="6"/>
        <v>21973089</v>
      </c>
      <c r="K36" s="64">
        <f t="shared" si="6"/>
        <v>14565692</v>
      </c>
      <c r="L36" s="64">
        <f t="shared" si="6"/>
        <v>18037053</v>
      </c>
      <c r="M36" s="64">
        <f t="shared" si="6"/>
        <v>16873265</v>
      </c>
      <c r="N36" s="64">
        <f t="shared" si="6"/>
        <v>49476010</v>
      </c>
      <c r="O36" s="64">
        <f t="shared" si="6"/>
        <v>8968283</v>
      </c>
      <c r="P36" s="64">
        <f t="shared" si="6"/>
        <v>9826389</v>
      </c>
      <c r="Q36" s="64">
        <f t="shared" si="6"/>
        <v>17894869</v>
      </c>
      <c r="R36" s="64">
        <f t="shared" si="6"/>
        <v>36689541</v>
      </c>
      <c r="S36" s="64">
        <f t="shared" si="6"/>
        <v>119387527</v>
      </c>
      <c r="T36" s="64">
        <f t="shared" si="6"/>
        <v>42039390</v>
      </c>
      <c r="U36" s="64">
        <f t="shared" si="6"/>
        <v>52936430</v>
      </c>
      <c r="V36" s="64">
        <f t="shared" si="6"/>
        <v>214363347</v>
      </c>
      <c r="W36" s="64">
        <f t="shared" si="6"/>
        <v>322501987</v>
      </c>
      <c r="X36" s="64">
        <f t="shared" si="6"/>
        <v>0</v>
      </c>
      <c r="Y36" s="64">
        <f t="shared" si="6"/>
        <v>322501987</v>
      </c>
      <c r="Z36" s="65">
        <f>+IF(X36&lt;&gt;0,+(Y36/X36)*100,0)</f>
        <v>0</v>
      </c>
      <c r="AA36" s="66">
        <f>SUM(AA32:AA35)</f>
        <v>348689181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15455960</v>
      </c>
      <c r="D5" s="16">
        <f>SUM(D6:D8)</f>
        <v>0</v>
      </c>
      <c r="E5" s="17">
        <f t="shared" si="0"/>
        <v>18399030</v>
      </c>
      <c r="F5" s="18">
        <f t="shared" si="0"/>
        <v>21748985</v>
      </c>
      <c r="G5" s="18">
        <f t="shared" si="0"/>
        <v>79340</v>
      </c>
      <c r="H5" s="18">
        <f t="shared" si="0"/>
        <v>31215</v>
      </c>
      <c r="I5" s="18">
        <f t="shared" si="0"/>
        <v>229129</v>
      </c>
      <c r="J5" s="18">
        <f t="shared" si="0"/>
        <v>339684</v>
      </c>
      <c r="K5" s="18">
        <f t="shared" si="0"/>
        <v>665707</v>
      </c>
      <c r="L5" s="18">
        <f t="shared" si="0"/>
        <v>571874</v>
      </c>
      <c r="M5" s="18">
        <f t="shared" si="0"/>
        <v>559491</v>
      </c>
      <c r="N5" s="18">
        <f t="shared" si="0"/>
        <v>1797072</v>
      </c>
      <c r="O5" s="18">
        <f t="shared" si="0"/>
        <v>1049316</v>
      </c>
      <c r="P5" s="18">
        <f t="shared" si="0"/>
        <v>858753</v>
      </c>
      <c r="Q5" s="18">
        <f t="shared" si="0"/>
        <v>2960427</v>
      </c>
      <c r="R5" s="18">
        <f t="shared" si="0"/>
        <v>4868496</v>
      </c>
      <c r="S5" s="18">
        <f t="shared" si="0"/>
        <v>2552628</v>
      </c>
      <c r="T5" s="18">
        <f t="shared" si="0"/>
        <v>2357374</v>
      </c>
      <c r="U5" s="18">
        <f t="shared" si="0"/>
        <v>2513019</v>
      </c>
      <c r="V5" s="18">
        <f t="shared" si="0"/>
        <v>7423021</v>
      </c>
      <c r="W5" s="18">
        <f t="shared" si="0"/>
        <v>14428273</v>
      </c>
      <c r="X5" s="18">
        <f t="shared" si="0"/>
        <v>18399030</v>
      </c>
      <c r="Y5" s="18">
        <f t="shared" si="0"/>
        <v>-3970757</v>
      </c>
      <c r="Z5" s="4">
        <f>+IF(X5&lt;&gt;0,+(Y5/X5)*100,0)</f>
        <v>-21.58133879883885</v>
      </c>
      <c r="AA5" s="16">
        <f>SUM(AA6:AA8)</f>
        <v>21748985</v>
      </c>
    </row>
    <row r="6" spans="1:27" ht="13.5">
      <c r="A6" s="5" t="s">
        <v>32</v>
      </c>
      <c r="B6" s="3"/>
      <c r="C6" s="19">
        <v>1012110</v>
      </c>
      <c r="D6" s="19"/>
      <c r="E6" s="20">
        <v>50000</v>
      </c>
      <c r="F6" s="21">
        <v>13675</v>
      </c>
      <c r="G6" s="21"/>
      <c r="H6" s="21"/>
      <c r="I6" s="21">
        <v>12497</v>
      </c>
      <c r="J6" s="21">
        <v>12497</v>
      </c>
      <c r="K6" s="21">
        <v>1178</v>
      </c>
      <c r="L6" s="21"/>
      <c r="M6" s="21"/>
      <c r="N6" s="21">
        <v>1178</v>
      </c>
      <c r="O6" s="21"/>
      <c r="P6" s="21">
        <v>881</v>
      </c>
      <c r="Q6" s="21"/>
      <c r="R6" s="21">
        <v>881</v>
      </c>
      <c r="S6" s="21"/>
      <c r="T6" s="21"/>
      <c r="U6" s="21"/>
      <c r="V6" s="21"/>
      <c r="W6" s="21">
        <v>14556</v>
      </c>
      <c r="X6" s="21">
        <v>50000</v>
      </c>
      <c r="Y6" s="21">
        <v>-35444</v>
      </c>
      <c r="Z6" s="6">
        <v>-70.89</v>
      </c>
      <c r="AA6" s="28">
        <v>13675</v>
      </c>
    </row>
    <row r="7" spans="1:27" ht="13.5">
      <c r="A7" s="5" t="s">
        <v>33</v>
      </c>
      <c r="B7" s="3"/>
      <c r="C7" s="22">
        <v>567341</v>
      </c>
      <c r="D7" s="22"/>
      <c r="E7" s="23">
        <v>2010000</v>
      </c>
      <c r="F7" s="24">
        <v>2010000</v>
      </c>
      <c r="G7" s="24"/>
      <c r="H7" s="24"/>
      <c r="I7" s="24">
        <v>7792</v>
      </c>
      <c r="J7" s="24">
        <v>7792</v>
      </c>
      <c r="K7" s="24">
        <v>184923</v>
      </c>
      <c r="L7" s="24">
        <v>19394</v>
      </c>
      <c r="M7" s="24">
        <v>8020</v>
      </c>
      <c r="N7" s="24">
        <v>212337</v>
      </c>
      <c r="O7" s="24">
        <v>2113</v>
      </c>
      <c r="P7" s="24">
        <v>4564</v>
      </c>
      <c r="Q7" s="24">
        <v>717471</v>
      </c>
      <c r="R7" s="24">
        <v>724148</v>
      </c>
      <c r="S7" s="24">
        <v>1086</v>
      </c>
      <c r="T7" s="24">
        <v>22086</v>
      </c>
      <c r="U7" s="24">
        <v>49968</v>
      </c>
      <c r="V7" s="24">
        <v>73140</v>
      </c>
      <c r="W7" s="24">
        <v>1017417</v>
      </c>
      <c r="X7" s="24">
        <v>2010000</v>
      </c>
      <c r="Y7" s="24">
        <v>-992583</v>
      </c>
      <c r="Z7" s="7">
        <v>-49.38</v>
      </c>
      <c r="AA7" s="29">
        <v>2010000</v>
      </c>
    </row>
    <row r="8" spans="1:27" ht="13.5">
      <c r="A8" s="5" t="s">
        <v>34</v>
      </c>
      <c r="B8" s="3"/>
      <c r="C8" s="19">
        <v>13876509</v>
      </c>
      <c r="D8" s="19"/>
      <c r="E8" s="20">
        <v>16339030</v>
      </c>
      <c r="F8" s="21">
        <v>19725310</v>
      </c>
      <c r="G8" s="21">
        <v>79340</v>
      </c>
      <c r="H8" s="21">
        <v>31215</v>
      </c>
      <c r="I8" s="21">
        <v>208840</v>
      </c>
      <c r="J8" s="21">
        <v>319395</v>
      </c>
      <c r="K8" s="21">
        <v>479606</v>
      </c>
      <c r="L8" s="21">
        <v>552480</v>
      </c>
      <c r="M8" s="21">
        <v>551471</v>
      </c>
      <c r="N8" s="21">
        <v>1583557</v>
      </c>
      <c r="O8" s="21">
        <v>1047203</v>
      </c>
      <c r="P8" s="21">
        <v>853308</v>
      </c>
      <c r="Q8" s="21">
        <v>2242956</v>
      </c>
      <c r="R8" s="21">
        <v>4143467</v>
      </c>
      <c r="S8" s="21">
        <v>2551542</v>
      </c>
      <c r="T8" s="21">
        <v>2335288</v>
      </c>
      <c r="U8" s="21">
        <v>2463051</v>
      </c>
      <c r="V8" s="21">
        <v>7349881</v>
      </c>
      <c r="W8" s="21">
        <v>13396300</v>
      </c>
      <c r="X8" s="21">
        <v>16339030</v>
      </c>
      <c r="Y8" s="21">
        <v>-2942730</v>
      </c>
      <c r="Z8" s="6">
        <v>-18.01</v>
      </c>
      <c r="AA8" s="28">
        <v>19725310</v>
      </c>
    </row>
    <row r="9" spans="1:27" ht="13.5">
      <c r="A9" s="2" t="s">
        <v>35</v>
      </c>
      <c r="B9" s="3"/>
      <c r="C9" s="16">
        <f aca="true" t="shared" si="1" ref="C9:Y9">SUM(C10:C14)</f>
        <v>20991493</v>
      </c>
      <c r="D9" s="16">
        <f>SUM(D10:D14)</f>
        <v>0</v>
      </c>
      <c r="E9" s="17">
        <f t="shared" si="1"/>
        <v>39855160</v>
      </c>
      <c r="F9" s="18">
        <f t="shared" si="1"/>
        <v>37559156</v>
      </c>
      <c r="G9" s="18">
        <f t="shared" si="1"/>
        <v>0</v>
      </c>
      <c r="H9" s="18">
        <f t="shared" si="1"/>
        <v>1914950</v>
      </c>
      <c r="I9" s="18">
        <f t="shared" si="1"/>
        <v>583150</v>
      </c>
      <c r="J9" s="18">
        <f t="shared" si="1"/>
        <v>2498100</v>
      </c>
      <c r="K9" s="18">
        <f t="shared" si="1"/>
        <v>1431418</v>
      </c>
      <c r="L9" s="18">
        <f t="shared" si="1"/>
        <v>712978</v>
      </c>
      <c r="M9" s="18">
        <f t="shared" si="1"/>
        <v>2941115</v>
      </c>
      <c r="N9" s="18">
        <f t="shared" si="1"/>
        <v>5085511</v>
      </c>
      <c r="O9" s="18">
        <f t="shared" si="1"/>
        <v>936192</v>
      </c>
      <c r="P9" s="18">
        <f t="shared" si="1"/>
        <v>1587698</v>
      </c>
      <c r="Q9" s="18">
        <f t="shared" si="1"/>
        <v>1661235</v>
      </c>
      <c r="R9" s="18">
        <f t="shared" si="1"/>
        <v>4185125</v>
      </c>
      <c r="S9" s="18">
        <f t="shared" si="1"/>
        <v>958811</v>
      </c>
      <c r="T9" s="18">
        <f t="shared" si="1"/>
        <v>2424716</v>
      </c>
      <c r="U9" s="18">
        <f t="shared" si="1"/>
        <v>4032205</v>
      </c>
      <c r="V9" s="18">
        <f t="shared" si="1"/>
        <v>7415732</v>
      </c>
      <c r="W9" s="18">
        <f t="shared" si="1"/>
        <v>19184468</v>
      </c>
      <c r="X9" s="18">
        <f t="shared" si="1"/>
        <v>39855160</v>
      </c>
      <c r="Y9" s="18">
        <f t="shared" si="1"/>
        <v>-20670692</v>
      </c>
      <c r="Z9" s="4">
        <f>+IF(X9&lt;&gt;0,+(Y9/X9)*100,0)</f>
        <v>-51.864531468447254</v>
      </c>
      <c r="AA9" s="30">
        <f>SUM(AA10:AA14)</f>
        <v>37559156</v>
      </c>
    </row>
    <row r="10" spans="1:27" ht="13.5">
      <c r="A10" s="5" t="s">
        <v>36</v>
      </c>
      <c r="B10" s="3"/>
      <c r="C10" s="19">
        <v>965913</v>
      </c>
      <c r="D10" s="19"/>
      <c r="E10" s="20">
        <v>2233000</v>
      </c>
      <c r="F10" s="21">
        <v>2533000</v>
      </c>
      <c r="G10" s="21"/>
      <c r="H10" s="21"/>
      <c r="I10" s="21">
        <v>72241</v>
      </c>
      <c r="J10" s="21">
        <v>72241</v>
      </c>
      <c r="K10" s="21">
        <v>68847</v>
      </c>
      <c r="L10" s="21">
        <v>66780</v>
      </c>
      <c r="M10" s="21">
        <v>26367</v>
      </c>
      <c r="N10" s="21">
        <v>161994</v>
      </c>
      <c r="O10" s="21">
        <v>77908</v>
      </c>
      <c r="P10" s="21">
        <v>86258</v>
      </c>
      <c r="Q10" s="21">
        <v>425145</v>
      </c>
      <c r="R10" s="21">
        <v>589311</v>
      </c>
      <c r="S10" s="21">
        <v>14626</v>
      </c>
      <c r="T10" s="21">
        <v>208007</v>
      </c>
      <c r="U10" s="21">
        <v>392817</v>
      </c>
      <c r="V10" s="21">
        <v>615450</v>
      </c>
      <c r="W10" s="21">
        <v>1438996</v>
      </c>
      <c r="X10" s="21">
        <v>2233000</v>
      </c>
      <c r="Y10" s="21">
        <v>-794004</v>
      </c>
      <c r="Z10" s="6">
        <v>-35.56</v>
      </c>
      <c r="AA10" s="28">
        <v>2533000</v>
      </c>
    </row>
    <row r="11" spans="1:27" ht="13.5">
      <c r="A11" s="5" t="s">
        <v>37</v>
      </c>
      <c r="B11" s="3"/>
      <c r="C11" s="19">
        <v>6467721</v>
      </c>
      <c r="D11" s="19"/>
      <c r="E11" s="20">
        <v>7355160</v>
      </c>
      <c r="F11" s="21">
        <v>8204860</v>
      </c>
      <c r="G11" s="21"/>
      <c r="H11" s="21">
        <v>20700</v>
      </c>
      <c r="I11" s="21">
        <v>79950</v>
      </c>
      <c r="J11" s="21">
        <v>100650</v>
      </c>
      <c r="K11" s="21">
        <v>872284</v>
      </c>
      <c r="L11" s="21">
        <v>40144</v>
      </c>
      <c r="M11" s="21">
        <v>198794</v>
      </c>
      <c r="N11" s="21">
        <v>1111222</v>
      </c>
      <c r="O11" s="21">
        <v>390274</v>
      </c>
      <c r="P11" s="21">
        <v>411465</v>
      </c>
      <c r="Q11" s="21">
        <v>294888</v>
      </c>
      <c r="R11" s="21">
        <v>1096627</v>
      </c>
      <c r="S11" s="21">
        <v>46732</v>
      </c>
      <c r="T11" s="21">
        <v>252611</v>
      </c>
      <c r="U11" s="21">
        <v>762332</v>
      </c>
      <c r="V11" s="21">
        <v>1061675</v>
      </c>
      <c r="W11" s="21">
        <v>3370174</v>
      </c>
      <c r="X11" s="21">
        <v>7355160</v>
      </c>
      <c r="Y11" s="21">
        <v>-3984986</v>
      </c>
      <c r="Z11" s="6">
        <v>-54.18</v>
      </c>
      <c r="AA11" s="28">
        <v>8204860</v>
      </c>
    </row>
    <row r="12" spans="1:27" ht="13.5">
      <c r="A12" s="5" t="s">
        <v>38</v>
      </c>
      <c r="B12" s="3"/>
      <c r="C12" s="19">
        <v>1214011</v>
      </c>
      <c r="D12" s="19"/>
      <c r="E12" s="20">
        <v>160000</v>
      </c>
      <c r="F12" s="21">
        <v>193740</v>
      </c>
      <c r="G12" s="21"/>
      <c r="H12" s="21"/>
      <c r="I12" s="21">
        <v>999</v>
      </c>
      <c r="J12" s="21">
        <v>999</v>
      </c>
      <c r="K12" s="21">
        <v>21394</v>
      </c>
      <c r="L12" s="21">
        <v>2414</v>
      </c>
      <c r="M12" s="21"/>
      <c r="N12" s="21">
        <v>23808</v>
      </c>
      <c r="O12" s="21"/>
      <c r="P12" s="21">
        <v>115276</v>
      </c>
      <c r="Q12" s="21"/>
      <c r="R12" s="21">
        <v>115276</v>
      </c>
      <c r="S12" s="21">
        <v>2105</v>
      </c>
      <c r="T12" s="21">
        <v>699</v>
      </c>
      <c r="U12" s="21">
        <v>29950</v>
      </c>
      <c r="V12" s="21">
        <v>32754</v>
      </c>
      <c r="W12" s="21">
        <v>172837</v>
      </c>
      <c r="X12" s="21">
        <v>160000</v>
      </c>
      <c r="Y12" s="21">
        <v>12837</v>
      </c>
      <c r="Z12" s="6">
        <v>8.02</v>
      </c>
      <c r="AA12" s="28">
        <v>193740</v>
      </c>
    </row>
    <row r="13" spans="1:27" ht="13.5">
      <c r="A13" s="5" t="s">
        <v>39</v>
      </c>
      <c r="B13" s="3"/>
      <c r="C13" s="19">
        <v>12343848</v>
      </c>
      <c r="D13" s="19"/>
      <c r="E13" s="20">
        <v>30107000</v>
      </c>
      <c r="F13" s="21">
        <v>26627556</v>
      </c>
      <c r="G13" s="21"/>
      <c r="H13" s="21">
        <v>1894250</v>
      </c>
      <c r="I13" s="21">
        <v>429960</v>
      </c>
      <c r="J13" s="21">
        <v>2324210</v>
      </c>
      <c r="K13" s="21">
        <v>468893</v>
      </c>
      <c r="L13" s="21">
        <v>603640</v>
      </c>
      <c r="M13" s="21">
        <v>2715954</v>
      </c>
      <c r="N13" s="21">
        <v>3788487</v>
      </c>
      <c r="O13" s="21">
        <v>468010</v>
      </c>
      <c r="P13" s="21">
        <v>974699</v>
      </c>
      <c r="Q13" s="21">
        <v>941202</v>
      </c>
      <c r="R13" s="21">
        <v>2383911</v>
      </c>
      <c r="S13" s="21">
        <v>895348</v>
      </c>
      <c r="T13" s="21">
        <v>1963399</v>
      </c>
      <c r="U13" s="21">
        <v>2847106</v>
      </c>
      <c r="V13" s="21">
        <v>5705853</v>
      </c>
      <c r="W13" s="21">
        <v>14202461</v>
      </c>
      <c r="X13" s="21">
        <v>30107000</v>
      </c>
      <c r="Y13" s="21">
        <v>-15904539</v>
      </c>
      <c r="Z13" s="6">
        <v>-52.83</v>
      </c>
      <c r="AA13" s="28">
        <v>26627556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31367308</v>
      </c>
      <c r="D15" s="16">
        <f>SUM(D16:D18)</f>
        <v>0</v>
      </c>
      <c r="E15" s="17">
        <f t="shared" si="2"/>
        <v>38921760</v>
      </c>
      <c r="F15" s="18">
        <f t="shared" si="2"/>
        <v>42578671</v>
      </c>
      <c r="G15" s="18">
        <f t="shared" si="2"/>
        <v>0</v>
      </c>
      <c r="H15" s="18">
        <f t="shared" si="2"/>
        <v>0</v>
      </c>
      <c r="I15" s="18">
        <f t="shared" si="2"/>
        <v>2289428</v>
      </c>
      <c r="J15" s="18">
        <f t="shared" si="2"/>
        <v>2289428</v>
      </c>
      <c r="K15" s="18">
        <f t="shared" si="2"/>
        <v>222510</v>
      </c>
      <c r="L15" s="18">
        <f t="shared" si="2"/>
        <v>495737</v>
      </c>
      <c r="M15" s="18">
        <f t="shared" si="2"/>
        <v>465245</v>
      </c>
      <c r="N15" s="18">
        <f t="shared" si="2"/>
        <v>1183492</v>
      </c>
      <c r="O15" s="18">
        <f t="shared" si="2"/>
        <v>516410</v>
      </c>
      <c r="P15" s="18">
        <f t="shared" si="2"/>
        <v>696437</v>
      </c>
      <c r="Q15" s="18">
        <f t="shared" si="2"/>
        <v>3285334</v>
      </c>
      <c r="R15" s="18">
        <f t="shared" si="2"/>
        <v>4498181</v>
      </c>
      <c r="S15" s="18">
        <f t="shared" si="2"/>
        <v>4042182</v>
      </c>
      <c r="T15" s="18">
        <f t="shared" si="2"/>
        <v>7424394</v>
      </c>
      <c r="U15" s="18">
        <f t="shared" si="2"/>
        <v>12429819</v>
      </c>
      <c r="V15" s="18">
        <f t="shared" si="2"/>
        <v>23896395</v>
      </c>
      <c r="W15" s="18">
        <f t="shared" si="2"/>
        <v>31867496</v>
      </c>
      <c r="X15" s="18">
        <f t="shared" si="2"/>
        <v>38921760</v>
      </c>
      <c r="Y15" s="18">
        <f t="shared" si="2"/>
        <v>-7054264</v>
      </c>
      <c r="Z15" s="4">
        <f>+IF(X15&lt;&gt;0,+(Y15/X15)*100,0)</f>
        <v>-18.12421637664895</v>
      </c>
      <c r="AA15" s="30">
        <f>SUM(AA16:AA18)</f>
        <v>42578671</v>
      </c>
    </row>
    <row r="16" spans="1:27" ht="13.5">
      <c r="A16" s="5" t="s">
        <v>42</v>
      </c>
      <c r="B16" s="3"/>
      <c r="C16" s="19">
        <v>1139708</v>
      </c>
      <c r="D16" s="19"/>
      <c r="E16" s="20">
        <v>960000</v>
      </c>
      <c r="F16" s="21">
        <v>960000</v>
      </c>
      <c r="G16" s="21"/>
      <c r="H16" s="21"/>
      <c r="I16" s="21">
        <v>25350</v>
      </c>
      <c r="J16" s="21">
        <v>25350</v>
      </c>
      <c r="K16" s="21">
        <v>33234</v>
      </c>
      <c r="L16" s="21">
        <v>35984</v>
      </c>
      <c r="M16" s="21">
        <v>19219</v>
      </c>
      <c r="N16" s="21">
        <v>88437</v>
      </c>
      <c r="O16" s="21">
        <v>45142</v>
      </c>
      <c r="P16" s="21">
        <v>8333</v>
      </c>
      <c r="Q16" s="21">
        <v>20287</v>
      </c>
      <c r="R16" s="21">
        <v>73762</v>
      </c>
      <c r="S16" s="21">
        <v>12801</v>
      </c>
      <c r="T16" s="21">
        <v>275516</v>
      </c>
      <c r="U16" s="21">
        <v>153574</v>
      </c>
      <c r="V16" s="21">
        <v>441891</v>
      </c>
      <c r="W16" s="21">
        <v>629440</v>
      </c>
      <c r="X16" s="21">
        <v>960000</v>
      </c>
      <c r="Y16" s="21">
        <v>-330560</v>
      </c>
      <c r="Z16" s="6">
        <v>-34.43</v>
      </c>
      <c r="AA16" s="28">
        <v>960000</v>
      </c>
    </row>
    <row r="17" spans="1:27" ht="13.5">
      <c r="A17" s="5" t="s">
        <v>43</v>
      </c>
      <c r="B17" s="3"/>
      <c r="C17" s="19">
        <v>28466990</v>
      </c>
      <c r="D17" s="19"/>
      <c r="E17" s="20">
        <v>37151760</v>
      </c>
      <c r="F17" s="21">
        <v>39973671</v>
      </c>
      <c r="G17" s="21"/>
      <c r="H17" s="21"/>
      <c r="I17" s="21">
        <v>2239336</v>
      </c>
      <c r="J17" s="21">
        <v>2239336</v>
      </c>
      <c r="K17" s="21">
        <v>176469</v>
      </c>
      <c r="L17" s="21">
        <v>420880</v>
      </c>
      <c r="M17" s="21">
        <v>409532</v>
      </c>
      <c r="N17" s="21">
        <v>1006881</v>
      </c>
      <c r="O17" s="21">
        <v>436211</v>
      </c>
      <c r="P17" s="21">
        <v>448489</v>
      </c>
      <c r="Q17" s="21">
        <v>3249253</v>
      </c>
      <c r="R17" s="21">
        <v>4133953</v>
      </c>
      <c r="S17" s="21">
        <v>4029381</v>
      </c>
      <c r="T17" s="21">
        <v>7051957</v>
      </c>
      <c r="U17" s="21">
        <v>12178058</v>
      </c>
      <c r="V17" s="21">
        <v>23259396</v>
      </c>
      <c r="W17" s="21">
        <v>30639566</v>
      </c>
      <c r="X17" s="21">
        <v>37151760</v>
      </c>
      <c r="Y17" s="21">
        <v>-6512194</v>
      </c>
      <c r="Z17" s="6">
        <v>-17.53</v>
      </c>
      <c r="AA17" s="28">
        <v>39973671</v>
      </c>
    </row>
    <row r="18" spans="1:27" ht="13.5">
      <c r="A18" s="5" t="s">
        <v>44</v>
      </c>
      <c r="B18" s="3"/>
      <c r="C18" s="19">
        <v>1760610</v>
      </c>
      <c r="D18" s="19"/>
      <c r="E18" s="20">
        <v>810000</v>
      </c>
      <c r="F18" s="21">
        <v>1645000</v>
      </c>
      <c r="G18" s="21"/>
      <c r="H18" s="21"/>
      <c r="I18" s="21">
        <v>24742</v>
      </c>
      <c r="J18" s="21">
        <v>24742</v>
      </c>
      <c r="K18" s="21">
        <v>12807</v>
      </c>
      <c r="L18" s="21">
        <v>38873</v>
      </c>
      <c r="M18" s="21">
        <v>36494</v>
      </c>
      <c r="N18" s="21">
        <v>88174</v>
      </c>
      <c r="O18" s="21">
        <v>35057</v>
      </c>
      <c r="P18" s="21">
        <v>239615</v>
      </c>
      <c r="Q18" s="21">
        <v>15794</v>
      </c>
      <c r="R18" s="21">
        <v>290466</v>
      </c>
      <c r="S18" s="21"/>
      <c r="T18" s="21">
        <v>96921</v>
      </c>
      <c r="U18" s="21">
        <v>98187</v>
      </c>
      <c r="V18" s="21">
        <v>195108</v>
      </c>
      <c r="W18" s="21">
        <v>598490</v>
      </c>
      <c r="X18" s="21">
        <v>810000</v>
      </c>
      <c r="Y18" s="21">
        <v>-211510</v>
      </c>
      <c r="Z18" s="6">
        <v>-26.11</v>
      </c>
      <c r="AA18" s="28">
        <v>1645000</v>
      </c>
    </row>
    <row r="19" spans="1:27" ht="13.5">
      <c r="A19" s="2" t="s">
        <v>45</v>
      </c>
      <c r="B19" s="8"/>
      <c r="C19" s="16">
        <f aca="true" t="shared" si="3" ref="C19:Y19">SUM(C20:C23)</f>
        <v>106255864</v>
      </c>
      <c r="D19" s="16">
        <f>SUM(D20:D23)</f>
        <v>0</v>
      </c>
      <c r="E19" s="17">
        <f t="shared" si="3"/>
        <v>197012534</v>
      </c>
      <c r="F19" s="18">
        <f t="shared" si="3"/>
        <v>149143966</v>
      </c>
      <c r="G19" s="18">
        <f t="shared" si="3"/>
        <v>0</v>
      </c>
      <c r="H19" s="18">
        <f t="shared" si="3"/>
        <v>2071797</v>
      </c>
      <c r="I19" s="18">
        <f t="shared" si="3"/>
        <v>3991420</v>
      </c>
      <c r="J19" s="18">
        <f t="shared" si="3"/>
        <v>6063217</v>
      </c>
      <c r="K19" s="18">
        <f t="shared" si="3"/>
        <v>3206093</v>
      </c>
      <c r="L19" s="18">
        <f t="shared" si="3"/>
        <v>7040669</v>
      </c>
      <c r="M19" s="18">
        <f t="shared" si="3"/>
        <v>14058867</v>
      </c>
      <c r="N19" s="18">
        <f t="shared" si="3"/>
        <v>24305629</v>
      </c>
      <c r="O19" s="18">
        <f t="shared" si="3"/>
        <v>3256056</v>
      </c>
      <c r="P19" s="18">
        <f t="shared" si="3"/>
        <v>6204930</v>
      </c>
      <c r="Q19" s="18">
        <f t="shared" si="3"/>
        <v>14189068</v>
      </c>
      <c r="R19" s="18">
        <f t="shared" si="3"/>
        <v>23650054</v>
      </c>
      <c r="S19" s="18">
        <f t="shared" si="3"/>
        <v>6251858</v>
      </c>
      <c r="T19" s="18">
        <f t="shared" si="3"/>
        <v>17499580</v>
      </c>
      <c r="U19" s="18">
        <f t="shared" si="3"/>
        <v>28277168</v>
      </c>
      <c r="V19" s="18">
        <f t="shared" si="3"/>
        <v>52028606</v>
      </c>
      <c r="W19" s="18">
        <f t="shared" si="3"/>
        <v>106047506</v>
      </c>
      <c r="X19" s="18">
        <f t="shared" si="3"/>
        <v>197012534</v>
      </c>
      <c r="Y19" s="18">
        <f t="shared" si="3"/>
        <v>-90965028</v>
      </c>
      <c r="Z19" s="4">
        <f>+IF(X19&lt;&gt;0,+(Y19/X19)*100,0)</f>
        <v>-46.17220343960451</v>
      </c>
      <c r="AA19" s="30">
        <f>SUM(AA20:AA23)</f>
        <v>149143966</v>
      </c>
    </row>
    <row r="20" spans="1:27" ht="13.5">
      <c r="A20" s="5" t="s">
        <v>46</v>
      </c>
      <c r="B20" s="3"/>
      <c r="C20" s="19">
        <v>28941095</v>
      </c>
      <c r="D20" s="19"/>
      <c r="E20" s="20">
        <v>36505000</v>
      </c>
      <c r="F20" s="21">
        <v>39544662</v>
      </c>
      <c r="G20" s="21"/>
      <c r="H20" s="21">
        <v>2686</v>
      </c>
      <c r="I20" s="21">
        <v>437185</v>
      </c>
      <c r="J20" s="21">
        <v>439871</v>
      </c>
      <c r="K20" s="21">
        <v>1244423</v>
      </c>
      <c r="L20" s="21">
        <v>294528</v>
      </c>
      <c r="M20" s="21">
        <v>4312665</v>
      </c>
      <c r="N20" s="21">
        <v>5851616</v>
      </c>
      <c r="O20" s="21">
        <v>1201177</v>
      </c>
      <c r="P20" s="21">
        <v>3173848</v>
      </c>
      <c r="Q20" s="21">
        <v>4124193</v>
      </c>
      <c r="R20" s="21">
        <v>8499218</v>
      </c>
      <c r="S20" s="21">
        <v>836508</v>
      </c>
      <c r="T20" s="21">
        <v>4177657</v>
      </c>
      <c r="U20" s="21">
        <v>7474405</v>
      </c>
      <c r="V20" s="21">
        <v>12488570</v>
      </c>
      <c r="W20" s="21">
        <v>27279275</v>
      </c>
      <c r="X20" s="21">
        <v>36505000</v>
      </c>
      <c r="Y20" s="21">
        <v>-9225725</v>
      </c>
      <c r="Z20" s="6">
        <v>-25.27</v>
      </c>
      <c r="AA20" s="28">
        <v>39544662</v>
      </c>
    </row>
    <row r="21" spans="1:27" ht="13.5">
      <c r="A21" s="5" t="s">
        <v>47</v>
      </c>
      <c r="B21" s="3"/>
      <c r="C21" s="19">
        <v>38537032</v>
      </c>
      <c r="D21" s="19"/>
      <c r="E21" s="20">
        <v>59455417</v>
      </c>
      <c r="F21" s="21">
        <v>61769317</v>
      </c>
      <c r="G21" s="21"/>
      <c r="H21" s="21">
        <v>2069111</v>
      </c>
      <c r="I21" s="21">
        <v>3370525</v>
      </c>
      <c r="J21" s="21">
        <v>5439636</v>
      </c>
      <c r="K21" s="21">
        <v>1422338</v>
      </c>
      <c r="L21" s="21">
        <v>4169886</v>
      </c>
      <c r="M21" s="21">
        <v>8386099</v>
      </c>
      <c r="N21" s="21">
        <v>13978323</v>
      </c>
      <c r="O21" s="21">
        <v>1465022</v>
      </c>
      <c r="P21" s="21">
        <v>2419705</v>
      </c>
      <c r="Q21" s="21">
        <v>6470604</v>
      </c>
      <c r="R21" s="21">
        <v>10355331</v>
      </c>
      <c r="S21" s="21">
        <v>2426564</v>
      </c>
      <c r="T21" s="21">
        <v>4608974</v>
      </c>
      <c r="U21" s="21">
        <v>10624159</v>
      </c>
      <c r="V21" s="21">
        <v>17659697</v>
      </c>
      <c r="W21" s="21">
        <v>47432987</v>
      </c>
      <c r="X21" s="21">
        <v>59455417</v>
      </c>
      <c r="Y21" s="21">
        <v>-12022430</v>
      </c>
      <c r="Z21" s="6">
        <v>-20.22</v>
      </c>
      <c r="AA21" s="28">
        <v>61769317</v>
      </c>
    </row>
    <row r="22" spans="1:27" ht="13.5">
      <c r="A22" s="5" t="s">
        <v>48</v>
      </c>
      <c r="B22" s="3"/>
      <c r="C22" s="22">
        <v>38254512</v>
      </c>
      <c r="D22" s="22"/>
      <c r="E22" s="23">
        <v>76779987</v>
      </c>
      <c r="F22" s="24">
        <v>38429987</v>
      </c>
      <c r="G22" s="24"/>
      <c r="H22" s="24"/>
      <c r="I22" s="24">
        <v>183710</v>
      </c>
      <c r="J22" s="24">
        <v>183710</v>
      </c>
      <c r="K22" s="24">
        <v>347588</v>
      </c>
      <c r="L22" s="24">
        <v>646497</v>
      </c>
      <c r="M22" s="24">
        <v>513224</v>
      </c>
      <c r="N22" s="24">
        <v>1507309</v>
      </c>
      <c r="O22" s="24">
        <v>515583</v>
      </c>
      <c r="P22" s="24">
        <v>356731</v>
      </c>
      <c r="Q22" s="24">
        <v>5649274</v>
      </c>
      <c r="R22" s="24">
        <v>6521588</v>
      </c>
      <c r="S22" s="24">
        <v>2933806</v>
      </c>
      <c r="T22" s="24">
        <v>6141609</v>
      </c>
      <c r="U22" s="24">
        <v>8985043</v>
      </c>
      <c r="V22" s="24">
        <v>18060458</v>
      </c>
      <c r="W22" s="24">
        <v>26273065</v>
      </c>
      <c r="X22" s="24">
        <v>76779987</v>
      </c>
      <c r="Y22" s="24">
        <v>-50506922</v>
      </c>
      <c r="Z22" s="7">
        <v>-65.78</v>
      </c>
      <c r="AA22" s="29">
        <v>38429987</v>
      </c>
    </row>
    <row r="23" spans="1:27" ht="13.5">
      <c r="A23" s="5" t="s">
        <v>49</v>
      </c>
      <c r="B23" s="3"/>
      <c r="C23" s="19">
        <v>523225</v>
      </c>
      <c r="D23" s="19"/>
      <c r="E23" s="20">
        <v>24272130</v>
      </c>
      <c r="F23" s="21">
        <v>9400000</v>
      </c>
      <c r="G23" s="21"/>
      <c r="H23" s="21"/>
      <c r="I23" s="21"/>
      <c r="J23" s="21"/>
      <c r="K23" s="21">
        <v>191744</v>
      </c>
      <c r="L23" s="21">
        <v>1929758</v>
      </c>
      <c r="M23" s="21">
        <v>846879</v>
      </c>
      <c r="N23" s="21">
        <v>2968381</v>
      </c>
      <c r="O23" s="21">
        <v>74274</v>
      </c>
      <c r="P23" s="21">
        <v>254646</v>
      </c>
      <c r="Q23" s="21">
        <v>-2055003</v>
      </c>
      <c r="R23" s="21">
        <v>-1726083</v>
      </c>
      <c r="S23" s="21">
        <v>54980</v>
      </c>
      <c r="T23" s="21">
        <v>2571340</v>
      </c>
      <c r="U23" s="21">
        <v>1193561</v>
      </c>
      <c r="V23" s="21">
        <v>3819881</v>
      </c>
      <c r="W23" s="21">
        <v>5062179</v>
      </c>
      <c r="X23" s="21">
        <v>24272130</v>
      </c>
      <c r="Y23" s="21">
        <v>-19209951</v>
      </c>
      <c r="Z23" s="6">
        <v>-79.14</v>
      </c>
      <c r="AA23" s="28">
        <v>9400000</v>
      </c>
    </row>
    <row r="24" spans="1:27" ht="13.5">
      <c r="A24" s="2" t="s">
        <v>50</v>
      </c>
      <c r="B24" s="8"/>
      <c r="C24" s="16">
        <v>248108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174318733</v>
      </c>
      <c r="D25" s="51">
        <f>+D5+D9+D15+D19+D24</f>
        <v>0</v>
      </c>
      <c r="E25" s="52">
        <f t="shared" si="4"/>
        <v>294188484</v>
      </c>
      <c r="F25" s="53">
        <f t="shared" si="4"/>
        <v>251030778</v>
      </c>
      <c r="G25" s="53">
        <f t="shared" si="4"/>
        <v>79340</v>
      </c>
      <c r="H25" s="53">
        <f t="shared" si="4"/>
        <v>4017962</v>
      </c>
      <c r="I25" s="53">
        <f t="shared" si="4"/>
        <v>7093127</v>
      </c>
      <c r="J25" s="53">
        <f t="shared" si="4"/>
        <v>11190429</v>
      </c>
      <c r="K25" s="53">
        <f t="shared" si="4"/>
        <v>5525728</v>
      </c>
      <c r="L25" s="53">
        <f t="shared" si="4"/>
        <v>8821258</v>
      </c>
      <c r="M25" s="53">
        <f t="shared" si="4"/>
        <v>18024718</v>
      </c>
      <c r="N25" s="53">
        <f t="shared" si="4"/>
        <v>32371704</v>
      </c>
      <c r="O25" s="53">
        <f t="shared" si="4"/>
        <v>5757974</v>
      </c>
      <c r="P25" s="53">
        <f t="shared" si="4"/>
        <v>9347818</v>
      </c>
      <c r="Q25" s="53">
        <f t="shared" si="4"/>
        <v>22096064</v>
      </c>
      <c r="R25" s="53">
        <f t="shared" si="4"/>
        <v>37201856</v>
      </c>
      <c r="S25" s="53">
        <f t="shared" si="4"/>
        <v>13805479</v>
      </c>
      <c r="T25" s="53">
        <f t="shared" si="4"/>
        <v>29706064</v>
      </c>
      <c r="U25" s="53">
        <f t="shared" si="4"/>
        <v>47252211</v>
      </c>
      <c r="V25" s="53">
        <f t="shared" si="4"/>
        <v>90763754</v>
      </c>
      <c r="W25" s="53">
        <f t="shared" si="4"/>
        <v>171527743</v>
      </c>
      <c r="X25" s="53">
        <f t="shared" si="4"/>
        <v>294188484</v>
      </c>
      <c r="Y25" s="53">
        <f t="shared" si="4"/>
        <v>-122660741</v>
      </c>
      <c r="Z25" s="54">
        <f>+IF(X25&lt;&gt;0,+(Y25/X25)*100,0)</f>
        <v>-41.69460997664341</v>
      </c>
      <c r="AA25" s="55">
        <f>+AA5+AA9+AA15+AA19+AA24</f>
        <v>251030778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36834123</v>
      </c>
      <c r="D28" s="19"/>
      <c r="E28" s="20">
        <v>54682987</v>
      </c>
      <c r="F28" s="21">
        <v>51682987</v>
      </c>
      <c r="G28" s="21"/>
      <c r="H28" s="21"/>
      <c r="I28" s="21">
        <v>3554905</v>
      </c>
      <c r="J28" s="21">
        <v>3554905</v>
      </c>
      <c r="K28" s="21">
        <v>345251</v>
      </c>
      <c r="L28" s="21">
        <v>3624535</v>
      </c>
      <c r="M28" s="21">
        <v>816656</v>
      </c>
      <c r="N28" s="21">
        <v>4786442</v>
      </c>
      <c r="O28" s="21">
        <v>5520974</v>
      </c>
      <c r="P28" s="21">
        <v>1393450</v>
      </c>
      <c r="Q28" s="21">
        <v>5664023</v>
      </c>
      <c r="R28" s="21">
        <v>12578447</v>
      </c>
      <c r="S28" s="21">
        <v>5673859</v>
      </c>
      <c r="T28" s="21">
        <v>8376834</v>
      </c>
      <c r="U28" s="21">
        <v>10388196</v>
      </c>
      <c r="V28" s="21">
        <v>24438889</v>
      </c>
      <c r="W28" s="21">
        <v>45358683</v>
      </c>
      <c r="X28" s="21"/>
      <c r="Y28" s="21">
        <v>45358683</v>
      </c>
      <c r="Z28" s="6"/>
      <c r="AA28" s="19">
        <v>51682987</v>
      </c>
    </row>
    <row r="29" spans="1:27" ht="13.5">
      <c r="A29" s="57" t="s">
        <v>55</v>
      </c>
      <c r="B29" s="3"/>
      <c r="C29" s="19">
        <v>13480796</v>
      </c>
      <c r="D29" s="19"/>
      <c r="E29" s="20">
        <v>19311000</v>
      </c>
      <c r="F29" s="21">
        <v>16359894</v>
      </c>
      <c r="G29" s="21"/>
      <c r="H29" s="21"/>
      <c r="I29" s="21"/>
      <c r="J29" s="21"/>
      <c r="K29" s="21">
        <v>724698</v>
      </c>
      <c r="L29" s="21">
        <v>585144</v>
      </c>
      <c r="M29" s="21">
        <v>2564241</v>
      </c>
      <c r="N29" s="21">
        <v>3874083</v>
      </c>
      <c r="O29" s="21"/>
      <c r="P29" s="21">
        <v>724760</v>
      </c>
      <c r="Q29" s="21">
        <v>607373</v>
      </c>
      <c r="R29" s="21">
        <v>1332133</v>
      </c>
      <c r="S29" s="21">
        <v>528878</v>
      </c>
      <c r="T29" s="21">
        <v>802337</v>
      </c>
      <c r="U29" s="21">
        <v>1846118</v>
      </c>
      <c r="V29" s="21">
        <v>3177333</v>
      </c>
      <c r="W29" s="21">
        <v>8383549</v>
      </c>
      <c r="X29" s="21"/>
      <c r="Y29" s="21">
        <v>8383549</v>
      </c>
      <c r="Z29" s="6"/>
      <c r="AA29" s="28">
        <v>16359894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32503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50347422</v>
      </c>
      <c r="D32" s="25">
        <f>SUM(D28:D31)</f>
        <v>0</v>
      </c>
      <c r="E32" s="26">
        <f t="shared" si="5"/>
        <v>73993987</v>
      </c>
      <c r="F32" s="27">
        <f t="shared" si="5"/>
        <v>68042881</v>
      </c>
      <c r="G32" s="27">
        <f t="shared" si="5"/>
        <v>0</v>
      </c>
      <c r="H32" s="27">
        <f t="shared" si="5"/>
        <v>0</v>
      </c>
      <c r="I32" s="27">
        <f t="shared" si="5"/>
        <v>3554905</v>
      </c>
      <c r="J32" s="27">
        <f t="shared" si="5"/>
        <v>3554905</v>
      </c>
      <c r="K32" s="27">
        <f t="shared" si="5"/>
        <v>1069949</v>
      </c>
      <c r="L32" s="27">
        <f t="shared" si="5"/>
        <v>4209679</v>
      </c>
      <c r="M32" s="27">
        <f t="shared" si="5"/>
        <v>3380897</v>
      </c>
      <c r="N32" s="27">
        <f t="shared" si="5"/>
        <v>8660525</v>
      </c>
      <c r="O32" s="27">
        <f t="shared" si="5"/>
        <v>5520974</v>
      </c>
      <c r="P32" s="27">
        <f t="shared" si="5"/>
        <v>2118210</v>
      </c>
      <c r="Q32" s="27">
        <f t="shared" si="5"/>
        <v>6271396</v>
      </c>
      <c r="R32" s="27">
        <f t="shared" si="5"/>
        <v>13910580</v>
      </c>
      <c r="S32" s="27">
        <f t="shared" si="5"/>
        <v>6202737</v>
      </c>
      <c r="T32" s="27">
        <f t="shared" si="5"/>
        <v>9179171</v>
      </c>
      <c r="U32" s="27">
        <f t="shared" si="5"/>
        <v>12234314</v>
      </c>
      <c r="V32" s="27">
        <f t="shared" si="5"/>
        <v>27616222</v>
      </c>
      <c r="W32" s="27">
        <f t="shared" si="5"/>
        <v>53742232</v>
      </c>
      <c r="X32" s="27">
        <f t="shared" si="5"/>
        <v>0</v>
      </c>
      <c r="Y32" s="27">
        <f t="shared" si="5"/>
        <v>53742232</v>
      </c>
      <c r="Z32" s="13">
        <f>+IF(X32&lt;&gt;0,+(Y32/X32)*100,0)</f>
        <v>0</v>
      </c>
      <c r="AA32" s="31">
        <f>SUM(AA28:AA31)</f>
        <v>68042881</v>
      </c>
    </row>
    <row r="33" spans="1:27" ht="13.5">
      <c r="A33" s="60" t="s">
        <v>59</v>
      </c>
      <c r="B33" s="3" t="s">
        <v>60</v>
      </c>
      <c r="C33" s="19">
        <v>10610758</v>
      </c>
      <c r="D33" s="19"/>
      <c r="E33" s="20"/>
      <c r="F33" s="21">
        <v>97000</v>
      </c>
      <c r="G33" s="21"/>
      <c r="H33" s="21"/>
      <c r="I33" s="21">
        <v>79950</v>
      </c>
      <c r="J33" s="21">
        <v>79950</v>
      </c>
      <c r="K33" s="21"/>
      <c r="L33" s="21">
        <v>1977</v>
      </c>
      <c r="M33" s="21"/>
      <c r="N33" s="21">
        <v>1977</v>
      </c>
      <c r="O33" s="21">
        <v>2000</v>
      </c>
      <c r="P33" s="21"/>
      <c r="Q33" s="21"/>
      <c r="R33" s="21">
        <v>2000</v>
      </c>
      <c r="S33" s="21"/>
      <c r="T33" s="21"/>
      <c r="U33" s="21"/>
      <c r="V33" s="21"/>
      <c r="W33" s="21">
        <v>83927</v>
      </c>
      <c r="X33" s="21"/>
      <c r="Y33" s="21">
        <v>83927</v>
      </c>
      <c r="Z33" s="6"/>
      <c r="AA33" s="28">
        <v>97000</v>
      </c>
    </row>
    <row r="34" spans="1:27" ht="13.5">
      <c r="A34" s="60" t="s">
        <v>61</v>
      </c>
      <c r="B34" s="3" t="s">
        <v>62</v>
      </c>
      <c r="C34" s="19"/>
      <c r="D34" s="19"/>
      <c r="E34" s="20">
        <v>100000000</v>
      </c>
      <c r="F34" s="21">
        <v>62000000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v>2686679</v>
      </c>
      <c r="R34" s="21">
        <v>2686679</v>
      </c>
      <c r="S34" s="21">
        <v>1972092</v>
      </c>
      <c r="T34" s="21">
        <v>3430362</v>
      </c>
      <c r="U34" s="21">
        <v>3657432</v>
      </c>
      <c r="V34" s="21">
        <v>9059886</v>
      </c>
      <c r="W34" s="21">
        <v>11746565</v>
      </c>
      <c r="X34" s="21"/>
      <c r="Y34" s="21">
        <v>11746565</v>
      </c>
      <c r="Z34" s="6"/>
      <c r="AA34" s="28">
        <v>62000000</v>
      </c>
    </row>
    <row r="35" spans="1:27" ht="13.5">
      <c r="A35" s="60" t="s">
        <v>63</v>
      </c>
      <c r="B35" s="3"/>
      <c r="C35" s="19">
        <v>113360558</v>
      </c>
      <c r="D35" s="19"/>
      <c r="E35" s="20">
        <v>120194497</v>
      </c>
      <c r="F35" s="21">
        <v>120890897</v>
      </c>
      <c r="G35" s="21">
        <v>79340</v>
      </c>
      <c r="H35" s="21">
        <v>4017962</v>
      </c>
      <c r="I35" s="21">
        <v>3458272</v>
      </c>
      <c r="J35" s="21">
        <v>7555574</v>
      </c>
      <c r="K35" s="21">
        <v>4455779</v>
      </c>
      <c r="L35" s="21">
        <v>4609602</v>
      </c>
      <c r="M35" s="21">
        <v>14643821</v>
      </c>
      <c r="N35" s="21">
        <v>23709202</v>
      </c>
      <c r="O35" s="21">
        <v>235000</v>
      </c>
      <c r="P35" s="21">
        <v>7229608</v>
      </c>
      <c r="Q35" s="21">
        <v>13137989</v>
      </c>
      <c r="R35" s="21">
        <v>20602597</v>
      </c>
      <c r="S35" s="21">
        <v>5630649</v>
      </c>
      <c r="T35" s="21">
        <v>17096531</v>
      </c>
      <c r="U35" s="21">
        <v>31360464</v>
      </c>
      <c r="V35" s="21">
        <v>54087644</v>
      </c>
      <c r="W35" s="21">
        <v>105955017</v>
      </c>
      <c r="X35" s="21"/>
      <c r="Y35" s="21">
        <v>105955017</v>
      </c>
      <c r="Z35" s="6"/>
      <c r="AA35" s="28">
        <v>120890897</v>
      </c>
    </row>
    <row r="36" spans="1:27" ht="13.5">
      <c r="A36" s="61" t="s">
        <v>64</v>
      </c>
      <c r="B36" s="10"/>
      <c r="C36" s="62">
        <f aca="true" t="shared" si="6" ref="C36:Y36">SUM(C32:C35)</f>
        <v>174318738</v>
      </c>
      <c r="D36" s="62">
        <f>SUM(D32:D35)</f>
        <v>0</v>
      </c>
      <c r="E36" s="63">
        <f t="shared" si="6"/>
        <v>294188484</v>
      </c>
      <c r="F36" s="64">
        <f t="shared" si="6"/>
        <v>251030778</v>
      </c>
      <c r="G36" s="64">
        <f t="shared" si="6"/>
        <v>79340</v>
      </c>
      <c r="H36" s="64">
        <f t="shared" si="6"/>
        <v>4017962</v>
      </c>
      <c r="I36" s="64">
        <f t="shared" si="6"/>
        <v>7093127</v>
      </c>
      <c r="J36" s="64">
        <f t="shared" si="6"/>
        <v>11190429</v>
      </c>
      <c r="K36" s="64">
        <f t="shared" si="6"/>
        <v>5525728</v>
      </c>
      <c r="L36" s="64">
        <f t="shared" si="6"/>
        <v>8821258</v>
      </c>
      <c r="M36" s="64">
        <f t="shared" si="6"/>
        <v>18024718</v>
      </c>
      <c r="N36" s="64">
        <f t="shared" si="6"/>
        <v>32371704</v>
      </c>
      <c r="O36" s="64">
        <f t="shared" si="6"/>
        <v>5757974</v>
      </c>
      <c r="P36" s="64">
        <f t="shared" si="6"/>
        <v>9347818</v>
      </c>
      <c r="Q36" s="64">
        <f t="shared" si="6"/>
        <v>22096064</v>
      </c>
      <c r="R36" s="64">
        <f t="shared" si="6"/>
        <v>37201856</v>
      </c>
      <c r="S36" s="64">
        <f t="shared" si="6"/>
        <v>13805478</v>
      </c>
      <c r="T36" s="64">
        <f t="shared" si="6"/>
        <v>29706064</v>
      </c>
      <c r="U36" s="64">
        <f t="shared" si="6"/>
        <v>47252210</v>
      </c>
      <c r="V36" s="64">
        <f t="shared" si="6"/>
        <v>90763752</v>
      </c>
      <c r="W36" s="64">
        <f t="shared" si="6"/>
        <v>171527741</v>
      </c>
      <c r="X36" s="64">
        <f t="shared" si="6"/>
        <v>0</v>
      </c>
      <c r="Y36" s="64">
        <f t="shared" si="6"/>
        <v>171527741</v>
      </c>
      <c r="Z36" s="65">
        <f>+IF(X36&lt;&gt;0,+(Y36/X36)*100,0)</f>
        <v>0</v>
      </c>
      <c r="AA36" s="66">
        <f>SUM(AA32:AA35)</f>
        <v>251030778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2863287</v>
      </c>
      <c r="D5" s="16">
        <f>SUM(D6:D8)</f>
        <v>0</v>
      </c>
      <c r="E5" s="17">
        <f t="shared" si="0"/>
        <v>9797000</v>
      </c>
      <c r="F5" s="18">
        <f t="shared" si="0"/>
        <v>10452200</v>
      </c>
      <c r="G5" s="18">
        <f t="shared" si="0"/>
        <v>17550</v>
      </c>
      <c r="H5" s="18">
        <f t="shared" si="0"/>
        <v>41230</v>
      </c>
      <c r="I5" s="18">
        <f t="shared" si="0"/>
        <v>252876</v>
      </c>
      <c r="J5" s="18">
        <f t="shared" si="0"/>
        <v>311656</v>
      </c>
      <c r="K5" s="18">
        <f t="shared" si="0"/>
        <v>123274</v>
      </c>
      <c r="L5" s="18">
        <f t="shared" si="0"/>
        <v>128580</v>
      </c>
      <c r="M5" s="18">
        <f t="shared" si="0"/>
        <v>1074375</v>
      </c>
      <c r="N5" s="18">
        <f t="shared" si="0"/>
        <v>1326229</v>
      </c>
      <c r="O5" s="18">
        <f t="shared" si="0"/>
        <v>151360</v>
      </c>
      <c r="P5" s="18">
        <f t="shared" si="0"/>
        <v>98824</v>
      </c>
      <c r="Q5" s="18">
        <f t="shared" si="0"/>
        <v>106779</v>
      </c>
      <c r="R5" s="18">
        <f t="shared" si="0"/>
        <v>356963</v>
      </c>
      <c r="S5" s="18">
        <f t="shared" si="0"/>
        <v>133162</v>
      </c>
      <c r="T5" s="18">
        <f t="shared" si="0"/>
        <v>151648</v>
      </c>
      <c r="U5" s="18">
        <f t="shared" si="0"/>
        <v>3039700</v>
      </c>
      <c r="V5" s="18">
        <f t="shared" si="0"/>
        <v>3324510</v>
      </c>
      <c r="W5" s="18">
        <f t="shared" si="0"/>
        <v>5319358</v>
      </c>
      <c r="X5" s="18">
        <f t="shared" si="0"/>
        <v>9797000</v>
      </c>
      <c r="Y5" s="18">
        <f t="shared" si="0"/>
        <v>-4477642</v>
      </c>
      <c r="Z5" s="4">
        <f>+IF(X5&lt;&gt;0,+(Y5/X5)*100,0)</f>
        <v>-45.704215576196795</v>
      </c>
      <c r="AA5" s="16">
        <f>SUM(AA6:AA8)</f>
        <v>10452200</v>
      </c>
    </row>
    <row r="6" spans="1:27" ht="13.5">
      <c r="A6" s="5" t="s">
        <v>32</v>
      </c>
      <c r="B6" s="3"/>
      <c r="C6" s="19">
        <v>746438</v>
      </c>
      <c r="D6" s="19"/>
      <c r="E6" s="20">
        <v>2400000</v>
      </c>
      <c r="F6" s="21">
        <v>2610000</v>
      </c>
      <c r="G6" s="21">
        <v>17550</v>
      </c>
      <c r="H6" s="21">
        <v>23330</v>
      </c>
      <c r="I6" s="21">
        <v>52276</v>
      </c>
      <c r="J6" s="21">
        <v>93156</v>
      </c>
      <c r="K6" s="21">
        <v>95468</v>
      </c>
      <c r="L6" s="21">
        <v>105491</v>
      </c>
      <c r="M6" s="21">
        <v>81555</v>
      </c>
      <c r="N6" s="21">
        <v>282514</v>
      </c>
      <c r="O6" s="21">
        <v>3780</v>
      </c>
      <c r="P6" s="21">
        <v>41656</v>
      </c>
      <c r="Q6" s="21">
        <v>42443</v>
      </c>
      <c r="R6" s="21">
        <v>87879</v>
      </c>
      <c r="S6" s="21">
        <v>27002</v>
      </c>
      <c r="T6" s="21">
        <v>56647</v>
      </c>
      <c r="U6" s="21">
        <v>835030</v>
      </c>
      <c r="V6" s="21">
        <v>918679</v>
      </c>
      <c r="W6" s="21">
        <v>1382228</v>
      </c>
      <c r="X6" s="21">
        <v>2400000</v>
      </c>
      <c r="Y6" s="21">
        <v>-1017772</v>
      </c>
      <c r="Z6" s="6">
        <v>-42.41</v>
      </c>
      <c r="AA6" s="28">
        <v>2610000</v>
      </c>
    </row>
    <row r="7" spans="1:27" ht="13.5">
      <c r="A7" s="5" t="s">
        <v>33</v>
      </c>
      <c r="B7" s="3"/>
      <c r="C7" s="22">
        <v>675868</v>
      </c>
      <c r="D7" s="22"/>
      <c r="E7" s="23">
        <v>350000</v>
      </c>
      <c r="F7" s="24">
        <v>470000</v>
      </c>
      <c r="G7" s="24"/>
      <c r="H7" s="24">
        <v>17900</v>
      </c>
      <c r="I7" s="24"/>
      <c r="J7" s="24">
        <v>17900</v>
      </c>
      <c r="K7" s="24">
        <v>8283</v>
      </c>
      <c r="L7" s="24">
        <v>7895</v>
      </c>
      <c r="M7" s="24">
        <v>3710</v>
      </c>
      <c r="N7" s="24">
        <v>19888</v>
      </c>
      <c r="O7" s="24"/>
      <c r="P7" s="24">
        <v>3601</v>
      </c>
      <c r="Q7" s="24">
        <v>32934</v>
      </c>
      <c r="R7" s="24">
        <v>36535</v>
      </c>
      <c r="S7" s="24">
        <v>32956</v>
      </c>
      <c r="T7" s="24">
        <v>10511</v>
      </c>
      <c r="U7" s="24">
        <v>341934</v>
      </c>
      <c r="V7" s="24">
        <v>385401</v>
      </c>
      <c r="W7" s="24">
        <v>459724</v>
      </c>
      <c r="X7" s="24">
        <v>350000</v>
      </c>
      <c r="Y7" s="24">
        <v>109724</v>
      </c>
      <c r="Z7" s="7">
        <v>31.35</v>
      </c>
      <c r="AA7" s="29">
        <v>470000</v>
      </c>
    </row>
    <row r="8" spans="1:27" ht="13.5">
      <c r="A8" s="5" t="s">
        <v>34</v>
      </c>
      <c r="B8" s="3"/>
      <c r="C8" s="19">
        <v>1440981</v>
      </c>
      <c r="D8" s="19"/>
      <c r="E8" s="20">
        <v>7047000</v>
      </c>
      <c r="F8" s="21">
        <v>7372200</v>
      </c>
      <c r="G8" s="21"/>
      <c r="H8" s="21"/>
      <c r="I8" s="21">
        <v>200600</v>
      </c>
      <c r="J8" s="21">
        <v>200600</v>
      </c>
      <c r="K8" s="21">
        <v>19523</v>
      </c>
      <c r="L8" s="21">
        <v>15194</v>
      </c>
      <c r="M8" s="21">
        <v>989110</v>
      </c>
      <c r="N8" s="21">
        <v>1023827</v>
      </c>
      <c r="O8" s="21">
        <v>147580</v>
      </c>
      <c r="P8" s="21">
        <v>53567</v>
      </c>
      <c r="Q8" s="21">
        <v>31402</v>
      </c>
      <c r="R8" s="21">
        <v>232549</v>
      </c>
      <c r="S8" s="21">
        <v>73204</v>
      </c>
      <c r="T8" s="21">
        <v>84490</v>
      </c>
      <c r="U8" s="21">
        <v>1862736</v>
      </c>
      <c r="V8" s="21">
        <v>2020430</v>
      </c>
      <c r="W8" s="21">
        <v>3477406</v>
      </c>
      <c r="X8" s="21">
        <v>7047000</v>
      </c>
      <c r="Y8" s="21">
        <v>-3569594</v>
      </c>
      <c r="Z8" s="6">
        <v>-50.65</v>
      </c>
      <c r="AA8" s="28">
        <v>7372200</v>
      </c>
    </row>
    <row r="9" spans="1:27" ht="13.5">
      <c r="A9" s="2" t="s">
        <v>35</v>
      </c>
      <c r="B9" s="3"/>
      <c r="C9" s="16">
        <f aca="true" t="shared" si="1" ref="C9:Y9">SUM(C10:C14)</f>
        <v>26336158</v>
      </c>
      <c r="D9" s="16">
        <f>SUM(D10:D14)</f>
        <v>0</v>
      </c>
      <c r="E9" s="17">
        <f t="shared" si="1"/>
        <v>29737921</v>
      </c>
      <c r="F9" s="18">
        <f t="shared" si="1"/>
        <v>22609179</v>
      </c>
      <c r="G9" s="18">
        <f t="shared" si="1"/>
        <v>0</v>
      </c>
      <c r="H9" s="18">
        <f t="shared" si="1"/>
        <v>5400</v>
      </c>
      <c r="I9" s="18">
        <f t="shared" si="1"/>
        <v>27400</v>
      </c>
      <c r="J9" s="18">
        <f t="shared" si="1"/>
        <v>32800</v>
      </c>
      <c r="K9" s="18">
        <f t="shared" si="1"/>
        <v>109201</v>
      </c>
      <c r="L9" s="18">
        <f t="shared" si="1"/>
        <v>391494</v>
      </c>
      <c r="M9" s="18">
        <f t="shared" si="1"/>
        <v>1507611</v>
      </c>
      <c r="N9" s="18">
        <f t="shared" si="1"/>
        <v>2008306</v>
      </c>
      <c r="O9" s="18">
        <f t="shared" si="1"/>
        <v>485487</v>
      </c>
      <c r="P9" s="18">
        <f t="shared" si="1"/>
        <v>450730</v>
      </c>
      <c r="Q9" s="18">
        <f t="shared" si="1"/>
        <v>800216</v>
      </c>
      <c r="R9" s="18">
        <f t="shared" si="1"/>
        <v>1736433</v>
      </c>
      <c r="S9" s="18">
        <f t="shared" si="1"/>
        <v>156272</v>
      </c>
      <c r="T9" s="18">
        <f t="shared" si="1"/>
        <v>1059497</v>
      </c>
      <c r="U9" s="18">
        <f t="shared" si="1"/>
        <v>5443903</v>
      </c>
      <c r="V9" s="18">
        <f t="shared" si="1"/>
        <v>6659672</v>
      </c>
      <c r="W9" s="18">
        <f t="shared" si="1"/>
        <v>10437211</v>
      </c>
      <c r="X9" s="18">
        <f t="shared" si="1"/>
        <v>29737921</v>
      </c>
      <c r="Y9" s="18">
        <f t="shared" si="1"/>
        <v>-19300710</v>
      </c>
      <c r="Z9" s="4">
        <f>+IF(X9&lt;&gt;0,+(Y9/X9)*100,0)</f>
        <v>-64.90268771646814</v>
      </c>
      <c r="AA9" s="30">
        <f>SUM(AA10:AA14)</f>
        <v>22609179</v>
      </c>
    </row>
    <row r="10" spans="1:27" ht="13.5">
      <c r="A10" s="5" t="s">
        <v>36</v>
      </c>
      <c r="B10" s="3"/>
      <c r="C10" s="19">
        <v>1273756</v>
      </c>
      <c r="D10" s="19"/>
      <c r="E10" s="20">
        <v>4529000</v>
      </c>
      <c r="F10" s="21">
        <v>4262700</v>
      </c>
      <c r="G10" s="21"/>
      <c r="H10" s="21"/>
      <c r="I10" s="21"/>
      <c r="J10" s="21"/>
      <c r="K10" s="21"/>
      <c r="L10" s="21">
        <v>25100</v>
      </c>
      <c r="M10" s="21">
        <v>14177</v>
      </c>
      <c r="N10" s="21">
        <v>39277</v>
      </c>
      <c r="O10" s="21">
        <v>52696</v>
      </c>
      <c r="P10" s="21">
        <v>38080</v>
      </c>
      <c r="Q10" s="21"/>
      <c r="R10" s="21">
        <v>90776</v>
      </c>
      <c r="S10" s="21"/>
      <c r="T10" s="21">
        <v>258229</v>
      </c>
      <c r="U10" s="21">
        <v>451109</v>
      </c>
      <c r="V10" s="21">
        <v>709338</v>
      </c>
      <c r="W10" s="21">
        <v>839391</v>
      </c>
      <c r="X10" s="21">
        <v>4529000</v>
      </c>
      <c r="Y10" s="21">
        <v>-3689609</v>
      </c>
      <c r="Z10" s="6">
        <v>-81.47</v>
      </c>
      <c r="AA10" s="28">
        <v>4262700</v>
      </c>
    </row>
    <row r="11" spans="1:27" ht="13.5">
      <c r="A11" s="5" t="s">
        <v>37</v>
      </c>
      <c r="B11" s="3"/>
      <c r="C11" s="19">
        <v>18547722</v>
      </c>
      <c r="D11" s="19"/>
      <c r="E11" s="20">
        <v>8209121</v>
      </c>
      <c r="F11" s="21">
        <v>9694599</v>
      </c>
      <c r="G11" s="21"/>
      <c r="H11" s="21"/>
      <c r="I11" s="21"/>
      <c r="J11" s="21"/>
      <c r="K11" s="21"/>
      <c r="L11" s="21">
        <v>30577</v>
      </c>
      <c r="M11" s="21">
        <v>892872</v>
      </c>
      <c r="N11" s="21">
        <v>923449</v>
      </c>
      <c r="O11" s="21">
        <v>397275</v>
      </c>
      <c r="P11" s="21">
        <v>24069</v>
      </c>
      <c r="Q11" s="21">
        <v>769046</v>
      </c>
      <c r="R11" s="21">
        <v>1190390</v>
      </c>
      <c r="S11" s="21">
        <v>8865</v>
      </c>
      <c r="T11" s="21">
        <v>6441</v>
      </c>
      <c r="U11" s="21">
        <v>2822237</v>
      </c>
      <c r="V11" s="21">
        <v>2837543</v>
      </c>
      <c r="W11" s="21">
        <v>4951382</v>
      </c>
      <c r="X11" s="21">
        <v>8209121</v>
      </c>
      <c r="Y11" s="21">
        <v>-3257739</v>
      </c>
      <c r="Z11" s="6">
        <v>-39.68</v>
      </c>
      <c r="AA11" s="28">
        <v>9694599</v>
      </c>
    </row>
    <row r="12" spans="1:27" ht="13.5">
      <c r="A12" s="5" t="s">
        <v>38</v>
      </c>
      <c r="B12" s="3"/>
      <c r="C12" s="19">
        <v>4013411</v>
      </c>
      <c r="D12" s="19"/>
      <c r="E12" s="20">
        <v>2939000</v>
      </c>
      <c r="F12" s="21">
        <v>4831880</v>
      </c>
      <c r="G12" s="21"/>
      <c r="H12" s="21"/>
      <c r="I12" s="21"/>
      <c r="J12" s="21"/>
      <c r="K12" s="21">
        <v>98524</v>
      </c>
      <c r="L12" s="21">
        <v>325939</v>
      </c>
      <c r="M12" s="21">
        <v>584329</v>
      </c>
      <c r="N12" s="21">
        <v>1008792</v>
      </c>
      <c r="O12" s="21">
        <v>35516</v>
      </c>
      <c r="P12" s="21">
        <v>365864</v>
      </c>
      <c r="Q12" s="21">
        <v>31170</v>
      </c>
      <c r="R12" s="21">
        <v>432550</v>
      </c>
      <c r="S12" s="21">
        <v>48482</v>
      </c>
      <c r="T12" s="21">
        <v>706793</v>
      </c>
      <c r="U12" s="21">
        <v>1946008</v>
      </c>
      <c r="V12" s="21">
        <v>2701283</v>
      </c>
      <c r="W12" s="21">
        <v>4142625</v>
      </c>
      <c r="X12" s="21">
        <v>2939000</v>
      </c>
      <c r="Y12" s="21">
        <v>1203625</v>
      </c>
      <c r="Z12" s="6">
        <v>40.95</v>
      </c>
      <c r="AA12" s="28">
        <v>4831880</v>
      </c>
    </row>
    <row r="13" spans="1:27" ht="13.5">
      <c r="A13" s="5" t="s">
        <v>39</v>
      </c>
      <c r="B13" s="3"/>
      <c r="C13" s="19">
        <v>2501269</v>
      </c>
      <c r="D13" s="19"/>
      <c r="E13" s="20">
        <v>14035800</v>
      </c>
      <c r="F13" s="21">
        <v>2195000</v>
      </c>
      <c r="G13" s="21"/>
      <c r="H13" s="21">
        <v>5400</v>
      </c>
      <c r="I13" s="21">
        <v>27400</v>
      </c>
      <c r="J13" s="21">
        <v>32800</v>
      </c>
      <c r="K13" s="21">
        <v>10677</v>
      </c>
      <c r="L13" s="21">
        <v>9878</v>
      </c>
      <c r="M13" s="21">
        <v>13483</v>
      </c>
      <c r="N13" s="21">
        <v>34038</v>
      </c>
      <c r="O13" s="21"/>
      <c r="P13" s="21">
        <v>20447</v>
      </c>
      <c r="Q13" s="21"/>
      <c r="R13" s="21">
        <v>20447</v>
      </c>
      <c r="S13" s="21">
        <v>98925</v>
      </c>
      <c r="T13" s="21">
        <v>88034</v>
      </c>
      <c r="U13" s="21">
        <v>210549</v>
      </c>
      <c r="V13" s="21">
        <v>397508</v>
      </c>
      <c r="W13" s="21">
        <v>484793</v>
      </c>
      <c r="X13" s="21">
        <v>14035800</v>
      </c>
      <c r="Y13" s="21">
        <v>-13551007</v>
      </c>
      <c r="Z13" s="6">
        <v>-96.55</v>
      </c>
      <c r="AA13" s="28">
        <v>2195000</v>
      </c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1625000</v>
      </c>
      <c r="G14" s="24"/>
      <c r="H14" s="24"/>
      <c r="I14" s="24"/>
      <c r="J14" s="24"/>
      <c r="K14" s="24"/>
      <c r="L14" s="24"/>
      <c r="M14" s="24">
        <v>2750</v>
      </c>
      <c r="N14" s="24">
        <v>2750</v>
      </c>
      <c r="O14" s="24"/>
      <c r="P14" s="24">
        <v>2270</v>
      </c>
      <c r="Q14" s="24"/>
      <c r="R14" s="24">
        <v>2270</v>
      </c>
      <c r="S14" s="24"/>
      <c r="T14" s="24"/>
      <c r="U14" s="24">
        <v>14000</v>
      </c>
      <c r="V14" s="24">
        <v>14000</v>
      </c>
      <c r="W14" s="24">
        <v>19020</v>
      </c>
      <c r="X14" s="24">
        <v>25000</v>
      </c>
      <c r="Y14" s="24">
        <v>-5980</v>
      </c>
      <c r="Z14" s="7">
        <v>-23.92</v>
      </c>
      <c r="AA14" s="29">
        <v>1625000</v>
      </c>
    </row>
    <row r="15" spans="1:27" ht="13.5">
      <c r="A15" s="2" t="s">
        <v>41</v>
      </c>
      <c r="B15" s="8"/>
      <c r="C15" s="16">
        <f aca="true" t="shared" si="2" ref="C15:Y15">SUM(C16:C18)</f>
        <v>230703090</v>
      </c>
      <c r="D15" s="16">
        <f>SUM(D16:D18)</f>
        <v>0</v>
      </c>
      <c r="E15" s="17">
        <f t="shared" si="2"/>
        <v>92012650</v>
      </c>
      <c r="F15" s="18">
        <f t="shared" si="2"/>
        <v>99506491</v>
      </c>
      <c r="G15" s="18">
        <f t="shared" si="2"/>
        <v>1347400</v>
      </c>
      <c r="H15" s="18">
        <f t="shared" si="2"/>
        <v>5432560</v>
      </c>
      <c r="I15" s="18">
        <f t="shared" si="2"/>
        <v>6687850</v>
      </c>
      <c r="J15" s="18">
        <f t="shared" si="2"/>
        <v>13467810</v>
      </c>
      <c r="K15" s="18">
        <f t="shared" si="2"/>
        <v>5640658</v>
      </c>
      <c r="L15" s="18">
        <f t="shared" si="2"/>
        <v>2343726</v>
      </c>
      <c r="M15" s="18">
        <f t="shared" si="2"/>
        <v>3637676</v>
      </c>
      <c r="N15" s="18">
        <f t="shared" si="2"/>
        <v>11622060</v>
      </c>
      <c r="O15" s="18">
        <f t="shared" si="2"/>
        <v>2511046</v>
      </c>
      <c r="P15" s="18">
        <f t="shared" si="2"/>
        <v>3797714</v>
      </c>
      <c r="Q15" s="18">
        <f t="shared" si="2"/>
        <v>6323859</v>
      </c>
      <c r="R15" s="18">
        <f t="shared" si="2"/>
        <v>12632619</v>
      </c>
      <c r="S15" s="18">
        <f t="shared" si="2"/>
        <v>3401202</v>
      </c>
      <c r="T15" s="18">
        <f t="shared" si="2"/>
        <v>8220778</v>
      </c>
      <c r="U15" s="18">
        <f t="shared" si="2"/>
        <v>49849679</v>
      </c>
      <c r="V15" s="18">
        <f t="shared" si="2"/>
        <v>61471659</v>
      </c>
      <c r="W15" s="18">
        <f t="shared" si="2"/>
        <v>99194148</v>
      </c>
      <c r="X15" s="18">
        <f t="shared" si="2"/>
        <v>92012650</v>
      </c>
      <c r="Y15" s="18">
        <f t="shared" si="2"/>
        <v>7181498</v>
      </c>
      <c r="Z15" s="4">
        <f>+IF(X15&lt;&gt;0,+(Y15/X15)*100,0)</f>
        <v>7.804902912806011</v>
      </c>
      <c r="AA15" s="30">
        <f>SUM(AA16:AA18)</f>
        <v>99506491</v>
      </c>
    </row>
    <row r="16" spans="1:27" ht="13.5">
      <c r="A16" s="5" t="s">
        <v>42</v>
      </c>
      <c r="B16" s="3"/>
      <c r="C16" s="19"/>
      <c r="D16" s="19"/>
      <c r="E16" s="20">
        <v>10000</v>
      </c>
      <c r="F16" s="21">
        <v>11000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9641</v>
      </c>
      <c r="T16" s="21">
        <v>1236</v>
      </c>
      <c r="U16" s="21"/>
      <c r="V16" s="21">
        <v>10877</v>
      </c>
      <c r="W16" s="21">
        <v>10877</v>
      </c>
      <c r="X16" s="21">
        <v>10000</v>
      </c>
      <c r="Y16" s="21">
        <v>877</v>
      </c>
      <c r="Z16" s="6">
        <v>8.77</v>
      </c>
      <c r="AA16" s="28">
        <v>11000</v>
      </c>
    </row>
    <row r="17" spans="1:27" ht="13.5">
      <c r="A17" s="5" t="s">
        <v>43</v>
      </c>
      <c r="B17" s="3"/>
      <c r="C17" s="19">
        <v>230085256</v>
      </c>
      <c r="D17" s="19"/>
      <c r="E17" s="20">
        <v>91932650</v>
      </c>
      <c r="F17" s="21">
        <v>99425491</v>
      </c>
      <c r="G17" s="21">
        <v>1347400</v>
      </c>
      <c r="H17" s="21">
        <v>5432560</v>
      </c>
      <c r="I17" s="21">
        <v>6687850</v>
      </c>
      <c r="J17" s="21">
        <v>13467810</v>
      </c>
      <c r="K17" s="21">
        <v>5640658</v>
      </c>
      <c r="L17" s="21">
        <v>2343726</v>
      </c>
      <c r="M17" s="21">
        <v>3637676</v>
      </c>
      <c r="N17" s="21">
        <v>11622060</v>
      </c>
      <c r="O17" s="21">
        <v>2511046</v>
      </c>
      <c r="P17" s="21">
        <v>3797714</v>
      </c>
      <c r="Q17" s="21">
        <v>6323859</v>
      </c>
      <c r="R17" s="21">
        <v>12632619</v>
      </c>
      <c r="S17" s="21">
        <v>3381920</v>
      </c>
      <c r="T17" s="21">
        <v>8207797</v>
      </c>
      <c r="U17" s="21">
        <v>49797805</v>
      </c>
      <c r="V17" s="21">
        <v>61387522</v>
      </c>
      <c r="W17" s="21">
        <v>99110011</v>
      </c>
      <c r="X17" s="21">
        <v>91932650</v>
      </c>
      <c r="Y17" s="21">
        <v>7177361</v>
      </c>
      <c r="Z17" s="6">
        <v>7.81</v>
      </c>
      <c r="AA17" s="28">
        <v>99425491</v>
      </c>
    </row>
    <row r="18" spans="1:27" ht="13.5">
      <c r="A18" s="5" t="s">
        <v>44</v>
      </c>
      <c r="B18" s="3"/>
      <c r="C18" s="19">
        <v>617834</v>
      </c>
      <c r="D18" s="19"/>
      <c r="E18" s="20">
        <v>70000</v>
      </c>
      <c r="F18" s="21">
        <v>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9641</v>
      </c>
      <c r="T18" s="21">
        <v>11745</v>
      </c>
      <c r="U18" s="21">
        <v>51874</v>
      </c>
      <c r="V18" s="21">
        <v>73260</v>
      </c>
      <c r="W18" s="21">
        <v>73260</v>
      </c>
      <c r="X18" s="21">
        <v>70000</v>
      </c>
      <c r="Y18" s="21">
        <v>3260</v>
      </c>
      <c r="Z18" s="6">
        <v>4.66</v>
      </c>
      <c r="AA18" s="28">
        <v>70000</v>
      </c>
    </row>
    <row r="19" spans="1:27" ht="13.5">
      <c r="A19" s="2" t="s">
        <v>45</v>
      </c>
      <c r="B19" s="8"/>
      <c r="C19" s="16">
        <f aca="true" t="shared" si="3" ref="C19:Y19">SUM(C20:C23)</f>
        <v>83136756</v>
      </c>
      <c r="D19" s="16">
        <f>SUM(D20:D23)</f>
        <v>0</v>
      </c>
      <c r="E19" s="17">
        <f t="shared" si="3"/>
        <v>120695465</v>
      </c>
      <c r="F19" s="18">
        <f t="shared" si="3"/>
        <v>102527956</v>
      </c>
      <c r="G19" s="18">
        <f t="shared" si="3"/>
        <v>61912</v>
      </c>
      <c r="H19" s="18">
        <f t="shared" si="3"/>
        <v>4657578</v>
      </c>
      <c r="I19" s="18">
        <f t="shared" si="3"/>
        <v>8715788</v>
      </c>
      <c r="J19" s="18">
        <f t="shared" si="3"/>
        <v>13435278</v>
      </c>
      <c r="K19" s="18">
        <f t="shared" si="3"/>
        <v>8251087</v>
      </c>
      <c r="L19" s="18">
        <f t="shared" si="3"/>
        <v>3524066</v>
      </c>
      <c r="M19" s="18">
        <f t="shared" si="3"/>
        <v>9448533</v>
      </c>
      <c r="N19" s="18">
        <f t="shared" si="3"/>
        <v>21223686</v>
      </c>
      <c r="O19" s="18">
        <f t="shared" si="3"/>
        <v>4287471</v>
      </c>
      <c r="P19" s="18">
        <f t="shared" si="3"/>
        <v>7763797</v>
      </c>
      <c r="Q19" s="18">
        <f t="shared" si="3"/>
        <v>11437953</v>
      </c>
      <c r="R19" s="18">
        <f t="shared" si="3"/>
        <v>23489221</v>
      </c>
      <c r="S19" s="18">
        <f t="shared" si="3"/>
        <v>7634218</v>
      </c>
      <c r="T19" s="18">
        <f t="shared" si="3"/>
        <v>3436559</v>
      </c>
      <c r="U19" s="18">
        <f t="shared" si="3"/>
        <v>16135290</v>
      </c>
      <c r="V19" s="18">
        <f t="shared" si="3"/>
        <v>27206067</v>
      </c>
      <c r="W19" s="18">
        <f t="shared" si="3"/>
        <v>85354252</v>
      </c>
      <c r="X19" s="18">
        <f t="shared" si="3"/>
        <v>120695465</v>
      </c>
      <c r="Y19" s="18">
        <f t="shared" si="3"/>
        <v>-35341213</v>
      </c>
      <c r="Z19" s="4">
        <f>+IF(X19&lt;&gt;0,+(Y19/X19)*100,0)</f>
        <v>-29.28130978243466</v>
      </c>
      <c r="AA19" s="30">
        <f>SUM(AA20:AA23)</f>
        <v>102527956</v>
      </c>
    </row>
    <row r="20" spans="1:27" ht="13.5">
      <c r="A20" s="5" t="s">
        <v>46</v>
      </c>
      <c r="B20" s="3"/>
      <c r="C20" s="19">
        <v>19969694</v>
      </c>
      <c r="D20" s="19"/>
      <c r="E20" s="20">
        <v>44190000</v>
      </c>
      <c r="F20" s="21">
        <v>34538570</v>
      </c>
      <c r="G20" s="21">
        <v>8727</v>
      </c>
      <c r="H20" s="21">
        <v>680283</v>
      </c>
      <c r="I20" s="21">
        <v>1331854</v>
      </c>
      <c r="J20" s="21">
        <v>2020864</v>
      </c>
      <c r="K20" s="21">
        <v>751793</v>
      </c>
      <c r="L20" s="21">
        <v>472542</v>
      </c>
      <c r="M20" s="21">
        <v>1107822</v>
      </c>
      <c r="N20" s="21">
        <v>2332157</v>
      </c>
      <c r="O20" s="21">
        <v>1242319</v>
      </c>
      <c r="P20" s="21">
        <v>5788672</v>
      </c>
      <c r="Q20" s="21">
        <v>3502814</v>
      </c>
      <c r="R20" s="21">
        <v>10533805</v>
      </c>
      <c r="S20" s="21">
        <v>2730856</v>
      </c>
      <c r="T20" s="21">
        <v>1570277</v>
      </c>
      <c r="U20" s="21">
        <v>6271428</v>
      </c>
      <c r="V20" s="21">
        <v>10572561</v>
      </c>
      <c r="W20" s="21">
        <v>25459387</v>
      </c>
      <c r="X20" s="21">
        <v>44190000</v>
      </c>
      <c r="Y20" s="21">
        <v>-18730613</v>
      </c>
      <c r="Z20" s="6">
        <v>-42.39</v>
      </c>
      <c r="AA20" s="28">
        <v>34538570</v>
      </c>
    </row>
    <row r="21" spans="1:27" ht="13.5">
      <c r="A21" s="5" t="s">
        <v>47</v>
      </c>
      <c r="B21" s="3"/>
      <c r="C21" s="19">
        <v>10790753</v>
      </c>
      <c r="D21" s="19"/>
      <c r="E21" s="20">
        <v>22808011</v>
      </c>
      <c r="F21" s="21">
        <v>7707011</v>
      </c>
      <c r="G21" s="21"/>
      <c r="H21" s="21">
        <v>364138</v>
      </c>
      <c r="I21" s="21">
        <v>168377</v>
      </c>
      <c r="J21" s="21">
        <v>532515</v>
      </c>
      <c r="K21" s="21">
        <v>90203</v>
      </c>
      <c r="L21" s="21">
        <v>62885</v>
      </c>
      <c r="M21" s="21">
        <v>178215</v>
      </c>
      <c r="N21" s="21">
        <v>331303</v>
      </c>
      <c r="O21" s="21">
        <v>81360</v>
      </c>
      <c r="P21" s="21">
        <v>7398</v>
      </c>
      <c r="Q21" s="21">
        <v>263854</v>
      </c>
      <c r="R21" s="21">
        <v>352612</v>
      </c>
      <c r="S21" s="21">
        <v>530694</v>
      </c>
      <c r="T21" s="21">
        <v>1296847</v>
      </c>
      <c r="U21" s="21">
        <v>788137</v>
      </c>
      <c r="V21" s="21">
        <v>2615678</v>
      </c>
      <c r="W21" s="21">
        <v>3832108</v>
      </c>
      <c r="X21" s="21">
        <v>22808011</v>
      </c>
      <c r="Y21" s="21">
        <v>-18975903</v>
      </c>
      <c r="Z21" s="6">
        <v>-83.2</v>
      </c>
      <c r="AA21" s="28">
        <v>7707011</v>
      </c>
    </row>
    <row r="22" spans="1:27" ht="13.5">
      <c r="A22" s="5" t="s">
        <v>48</v>
      </c>
      <c r="B22" s="3"/>
      <c r="C22" s="22">
        <v>48462516</v>
      </c>
      <c r="D22" s="22"/>
      <c r="E22" s="23">
        <v>41407454</v>
      </c>
      <c r="F22" s="24">
        <v>56842375</v>
      </c>
      <c r="G22" s="24">
        <v>53185</v>
      </c>
      <c r="H22" s="24">
        <v>3613157</v>
      </c>
      <c r="I22" s="24">
        <v>7215557</v>
      </c>
      <c r="J22" s="24">
        <v>10881899</v>
      </c>
      <c r="K22" s="24">
        <v>7409091</v>
      </c>
      <c r="L22" s="24">
        <v>2988639</v>
      </c>
      <c r="M22" s="24">
        <v>8157803</v>
      </c>
      <c r="N22" s="24">
        <v>18555533</v>
      </c>
      <c r="O22" s="24">
        <v>2963792</v>
      </c>
      <c r="P22" s="24">
        <v>1885822</v>
      </c>
      <c r="Q22" s="24">
        <v>7668345</v>
      </c>
      <c r="R22" s="24">
        <v>12517959</v>
      </c>
      <c r="S22" s="24">
        <v>4372668</v>
      </c>
      <c r="T22" s="24">
        <v>569435</v>
      </c>
      <c r="U22" s="24">
        <v>8533419</v>
      </c>
      <c r="V22" s="24">
        <v>13475522</v>
      </c>
      <c r="W22" s="24">
        <v>55430913</v>
      </c>
      <c r="X22" s="24">
        <v>41407454</v>
      </c>
      <c r="Y22" s="24">
        <v>14023459</v>
      </c>
      <c r="Z22" s="7">
        <v>33.87</v>
      </c>
      <c r="AA22" s="29">
        <v>56842375</v>
      </c>
    </row>
    <row r="23" spans="1:27" ht="13.5">
      <c r="A23" s="5" t="s">
        <v>49</v>
      </c>
      <c r="B23" s="3"/>
      <c r="C23" s="19">
        <v>3913793</v>
      </c>
      <c r="D23" s="19"/>
      <c r="E23" s="20">
        <v>12290000</v>
      </c>
      <c r="F23" s="21">
        <v>3440000</v>
      </c>
      <c r="G23" s="21"/>
      <c r="H23" s="21"/>
      <c r="I23" s="21"/>
      <c r="J23" s="21"/>
      <c r="K23" s="21"/>
      <c r="L23" s="21"/>
      <c r="M23" s="21">
        <v>4693</v>
      </c>
      <c r="N23" s="21">
        <v>4693</v>
      </c>
      <c r="O23" s="21"/>
      <c r="P23" s="21">
        <v>81905</v>
      </c>
      <c r="Q23" s="21">
        <v>2940</v>
      </c>
      <c r="R23" s="21">
        <v>84845</v>
      </c>
      <c r="S23" s="21"/>
      <c r="T23" s="21"/>
      <c r="U23" s="21">
        <v>542306</v>
      </c>
      <c r="V23" s="21">
        <v>542306</v>
      </c>
      <c r="W23" s="21">
        <v>631844</v>
      </c>
      <c r="X23" s="21">
        <v>12290000</v>
      </c>
      <c r="Y23" s="21">
        <v>-11658156</v>
      </c>
      <c r="Z23" s="6">
        <v>-94.86</v>
      </c>
      <c r="AA23" s="28">
        <v>3440000</v>
      </c>
    </row>
    <row r="24" spans="1:27" ht="13.5">
      <c r="A24" s="2" t="s">
        <v>50</v>
      </c>
      <c r="B24" s="8"/>
      <c r="C24" s="16">
        <v>3157450</v>
      </c>
      <c r="D24" s="16"/>
      <c r="E24" s="17"/>
      <c r="F24" s="18">
        <v>71000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4364</v>
      </c>
      <c r="U24" s="18">
        <v>36854</v>
      </c>
      <c r="V24" s="18">
        <v>41218</v>
      </c>
      <c r="W24" s="18">
        <v>41218</v>
      </c>
      <c r="X24" s="18"/>
      <c r="Y24" s="18">
        <v>41218</v>
      </c>
      <c r="Z24" s="4"/>
      <c r="AA24" s="30">
        <v>71000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346196741</v>
      </c>
      <c r="D25" s="51">
        <f>+D5+D9+D15+D19+D24</f>
        <v>0</v>
      </c>
      <c r="E25" s="52">
        <f t="shared" si="4"/>
        <v>252243036</v>
      </c>
      <c r="F25" s="53">
        <f t="shared" si="4"/>
        <v>235166826</v>
      </c>
      <c r="G25" s="53">
        <f t="shared" si="4"/>
        <v>1426862</v>
      </c>
      <c r="H25" s="53">
        <f t="shared" si="4"/>
        <v>10136768</v>
      </c>
      <c r="I25" s="53">
        <f t="shared" si="4"/>
        <v>15683914</v>
      </c>
      <c r="J25" s="53">
        <f t="shared" si="4"/>
        <v>27247544</v>
      </c>
      <c r="K25" s="53">
        <f t="shared" si="4"/>
        <v>14124220</v>
      </c>
      <c r="L25" s="53">
        <f t="shared" si="4"/>
        <v>6387866</v>
      </c>
      <c r="M25" s="53">
        <f t="shared" si="4"/>
        <v>15668195</v>
      </c>
      <c r="N25" s="53">
        <f t="shared" si="4"/>
        <v>36180281</v>
      </c>
      <c r="O25" s="53">
        <f t="shared" si="4"/>
        <v>7435364</v>
      </c>
      <c r="P25" s="53">
        <f t="shared" si="4"/>
        <v>12111065</v>
      </c>
      <c r="Q25" s="53">
        <f t="shared" si="4"/>
        <v>18668807</v>
      </c>
      <c r="R25" s="53">
        <f t="shared" si="4"/>
        <v>38215236</v>
      </c>
      <c r="S25" s="53">
        <f t="shared" si="4"/>
        <v>11324854</v>
      </c>
      <c r="T25" s="53">
        <f t="shared" si="4"/>
        <v>12872846</v>
      </c>
      <c r="U25" s="53">
        <f t="shared" si="4"/>
        <v>74505426</v>
      </c>
      <c r="V25" s="53">
        <f t="shared" si="4"/>
        <v>98703126</v>
      </c>
      <c r="W25" s="53">
        <f t="shared" si="4"/>
        <v>200346187</v>
      </c>
      <c r="X25" s="53">
        <f t="shared" si="4"/>
        <v>252243036</v>
      </c>
      <c r="Y25" s="53">
        <f t="shared" si="4"/>
        <v>-51896849</v>
      </c>
      <c r="Z25" s="54">
        <f>+IF(X25&lt;&gt;0,+(Y25/X25)*100,0)</f>
        <v>-20.574145404751633</v>
      </c>
      <c r="AA25" s="55">
        <f>+AA5+AA9+AA15+AA19+AA24</f>
        <v>235166826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213465470</v>
      </c>
      <c r="D28" s="19"/>
      <c r="E28" s="20">
        <v>114841167</v>
      </c>
      <c r="F28" s="21">
        <v>123426436</v>
      </c>
      <c r="G28" s="21">
        <v>1400585</v>
      </c>
      <c r="H28" s="21">
        <v>5356381</v>
      </c>
      <c r="I28" s="21">
        <v>11558903</v>
      </c>
      <c r="J28" s="21">
        <v>18315869</v>
      </c>
      <c r="K28" s="21">
        <v>7945357</v>
      </c>
      <c r="L28" s="21">
        <v>3503137</v>
      </c>
      <c r="M28" s="21">
        <v>5862726</v>
      </c>
      <c r="N28" s="21">
        <v>17311220</v>
      </c>
      <c r="O28" s="21">
        <v>2266062</v>
      </c>
      <c r="P28" s="21">
        <v>1466210</v>
      </c>
      <c r="Q28" s="21">
        <v>4878499</v>
      </c>
      <c r="R28" s="21">
        <v>8610771</v>
      </c>
      <c r="S28" s="21">
        <v>3581412</v>
      </c>
      <c r="T28" s="21">
        <v>6909150</v>
      </c>
      <c r="U28" s="21">
        <v>53890575</v>
      </c>
      <c r="V28" s="21">
        <v>64381137</v>
      </c>
      <c r="W28" s="21">
        <v>108618997</v>
      </c>
      <c r="X28" s="21"/>
      <c r="Y28" s="21">
        <v>108618997</v>
      </c>
      <c r="Z28" s="6"/>
      <c r="AA28" s="19">
        <v>123426436</v>
      </c>
    </row>
    <row r="29" spans="1:27" ht="13.5">
      <c r="A29" s="57" t="s">
        <v>55</v>
      </c>
      <c r="B29" s="3"/>
      <c r="C29" s="19">
        <v>55248698</v>
      </c>
      <c r="D29" s="19"/>
      <c r="E29" s="20">
        <v>16742869</v>
      </c>
      <c r="F29" s="21">
        <v>22239715</v>
      </c>
      <c r="G29" s="21"/>
      <c r="H29" s="21">
        <v>4095341</v>
      </c>
      <c r="I29" s="21">
        <v>2447174</v>
      </c>
      <c r="J29" s="21">
        <v>6542515</v>
      </c>
      <c r="K29" s="21">
        <v>1136402</v>
      </c>
      <c r="L29" s="21">
        <v>981311</v>
      </c>
      <c r="M29" s="21">
        <v>2398131</v>
      </c>
      <c r="N29" s="21">
        <v>4515844</v>
      </c>
      <c r="O29" s="21">
        <v>858600</v>
      </c>
      <c r="P29" s="21">
        <v>883130</v>
      </c>
      <c r="Q29" s="21">
        <v>4248420</v>
      </c>
      <c r="R29" s="21">
        <v>5990150</v>
      </c>
      <c r="S29" s="21">
        <v>936082</v>
      </c>
      <c r="T29" s="21">
        <v>2192207</v>
      </c>
      <c r="U29" s="21">
        <v>2287049</v>
      </c>
      <c r="V29" s="21">
        <v>5415338</v>
      </c>
      <c r="W29" s="21">
        <v>22463847</v>
      </c>
      <c r="X29" s="21"/>
      <c r="Y29" s="21">
        <v>22463847</v>
      </c>
      <c r="Z29" s="6"/>
      <c r="AA29" s="28">
        <v>22239715</v>
      </c>
    </row>
    <row r="30" spans="1:27" ht="13.5">
      <c r="A30" s="57" t="s">
        <v>56</v>
      </c>
      <c r="B30" s="3"/>
      <c r="C30" s="22"/>
      <c r="D30" s="22"/>
      <c r="E30" s="23">
        <v>6000000</v>
      </c>
      <c r="F30" s="24">
        <v>5840875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>
        <v>435625</v>
      </c>
      <c r="P30" s="24">
        <v>944798</v>
      </c>
      <c r="Q30" s="24">
        <v>1187833</v>
      </c>
      <c r="R30" s="24">
        <v>2568256</v>
      </c>
      <c r="S30" s="24">
        <v>643511</v>
      </c>
      <c r="T30" s="24">
        <v>651325</v>
      </c>
      <c r="U30" s="24">
        <v>273950</v>
      </c>
      <c r="V30" s="24">
        <v>1568786</v>
      </c>
      <c r="W30" s="24">
        <v>4599700</v>
      </c>
      <c r="X30" s="24"/>
      <c r="Y30" s="24">
        <v>4599700</v>
      </c>
      <c r="Z30" s="7"/>
      <c r="AA30" s="29">
        <v>5840875</v>
      </c>
    </row>
    <row r="31" spans="1:27" ht="13.5">
      <c r="A31" s="58" t="s">
        <v>57</v>
      </c>
      <c r="B31" s="3"/>
      <c r="C31" s="19">
        <v>5399177</v>
      </c>
      <c r="D31" s="19"/>
      <c r="E31" s="20">
        <v>51680800</v>
      </c>
      <c r="F31" s="21">
        <v>23066000</v>
      </c>
      <c r="G31" s="21"/>
      <c r="H31" s="21">
        <v>8802</v>
      </c>
      <c r="I31" s="21">
        <v>387786</v>
      </c>
      <c r="J31" s="21">
        <v>396588</v>
      </c>
      <c r="K31" s="21">
        <v>3445577</v>
      </c>
      <c r="L31" s="21">
        <v>132163</v>
      </c>
      <c r="M31" s="21">
        <v>4201891</v>
      </c>
      <c r="N31" s="21">
        <v>7779631</v>
      </c>
      <c r="O31" s="21">
        <v>2340648</v>
      </c>
      <c r="P31" s="21">
        <v>3896549</v>
      </c>
      <c r="Q31" s="21">
        <v>2848098</v>
      </c>
      <c r="R31" s="21">
        <v>9085295</v>
      </c>
      <c r="S31" s="21">
        <v>4116520</v>
      </c>
      <c r="T31" s="21">
        <v>214101</v>
      </c>
      <c r="U31" s="21">
        <v>2196938</v>
      </c>
      <c r="V31" s="21">
        <v>6527559</v>
      </c>
      <c r="W31" s="21">
        <v>23789073</v>
      </c>
      <c r="X31" s="21"/>
      <c r="Y31" s="21">
        <v>23789073</v>
      </c>
      <c r="Z31" s="6"/>
      <c r="AA31" s="28">
        <v>23066000</v>
      </c>
    </row>
    <row r="32" spans="1:27" ht="13.5">
      <c r="A32" s="59" t="s">
        <v>58</v>
      </c>
      <c r="B32" s="3"/>
      <c r="C32" s="25">
        <f aca="true" t="shared" si="5" ref="C32:Y32">SUM(C28:C31)</f>
        <v>274113345</v>
      </c>
      <c r="D32" s="25">
        <f>SUM(D28:D31)</f>
        <v>0</v>
      </c>
      <c r="E32" s="26">
        <f t="shared" si="5"/>
        <v>189264836</v>
      </c>
      <c r="F32" s="27">
        <f t="shared" si="5"/>
        <v>174573026</v>
      </c>
      <c r="G32" s="27">
        <f t="shared" si="5"/>
        <v>1400585</v>
      </c>
      <c r="H32" s="27">
        <f t="shared" si="5"/>
        <v>9460524</v>
      </c>
      <c r="I32" s="27">
        <f t="shared" si="5"/>
        <v>14393863</v>
      </c>
      <c r="J32" s="27">
        <f t="shared" si="5"/>
        <v>25254972</v>
      </c>
      <c r="K32" s="27">
        <f t="shared" si="5"/>
        <v>12527336</v>
      </c>
      <c r="L32" s="27">
        <f t="shared" si="5"/>
        <v>4690646</v>
      </c>
      <c r="M32" s="27">
        <f t="shared" si="5"/>
        <v>12851371</v>
      </c>
      <c r="N32" s="27">
        <f t="shared" si="5"/>
        <v>30069353</v>
      </c>
      <c r="O32" s="27">
        <f t="shared" si="5"/>
        <v>5900935</v>
      </c>
      <c r="P32" s="27">
        <f t="shared" si="5"/>
        <v>7190687</v>
      </c>
      <c r="Q32" s="27">
        <f t="shared" si="5"/>
        <v>13162850</v>
      </c>
      <c r="R32" s="27">
        <f t="shared" si="5"/>
        <v>26254472</v>
      </c>
      <c r="S32" s="27">
        <f t="shared" si="5"/>
        <v>9277525</v>
      </c>
      <c r="T32" s="27">
        <f t="shared" si="5"/>
        <v>9966783</v>
      </c>
      <c r="U32" s="27">
        <f t="shared" si="5"/>
        <v>58648512</v>
      </c>
      <c r="V32" s="27">
        <f t="shared" si="5"/>
        <v>77892820</v>
      </c>
      <c r="W32" s="27">
        <f t="shared" si="5"/>
        <v>159471617</v>
      </c>
      <c r="X32" s="27">
        <f t="shared" si="5"/>
        <v>0</v>
      </c>
      <c r="Y32" s="27">
        <f t="shared" si="5"/>
        <v>159471617</v>
      </c>
      <c r="Z32" s="13">
        <f>+IF(X32&lt;&gt;0,+(Y32/X32)*100,0)</f>
        <v>0</v>
      </c>
      <c r="AA32" s="31">
        <f>SUM(AA28:AA31)</f>
        <v>174573026</v>
      </c>
    </row>
    <row r="33" spans="1:27" ht="13.5">
      <c r="A33" s="60" t="s">
        <v>59</v>
      </c>
      <c r="B33" s="3" t="s">
        <v>60</v>
      </c>
      <c r="C33" s="19">
        <v>15847776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10594989</v>
      </c>
      <c r="D34" s="19"/>
      <c r="E34" s="20">
        <v>13505000</v>
      </c>
      <c r="F34" s="21">
        <v>13525000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240</v>
      </c>
      <c r="U34" s="21">
        <v>4398267</v>
      </c>
      <c r="V34" s="21">
        <v>4398507</v>
      </c>
      <c r="W34" s="21">
        <v>4398507</v>
      </c>
      <c r="X34" s="21"/>
      <c r="Y34" s="21">
        <v>4398507</v>
      </c>
      <c r="Z34" s="6"/>
      <c r="AA34" s="28">
        <v>13525000</v>
      </c>
    </row>
    <row r="35" spans="1:27" ht="13.5">
      <c r="A35" s="60" t="s">
        <v>63</v>
      </c>
      <c r="B35" s="3"/>
      <c r="C35" s="19">
        <v>45640628</v>
      </c>
      <c r="D35" s="19"/>
      <c r="E35" s="20">
        <v>49473200</v>
      </c>
      <c r="F35" s="21">
        <v>47068800</v>
      </c>
      <c r="G35" s="21">
        <v>26277</v>
      </c>
      <c r="H35" s="21">
        <v>676244</v>
      </c>
      <c r="I35" s="21">
        <v>1290051</v>
      </c>
      <c r="J35" s="21">
        <v>1992572</v>
      </c>
      <c r="K35" s="21">
        <v>1596884</v>
      </c>
      <c r="L35" s="21">
        <v>1697220</v>
      </c>
      <c r="M35" s="21">
        <v>2816824</v>
      </c>
      <c r="N35" s="21">
        <v>6110928</v>
      </c>
      <c r="O35" s="21">
        <v>1534429</v>
      </c>
      <c r="P35" s="21">
        <v>4920378</v>
      </c>
      <c r="Q35" s="21">
        <v>5505957</v>
      </c>
      <c r="R35" s="21">
        <v>11960764</v>
      </c>
      <c r="S35" s="21">
        <v>2047329</v>
      </c>
      <c r="T35" s="21">
        <v>2905823</v>
      </c>
      <c r="U35" s="21">
        <v>11458647</v>
      </c>
      <c r="V35" s="21">
        <v>16411799</v>
      </c>
      <c r="W35" s="21">
        <v>36476063</v>
      </c>
      <c r="X35" s="21"/>
      <c r="Y35" s="21">
        <v>36476063</v>
      </c>
      <c r="Z35" s="6"/>
      <c r="AA35" s="28">
        <v>47068800</v>
      </c>
    </row>
    <row r="36" spans="1:27" ht="13.5">
      <c r="A36" s="61" t="s">
        <v>64</v>
      </c>
      <c r="B36" s="10"/>
      <c r="C36" s="62">
        <f aca="true" t="shared" si="6" ref="C36:Y36">SUM(C32:C35)</f>
        <v>346196738</v>
      </c>
      <c r="D36" s="62">
        <f>SUM(D32:D35)</f>
        <v>0</v>
      </c>
      <c r="E36" s="63">
        <f t="shared" si="6"/>
        <v>252243036</v>
      </c>
      <c r="F36" s="64">
        <f t="shared" si="6"/>
        <v>235166826</v>
      </c>
      <c r="G36" s="64">
        <f t="shared" si="6"/>
        <v>1426862</v>
      </c>
      <c r="H36" s="64">
        <f t="shared" si="6"/>
        <v>10136768</v>
      </c>
      <c r="I36" s="64">
        <f t="shared" si="6"/>
        <v>15683914</v>
      </c>
      <c r="J36" s="64">
        <f t="shared" si="6"/>
        <v>27247544</v>
      </c>
      <c r="K36" s="64">
        <f t="shared" si="6"/>
        <v>14124220</v>
      </c>
      <c r="L36" s="64">
        <f t="shared" si="6"/>
        <v>6387866</v>
      </c>
      <c r="M36" s="64">
        <f t="shared" si="6"/>
        <v>15668195</v>
      </c>
      <c r="N36" s="64">
        <f t="shared" si="6"/>
        <v>36180281</v>
      </c>
      <c r="O36" s="64">
        <f t="shared" si="6"/>
        <v>7435364</v>
      </c>
      <c r="P36" s="64">
        <f t="shared" si="6"/>
        <v>12111065</v>
      </c>
      <c r="Q36" s="64">
        <f t="shared" si="6"/>
        <v>18668807</v>
      </c>
      <c r="R36" s="64">
        <f t="shared" si="6"/>
        <v>38215236</v>
      </c>
      <c r="S36" s="64">
        <f t="shared" si="6"/>
        <v>11324854</v>
      </c>
      <c r="T36" s="64">
        <f t="shared" si="6"/>
        <v>12872846</v>
      </c>
      <c r="U36" s="64">
        <f t="shared" si="6"/>
        <v>74505426</v>
      </c>
      <c r="V36" s="64">
        <f t="shared" si="6"/>
        <v>98703126</v>
      </c>
      <c r="W36" s="64">
        <f t="shared" si="6"/>
        <v>200346187</v>
      </c>
      <c r="X36" s="64">
        <f t="shared" si="6"/>
        <v>0</v>
      </c>
      <c r="Y36" s="64">
        <f t="shared" si="6"/>
        <v>200346187</v>
      </c>
      <c r="Z36" s="65">
        <f>+IF(X36&lt;&gt;0,+(Y36/X36)*100,0)</f>
        <v>0</v>
      </c>
      <c r="AA36" s="66">
        <f>SUM(AA32:AA35)</f>
        <v>235166826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83621718</v>
      </c>
      <c r="D5" s="16">
        <f>SUM(D6:D8)</f>
        <v>0</v>
      </c>
      <c r="E5" s="17">
        <f t="shared" si="0"/>
        <v>5000000</v>
      </c>
      <c r="F5" s="18">
        <f t="shared" si="0"/>
        <v>8900000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66228</v>
      </c>
      <c r="L5" s="18">
        <f t="shared" si="0"/>
        <v>31302</v>
      </c>
      <c r="M5" s="18">
        <f t="shared" si="0"/>
        <v>2117365</v>
      </c>
      <c r="N5" s="18">
        <f t="shared" si="0"/>
        <v>2214895</v>
      </c>
      <c r="O5" s="18">
        <f t="shared" si="0"/>
        <v>110402</v>
      </c>
      <c r="P5" s="18">
        <f t="shared" si="0"/>
        <v>14246</v>
      </c>
      <c r="Q5" s="18">
        <f t="shared" si="0"/>
        <v>243120</v>
      </c>
      <c r="R5" s="18">
        <f t="shared" si="0"/>
        <v>367768</v>
      </c>
      <c r="S5" s="18">
        <f t="shared" si="0"/>
        <v>232259</v>
      </c>
      <c r="T5" s="18">
        <f t="shared" si="0"/>
        <v>914023</v>
      </c>
      <c r="U5" s="18">
        <f t="shared" si="0"/>
        <v>106000</v>
      </c>
      <c r="V5" s="18">
        <f t="shared" si="0"/>
        <v>1252282</v>
      </c>
      <c r="W5" s="18">
        <f t="shared" si="0"/>
        <v>4030395</v>
      </c>
      <c r="X5" s="18">
        <f t="shared" si="0"/>
        <v>4999992</v>
      </c>
      <c r="Y5" s="18">
        <f t="shared" si="0"/>
        <v>-969597</v>
      </c>
      <c r="Z5" s="4">
        <f>+IF(X5&lt;&gt;0,+(Y5/X5)*100,0)</f>
        <v>-19.391971027153645</v>
      </c>
      <c r="AA5" s="16">
        <f>SUM(AA6:AA8)</f>
        <v>8900000</v>
      </c>
    </row>
    <row r="6" spans="1:27" ht="13.5">
      <c r="A6" s="5" t="s">
        <v>32</v>
      </c>
      <c r="B6" s="3"/>
      <c r="C6" s="19"/>
      <c r="D6" s="19"/>
      <c r="E6" s="20"/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900000</v>
      </c>
    </row>
    <row r="7" spans="1:27" ht="13.5">
      <c r="A7" s="5" t="s">
        <v>33</v>
      </c>
      <c r="B7" s="3"/>
      <c r="C7" s="22">
        <v>83621718</v>
      </c>
      <c r="D7" s="22"/>
      <c r="E7" s="23">
        <v>4000000</v>
      </c>
      <c r="F7" s="24">
        <v>7000000</v>
      </c>
      <c r="G7" s="24"/>
      <c r="H7" s="24">
        <v>40420</v>
      </c>
      <c r="I7" s="24">
        <v>155030</v>
      </c>
      <c r="J7" s="24">
        <v>195450</v>
      </c>
      <c r="K7" s="24">
        <v>66228</v>
      </c>
      <c r="L7" s="24">
        <v>31302</v>
      </c>
      <c r="M7" s="24">
        <v>2117365</v>
      </c>
      <c r="N7" s="24">
        <v>2214895</v>
      </c>
      <c r="O7" s="24">
        <v>830</v>
      </c>
      <c r="P7" s="24">
        <v>14246</v>
      </c>
      <c r="Q7" s="24">
        <v>243120</v>
      </c>
      <c r="R7" s="24">
        <v>258196</v>
      </c>
      <c r="S7" s="24">
        <v>232259</v>
      </c>
      <c r="T7" s="24">
        <v>914023</v>
      </c>
      <c r="U7" s="24">
        <v>106000</v>
      </c>
      <c r="V7" s="24">
        <v>1252282</v>
      </c>
      <c r="W7" s="24">
        <v>3920823</v>
      </c>
      <c r="X7" s="24">
        <v>3999996</v>
      </c>
      <c r="Y7" s="24">
        <v>-79173</v>
      </c>
      <c r="Z7" s="7">
        <v>-1.98</v>
      </c>
      <c r="AA7" s="29">
        <v>7000000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>
        <v>109572</v>
      </c>
      <c r="P8" s="21"/>
      <c r="Q8" s="21"/>
      <c r="R8" s="21">
        <v>109572</v>
      </c>
      <c r="S8" s="21"/>
      <c r="T8" s="21"/>
      <c r="U8" s="21"/>
      <c r="V8" s="21"/>
      <c r="W8" s="21">
        <v>109572</v>
      </c>
      <c r="X8" s="21">
        <v>999996</v>
      </c>
      <c r="Y8" s="21">
        <v>-890424</v>
      </c>
      <c r="Z8" s="6">
        <v>-89.04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30756103</v>
      </c>
      <c r="D9" s="16">
        <f>SUM(D10:D14)</f>
        <v>0</v>
      </c>
      <c r="E9" s="17">
        <f t="shared" si="1"/>
        <v>42320737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42320747</v>
      </c>
      <c r="Y9" s="18">
        <f t="shared" si="1"/>
        <v>-42320747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>
        <v>30405103</v>
      </c>
      <c r="D10" s="19"/>
      <c r="E10" s="20">
        <v>8813577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8813581</v>
      </c>
      <c r="Y10" s="21">
        <v>-8813581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>
        <v>32012160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32012157</v>
      </c>
      <c r="Y11" s="21">
        <v>-32012157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</v>
      </c>
      <c r="Y12" s="21">
        <v>-4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351000</v>
      </c>
      <c r="D14" s="22"/>
      <c r="E14" s="23">
        <v>1495000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1495005</v>
      </c>
      <c r="Y14" s="24">
        <v>-1495005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102690471</v>
      </c>
      <c r="D15" s="16">
        <f>SUM(D16:D18)</f>
        <v>0</v>
      </c>
      <c r="E15" s="17">
        <f t="shared" si="2"/>
        <v>132729609</v>
      </c>
      <c r="F15" s="18">
        <f t="shared" si="2"/>
        <v>509220111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25014176</v>
      </c>
      <c r="L15" s="18">
        <f t="shared" si="2"/>
        <v>22608133</v>
      </c>
      <c r="M15" s="18">
        <f t="shared" si="2"/>
        <v>46024196</v>
      </c>
      <c r="N15" s="18">
        <f t="shared" si="2"/>
        <v>93646505</v>
      </c>
      <c r="O15" s="18">
        <f t="shared" si="2"/>
        <v>-276502</v>
      </c>
      <c r="P15" s="18">
        <f t="shared" si="2"/>
        <v>22934885</v>
      </c>
      <c r="Q15" s="18">
        <f t="shared" si="2"/>
        <v>8959127</v>
      </c>
      <c r="R15" s="18">
        <f t="shared" si="2"/>
        <v>31617510</v>
      </c>
      <c r="S15" s="18">
        <f t="shared" si="2"/>
        <v>11196777</v>
      </c>
      <c r="T15" s="18">
        <f t="shared" si="2"/>
        <v>4889659</v>
      </c>
      <c r="U15" s="18">
        <f t="shared" si="2"/>
        <v>28319488</v>
      </c>
      <c r="V15" s="18">
        <f t="shared" si="2"/>
        <v>44405924</v>
      </c>
      <c r="W15" s="18">
        <f t="shared" si="2"/>
        <v>202082670</v>
      </c>
      <c r="X15" s="18">
        <f t="shared" si="2"/>
        <v>132729613</v>
      </c>
      <c r="Y15" s="18">
        <f t="shared" si="2"/>
        <v>69353057</v>
      </c>
      <c r="Z15" s="4">
        <f>+IF(X15&lt;&gt;0,+(Y15/X15)*100,0)</f>
        <v>52.25138191279138</v>
      </c>
      <c r="AA15" s="30">
        <f>SUM(AA16:AA18)</f>
        <v>509220111</v>
      </c>
    </row>
    <row r="16" spans="1:27" ht="13.5">
      <c r="A16" s="5" t="s">
        <v>42</v>
      </c>
      <c r="B16" s="3"/>
      <c r="C16" s="19">
        <v>5210095</v>
      </c>
      <c r="D16" s="19"/>
      <c r="E16" s="20">
        <v>5500000</v>
      </c>
      <c r="F16" s="21">
        <v>509220111</v>
      </c>
      <c r="G16" s="21"/>
      <c r="H16" s="21">
        <v>19218462</v>
      </c>
      <c r="I16" s="21">
        <v>13194269</v>
      </c>
      <c r="J16" s="21">
        <v>32412731</v>
      </c>
      <c r="K16" s="21">
        <v>25014176</v>
      </c>
      <c r="L16" s="21">
        <v>22608133</v>
      </c>
      <c r="M16" s="21">
        <v>46024196</v>
      </c>
      <c r="N16" s="21">
        <v>93646505</v>
      </c>
      <c r="O16" s="21">
        <v>-276502</v>
      </c>
      <c r="P16" s="21">
        <v>22934885</v>
      </c>
      <c r="Q16" s="21">
        <v>8959127</v>
      </c>
      <c r="R16" s="21">
        <v>31617510</v>
      </c>
      <c r="S16" s="21">
        <v>11196777</v>
      </c>
      <c r="T16" s="21">
        <v>4889659</v>
      </c>
      <c r="U16" s="21">
        <v>28319488</v>
      </c>
      <c r="V16" s="21">
        <v>44405924</v>
      </c>
      <c r="W16" s="21">
        <v>202082670</v>
      </c>
      <c r="X16" s="21">
        <v>5500000</v>
      </c>
      <c r="Y16" s="21">
        <v>196582670</v>
      </c>
      <c r="Z16" s="6">
        <v>3574.23</v>
      </c>
      <c r="AA16" s="28">
        <v>509220111</v>
      </c>
    </row>
    <row r="17" spans="1:27" ht="13.5">
      <c r="A17" s="5" t="s">
        <v>43</v>
      </c>
      <c r="B17" s="3"/>
      <c r="C17" s="19">
        <v>97480376</v>
      </c>
      <c r="D17" s="19"/>
      <c r="E17" s="20">
        <v>127229609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127229613</v>
      </c>
      <c r="Y17" s="21">
        <v>-127229613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45199531</v>
      </c>
      <c r="D19" s="16">
        <f>SUM(D20:D23)</f>
        <v>0</v>
      </c>
      <c r="E19" s="17">
        <f t="shared" si="3"/>
        <v>228375000</v>
      </c>
      <c r="F19" s="18">
        <f t="shared" si="3"/>
        <v>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2365</v>
      </c>
      <c r="Q19" s="18">
        <f t="shared" si="3"/>
        <v>0</v>
      </c>
      <c r="R19" s="18">
        <f t="shared" si="3"/>
        <v>2365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121717</v>
      </c>
      <c r="X19" s="18">
        <f t="shared" si="3"/>
        <v>228374998</v>
      </c>
      <c r="Y19" s="18">
        <f t="shared" si="3"/>
        <v>-228253281</v>
      </c>
      <c r="Z19" s="4">
        <f>+IF(X19&lt;&gt;0,+(Y19/X19)*100,0)</f>
        <v>-99.94670300993282</v>
      </c>
      <c r="AA19" s="30">
        <f>SUM(AA20:AA23)</f>
        <v>0</v>
      </c>
    </row>
    <row r="20" spans="1:27" ht="13.5">
      <c r="A20" s="5" t="s">
        <v>46</v>
      </c>
      <c r="B20" s="3"/>
      <c r="C20" s="19">
        <v>32943055</v>
      </c>
      <c r="D20" s="19"/>
      <c r="E20" s="20">
        <v>83900000</v>
      </c>
      <c r="F20" s="21"/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>
        <v>2365</v>
      </c>
      <c r="Q20" s="21"/>
      <c r="R20" s="21">
        <v>2365</v>
      </c>
      <c r="S20" s="21"/>
      <c r="T20" s="21"/>
      <c r="U20" s="21"/>
      <c r="V20" s="21"/>
      <c r="W20" s="21">
        <v>121717</v>
      </c>
      <c r="X20" s="21">
        <v>83900004</v>
      </c>
      <c r="Y20" s="21">
        <v>-83778287</v>
      </c>
      <c r="Z20" s="6">
        <v>-99.85</v>
      </c>
      <c r="AA20" s="28"/>
    </row>
    <row r="21" spans="1:27" ht="13.5">
      <c r="A21" s="5" t="s">
        <v>47</v>
      </c>
      <c r="B21" s="3"/>
      <c r="C21" s="19">
        <v>12256476</v>
      </c>
      <c r="D21" s="19"/>
      <c r="E21" s="20">
        <v>4550000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4550000</v>
      </c>
      <c r="Y21" s="21">
        <v>-4550000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>
        <v>138520000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138519996</v>
      </c>
      <c r="Y22" s="24">
        <v>-138519996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>
        <v>1405000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1404998</v>
      </c>
      <c r="Y23" s="21">
        <v>-1404998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262267823</v>
      </c>
      <c r="D25" s="51">
        <f>+D5+D9+D15+D19+D24</f>
        <v>0</v>
      </c>
      <c r="E25" s="52">
        <f t="shared" si="4"/>
        <v>408425346</v>
      </c>
      <c r="F25" s="53">
        <f t="shared" si="4"/>
        <v>518120111</v>
      </c>
      <c r="G25" s="53">
        <f t="shared" si="4"/>
        <v>119352</v>
      </c>
      <c r="H25" s="53">
        <f t="shared" si="4"/>
        <v>19258882</v>
      </c>
      <c r="I25" s="53">
        <f t="shared" si="4"/>
        <v>13349299</v>
      </c>
      <c r="J25" s="53">
        <f t="shared" si="4"/>
        <v>32727533</v>
      </c>
      <c r="K25" s="53">
        <f t="shared" si="4"/>
        <v>25080404</v>
      </c>
      <c r="L25" s="53">
        <f t="shared" si="4"/>
        <v>22639435</v>
      </c>
      <c r="M25" s="53">
        <f t="shared" si="4"/>
        <v>48141561</v>
      </c>
      <c r="N25" s="53">
        <f t="shared" si="4"/>
        <v>95861400</v>
      </c>
      <c r="O25" s="53">
        <f t="shared" si="4"/>
        <v>-166100</v>
      </c>
      <c r="P25" s="53">
        <f t="shared" si="4"/>
        <v>22951496</v>
      </c>
      <c r="Q25" s="53">
        <f t="shared" si="4"/>
        <v>9202247</v>
      </c>
      <c r="R25" s="53">
        <f t="shared" si="4"/>
        <v>31987643</v>
      </c>
      <c r="S25" s="53">
        <f t="shared" si="4"/>
        <v>11429036</v>
      </c>
      <c r="T25" s="53">
        <f t="shared" si="4"/>
        <v>5803682</v>
      </c>
      <c r="U25" s="53">
        <f t="shared" si="4"/>
        <v>28425488</v>
      </c>
      <c r="V25" s="53">
        <f t="shared" si="4"/>
        <v>45658206</v>
      </c>
      <c r="W25" s="53">
        <f t="shared" si="4"/>
        <v>206234782</v>
      </c>
      <c r="X25" s="53">
        <f t="shared" si="4"/>
        <v>408425350</v>
      </c>
      <c r="Y25" s="53">
        <f t="shared" si="4"/>
        <v>-202190568</v>
      </c>
      <c r="Z25" s="54">
        <f>+IF(X25&lt;&gt;0,+(Y25/X25)*100,0)</f>
        <v>-49.504901691337224</v>
      </c>
      <c r="AA25" s="55">
        <f>+AA5+AA9+AA15+AA19+AA24</f>
        <v>518120111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132112889</v>
      </c>
      <c r="D28" s="19"/>
      <c r="E28" s="20">
        <v>265150651</v>
      </c>
      <c r="F28" s="21">
        <v>370496534</v>
      </c>
      <c r="G28" s="21"/>
      <c r="H28" s="21">
        <v>12938894</v>
      </c>
      <c r="I28" s="21">
        <v>13027364</v>
      </c>
      <c r="J28" s="21">
        <v>25966258</v>
      </c>
      <c r="K28" s="21">
        <v>19461527</v>
      </c>
      <c r="L28" s="21">
        <v>13143603</v>
      </c>
      <c r="M28" s="21">
        <v>17282361</v>
      </c>
      <c r="N28" s="21">
        <v>49887491</v>
      </c>
      <c r="O28" s="21">
        <v>8857720</v>
      </c>
      <c r="P28" s="21">
        <v>12375042</v>
      </c>
      <c r="Q28" s="21">
        <v>7677400</v>
      </c>
      <c r="R28" s="21">
        <v>28910162</v>
      </c>
      <c r="S28" s="21">
        <v>8304445</v>
      </c>
      <c r="T28" s="21">
        <v>4437295</v>
      </c>
      <c r="U28" s="21">
        <v>10755547</v>
      </c>
      <c r="V28" s="21">
        <v>23497287</v>
      </c>
      <c r="W28" s="21">
        <v>128261198</v>
      </c>
      <c r="X28" s="21"/>
      <c r="Y28" s="21">
        <v>128261198</v>
      </c>
      <c r="Z28" s="6"/>
      <c r="AA28" s="19">
        <v>370496534</v>
      </c>
    </row>
    <row r="29" spans="1:27" ht="13.5">
      <c r="A29" s="57" t="s">
        <v>55</v>
      </c>
      <c r="B29" s="3"/>
      <c r="C29" s="19">
        <v>17209582</v>
      </c>
      <c r="D29" s="19"/>
      <c r="E29" s="20">
        <v>1819450</v>
      </c>
      <c r="F29" s="21">
        <v>35619450</v>
      </c>
      <c r="G29" s="21"/>
      <c r="H29" s="21"/>
      <c r="I29" s="21"/>
      <c r="J29" s="21"/>
      <c r="K29" s="21"/>
      <c r="L29" s="21"/>
      <c r="M29" s="21">
        <v>3256554</v>
      </c>
      <c r="N29" s="21">
        <v>3256554</v>
      </c>
      <c r="O29" s="21">
        <v>69880</v>
      </c>
      <c r="P29" s="21">
        <v>2996940</v>
      </c>
      <c r="Q29" s="21">
        <v>1149767</v>
      </c>
      <c r="R29" s="21">
        <v>4216587</v>
      </c>
      <c r="S29" s="21">
        <v>2202029</v>
      </c>
      <c r="T29" s="21"/>
      <c r="U29" s="21">
        <v>2808159</v>
      </c>
      <c r="V29" s="21">
        <v>5010188</v>
      </c>
      <c r="W29" s="21">
        <v>12483329</v>
      </c>
      <c r="X29" s="21"/>
      <c r="Y29" s="21">
        <v>12483329</v>
      </c>
      <c r="Z29" s="6"/>
      <c r="AA29" s="28">
        <v>35619450</v>
      </c>
    </row>
    <row r="30" spans="1:27" ht="13.5">
      <c r="A30" s="57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/>
      <c r="D31" s="19"/>
      <c r="E31" s="20">
        <v>300000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149322471</v>
      </c>
      <c r="D32" s="25">
        <f>SUM(D28:D31)</f>
        <v>0</v>
      </c>
      <c r="E32" s="26">
        <f t="shared" si="5"/>
        <v>269974228</v>
      </c>
      <c r="F32" s="27">
        <f t="shared" si="5"/>
        <v>408820111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19461527</v>
      </c>
      <c r="L32" s="27">
        <f t="shared" si="5"/>
        <v>13143603</v>
      </c>
      <c r="M32" s="27">
        <f t="shared" si="5"/>
        <v>20538915</v>
      </c>
      <c r="N32" s="27">
        <f t="shared" si="5"/>
        <v>53144045</v>
      </c>
      <c r="O32" s="27">
        <f t="shared" si="5"/>
        <v>8927600</v>
      </c>
      <c r="P32" s="27">
        <f t="shared" si="5"/>
        <v>15371982</v>
      </c>
      <c r="Q32" s="27">
        <f t="shared" si="5"/>
        <v>8827167</v>
      </c>
      <c r="R32" s="27">
        <f t="shared" si="5"/>
        <v>33126749</v>
      </c>
      <c r="S32" s="27">
        <f t="shared" si="5"/>
        <v>10506474</v>
      </c>
      <c r="T32" s="27">
        <f t="shared" si="5"/>
        <v>4437295</v>
      </c>
      <c r="U32" s="27">
        <f t="shared" si="5"/>
        <v>13563706</v>
      </c>
      <c r="V32" s="27">
        <f t="shared" si="5"/>
        <v>28507475</v>
      </c>
      <c r="W32" s="27">
        <f t="shared" si="5"/>
        <v>140744527</v>
      </c>
      <c r="X32" s="27">
        <f t="shared" si="5"/>
        <v>0</v>
      </c>
      <c r="Y32" s="27">
        <f t="shared" si="5"/>
        <v>140744527</v>
      </c>
      <c r="Z32" s="13">
        <f>+IF(X32&lt;&gt;0,+(Y32/X32)*100,0)</f>
        <v>0</v>
      </c>
      <c r="AA32" s="31">
        <f>SUM(AA28:AA31)</f>
        <v>408820111</v>
      </c>
    </row>
    <row r="33" spans="1:27" ht="13.5">
      <c r="A33" s="60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31094235</v>
      </c>
      <c r="D35" s="19"/>
      <c r="E35" s="20">
        <v>138451120</v>
      </c>
      <c r="F35" s="21">
        <v>109300000</v>
      </c>
      <c r="G35" s="21">
        <v>119352</v>
      </c>
      <c r="H35" s="21">
        <v>6319988</v>
      </c>
      <c r="I35" s="21">
        <v>321935</v>
      </c>
      <c r="J35" s="21">
        <v>6761275</v>
      </c>
      <c r="K35" s="21">
        <v>5618877</v>
      </c>
      <c r="L35" s="21">
        <v>9495833</v>
      </c>
      <c r="M35" s="21">
        <v>27602646</v>
      </c>
      <c r="N35" s="21">
        <v>42717356</v>
      </c>
      <c r="O35" s="21">
        <v>-9093700</v>
      </c>
      <c r="P35" s="21">
        <v>7579516</v>
      </c>
      <c r="Q35" s="21">
        <v>375078</v>
      </c>
      <c r="R35" s="21">
        <v>-1139106</v>
      </c>
      <c r="S35" s="21">
        <v>922562</v>
      </c>
      <c r="T35" s="21">
        <v>1366387</v>
      </c>
      <c r="U35" s="21">
        <v>14861782</v>
      </c>
      <c r="V35" s="21">
        <v>17150731</v>
      </c>
      <c r="W35" s="21">
        <v>65490256</v>
      </c>
      <c r="X35" s="21"/>
      <c r="Y35" s="21">
        <v>65490256</v>
      </c>
      <c r="Z35" s="6"/>
      <c r="AA35" s="28">
        <v>109300000</v>
      </c>
    </row>
    <row r="36" spans="1:27" ht="13.5">
      <c r="A36" s="61" t="s">
        <v>64</v>
      </c>
      <c r="B36" s="10"/>
      <c r="C36" s="62">
        <f aca="true" t="shared" si="6" ref="C36:Y36">SUM(C32:C35)</f>
        <v>262267823</v>
      </c>
      <c r="D36" s="62">
        <f>SUM(D32:D35)</f>
        <v>0</v>
      </c>
      <c r="E36" s="63">
        <f t="shared" si="6"/>
        <v>408425348</v>
      </c>
      <c r="F36" s="64">
        <f t="shared" si="6"/>
        <v>518120111</v>
      </c>
      <c r="G36" s="64">
        <f t="shared" si="6"/>
        <v>119352</v>
      </c>
      <c r="H36" s="64">
        <f t="shared" si="6"/>
        <v>19258882</v>
      </c>
      <c r="I36" s="64">
        <f t="shared" si="6"/>
        <v>13349299</v>
      </c>
      <c r="J36" s="64">
        <f t="shared" si="6"/>
        <v>32727533</v>
      </c>
      <c r="K36" s="64">
        <f t="shared" si="6"/>
        <v>25080404</v>
      </c>
      <c r="L36" s="64">
        <f t="shared" si="6"/>
        <v>22639436</v>
      </c>
      <c r="M36" s="64">
        <f t="shared" si="6"/>
        <v>48141561</v>
      </c>
      <c r="N36" s="64">
        <f t="shared" si="6"/>
        <v>95861401</v>
      </c>
      <c r="O36" s="64">
        <f t="shared" si="6"/>
        <v>-166100</v>
      </c>
      <c r="P36" s="64">
        <f t="shared" si="6"/>
        <v>22951498</v>
      </c>
      <c r="Q36" s="64">
        <f t="shared" si="6"/>
        <v>9202245</v>
      </c>
      <c r="R36" s="64">
        <f t="shared" si="6"/>
        <v>31987643</v>
      </c>
      <c r="S36" s="64">
        <f t="shared" si="6"/>
        <v>11429036</v>
      </c>
      <c r="T36" s="64">
        <f t="shared" si="6"/>
        <v>5803682</v>
      </c>
      <c r="U36" s="64">
        <f t="shared" si="6"/>
        <v>28425488</v>
      </c>
      <c r="V36" s="64">
        <f t="shared" si="6"/>
        <v>45658206</v>
      </c>
      <c r="W36" s="64">
        <f t="shared" si="6"/>
        <v>206234783</v>
      </c>
      <c r="X36" s="64">
        <f t="shared" si="6"/>
        <v>0</v>
      </c>
      <c r="Y36" s="64">
        <f t="shared" si="6"/>
        <v>206234783</v>
      </c>
      <c r="Z36" s="65">
        <f>+IF(X36&lt;&gt;0,+(Y36/X36)*100,0)</f>
        <v>0</v>
      </c>
      <c r="AA36" s="66">
        <f>SUM(AA32:AA35)</f>
        <v>518120111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84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460420360</v>
      </c>
      <c r="D5" s="16">
        <f>SUM(D6:D8)</f>
        <v>0</v>
      </c>
      <c r="E5" s="17">
        <f t="shared" si="0"/>
        <v>434567788</v>
      </c>
      <c r="F5" s="18">
        <f t="shared" si="0"/>
        <v>575543323</v>
      </c>
      <c r="G5" s="18">
        <f t="shared" si="0"/>
        <v>285358</v>
      </c>
      <c r="H5" s="18">
        <f t="shared" si="0"/>
        <v>20784365</v>
      </c>
      <c r="I5" s="18">
        <f t="shared" si="0"/>
        <v>9909833</v>
      </c>
      <c r="J5" s="18">
        <f t="shared" si="0"/>
        <v>30979556</v>
      </c>
      <c r="K5" s="18">
        <f t="shared" si="0"/>
        <v>29328568</v>
      </c>
      <c r="L5" s="18">
        <f t="shared" si="0"/>
        <v>45237979</v>
      </c>
      <c r="M5" s="18">
        <f t="shared" si="0"/>
        <v>42607504</v>
      </c>
      <c r="N5" s="18">
        <f t="shared" si="0"/>
        <v>117174051</v>
      </c>
      <c r="O5" s="18">
        <f t="shared" si="0"/>
        <v>8201869</v>
      </c>
      <c r="P5" s="18">
        <f t="shared" si="0"/>
        <v>25808643</v>
      </c>
      <c r="Q5" s="18">
        <f t="shared" si="0"/>
        <v>55306272</v>
      </c>
      <c r="R5" s="18">
        <f t="shared" si="0"/>
        <v>89316784</v>
      </c>
      <c r="S5" s="18">
        <f t="shared" si="0"/>
        <v>48674411</v>
      </c>
      <c r="T5" s="18">
        <f t="shared" si="0"/>
        <v>26769666</v>
      </c>
      <c r="U5" s="18">
        <f t="shared" si="0"/>
        <v>169681719</v>
      </c>
      <c r="V5" s="18">
        <f t="shared" si="0"/>
        <v>245125796</v>
      </c>
      <c r="W5" s="18">
        <f t="shared" si="0"/>
        <v>482596187</v>
      </c>
      <c r="X5" s="18">
        <f t="shared" si="0"/>
        <v>474367045</v>
      </c>
      <c r="Y5" s="18">
        <f t="shared" si="0"/>
        <v>8229142</v>
      </c>
      <c r="Z5" s="4">
        <f>+IF(X5&lt;&gt;0,+(Y5/X5)*100,0)</f>
        <v>1.7347625824218036</v>
      </c>
      <c r="AA5" s="16">
        <f>SUM(AA6:AA8)</f>
        <v>575543323</v>
      </c>
    </row>
    <row r="6" spans="1:27" ht="13.5">
      <c r="A6" s="5" t="s">
        <v>32</v>
      </c>
      <c r="B6" s="3"/>
      <c r="C6" s="19">
        <v>157869454</v>
      </c>
      <c r="D6" s="19"/>
      <c r="E6" s="20">
        <v>52571098</v>
      </c>
      <c r="F6" s="21">
        <v>256547016</v>
      </c>
      <c r="G6" s="21">
        <v>126039</v>
      </c>
      <c r="H6" s="21">
        <v>9744726</v>
      </c>
      <c r="I6" s="21">
        <v>540047</v>
      </c>
      <c r="J6" s="21">
        <v>10410812</v>
      </c>
      <c r="K6" s="21">
        <v>15141998</v>
      </c>
      <c r="L6" s="21">
        <v>22948692</v>
      </c>
      <c r="M6" s="21">
        <v>14169501</v>
      </c>
      <c r="N6" s="21">
        <v>52260191</v>
      </c>
      <c r="O6" s="21">
        <v>2276858</v>
      </c>
      <c r="P6" s="21">
        <v>2713263</v>
      </c>
      <c r="Q6" s="21">
        <v>31814952</v>
      </c>
      <c r="R6" s="21">
        <v>36805073</v>
      </c>
      <c r="S6" s="21">
        <v>17671924</v>
      </c>
      <c r="T6" s="21">
        <v>1197158</v>
      </c>
      <c r="U6" s="21">
        <v>71691605</v>
      </c>
      <c r="V6" s="21">
        <v>90560687</v>
      </c>
      <c r="W6" s="21">
        <v>190036763</v>
      </c>
      <c r="X6" s="21">
        <v>270872094</v>
      </c>
      <c r="Y6" s="21">
        <v>-80835331</v>
      </c>
      <c r="Z6" s="6">
        <v>-29.84</v>
      </c>
      <c r="AA6" s="28">
        <v>256547016</v>
      </c>
    </row>
    <row r="7" spans="1:27" ht="13.5">
      <c r="A7" s="5" t="s">
        <v>33</v>
      </c>
      <c r="B7" s="3"/>
      <c r="C7" s="22">
        <v>96948242</v>
      </c>
      <c r="D7" s="22"/>
      <c r="E7" s="23">
        <v>44625999</v>
      </c>
      <c r="F7" s="24">
        <v>80169551</v>
      </c>
      <c r="G7" s="24"/>
      <c r="H7" s="24">
        <v>615377</v>
      </c>
      <c r="I7" s="24">
        <v>590310</v>
      </c>
      <c r="J7" s="24">
        <v>1205687</v>
      </c>
      <c r="K7" s="24">
        <v>2565769</v>
      </c>
      <c r="L7" s="24">
        <v>2525389</v>
      </c>
      <c r="M7" s="24">
        <v>9293537</v>
      </c>
      <c r="N7" s="24">
        <v>14384695</v>
      </c>
      <c r="O7" s="24">
        <v>2648626</v>
      </c>
      <c r="P7" s="24">
        <v>18996872</v>
      </c>
      <c r="Q7" s="24">
        <v>4244969</v>
      </c>
      <c r="R7" s="24">
        <v>25890467</v>
      </c>
      <c r="S7" s="24">
        <v>2602633</v>
      </c>
      <c r="T7" s="24">
        <v>4276514</v>
      </c>
      <c r="U7" s="24">
        <v>3452547</v>
      </c>
      <c r="V7" s="24">
        <v>10331694</v>
      </c>
      <c r="W7" s="24">
        <v>51812543</v>
      </c>
      <c r="X7" s="24">
        <v>66714271</v>
      </c>
      <c r="Y7" s="24">
        <v>-14901728</v>
      </c>
      <c r="Z7" s="7">
        <v>-22.34</v>
      </c>
      <c r="AA7" s="29">
        <v>80169551</v>
      </c>
    </row>
    <row r="8" spans="1:27" ht="13.5">
      <c r="A8" s="5" t="s">
        <v>34</v>
      </c>
      <c r="B8" s="3"/>
      <c r="C8" s="19">
        <v>205602664</v>
      </c>
      <c r="D8" s="19"/>
      <c r="E8" s="20">
        <v>337370691</v>
      </c>
      <c r="F8" s="21">
        <v>238826756</v>
      </c>
      <c r="G8" s="21">
        <v>159319</v>
      </c>
      <c r="H8" s="21">
        <v>10424262</v>
      </c>
      <c r="I8" s="21">
        <v>8779476</v>
      </c>
      <c r="J8" s="21">
        <v>19363057</v>
      </c>
      <c r="K8" s="21">
        <v>11620801</v>
      </c>
      <c r="L8" s="21">
        <v>19763898</v>
      </c>
      <c r="M8" s="21">
        <v>19144466</v>
      </c>
      <c r="N8" s="21">
        <v>50529165</v>
      </c>
      <c r="O8" s="21">
        <v>3276385</v>
      </c>
      <c r="P8" s="21">
        <v>4098508</v>
      </c>
      <c r="Q8" s="21">
        <v>19246351</v>
      </c>
      <c r="R8" s="21">
        <v>26621244</v>
      </c>
      <c r="S8" s="21">
        <v>28399854</v>
      </c>
      <c r="T8" s="21">
        <v>21295994</v>
      </c>
      <c r="U8" s="21">
        <v>94537567</v>
      </c>
      <c r="V8" s="21">
        <v>144233415</v>
      </c>
      <c r="W8" s="21">
        <v>240746881</v>
      </c>
      <c r="X8" s="21">
        <v>136780680</v>
      </c>
      <c r="Y8" s="21">
        <v>103966201</v>
      </c>
      <c r="Z8" s="6">
        <v>76.01</v>
      </c>
      <c r="AA8" s="28">
        <v>238826756</v>
      </c>
    </row>
    <row r="9" spans="1:27" ht="13.5">
      <c r="A9" s="2" t="s">
        <v>35</v>
      </c>
      <c r="B9" s="3"/>
      <c r="C9" s="16">
        <f aca="true" t="shared" si="1" ref="C9:Y9">SUM(C10:C14)</f>
        <v>408271964</v>
      </c>
      <c r="D9" s="16">
        <f>SUM(D10:D14)</f>
        <v>0</v>
      </c>
      <c r="E9" s="17">
        <f t="shared" si="1"/>
        <v>691421742</v>
      </c>
      <c r="F9" s="18">
        <f t="shared" si="1"/>
        <v>753705310</v>
      </c>
      <c r="G9" s="18">
        <f t="shared" si="1"/>
        <v>6122940</v>
      </c>
      <c r="H9" s="18">
        <f t="shared" si="1"/>
        <v>30820961</v>
      </c>
      <c r="I9" s="18">
        <f t="shared" si="1"/>
        <v>23735896</v>
      </c>
      <c r="J9" s="18">
        <f t="shared" si="1"/>
        <v>60679797</v>
      </c>
      <c r="K9" s="18">
        <f t="shared" si="1"/>
        <v>42026442</v>
      </c>
      <c r="L9" s="18">
        <f t="shared" si="1"/>
        <v>42144025</v>
      </c>
      <c r="M9" s="18">
        <f t="shared" si="1"/>
        <v>45133368</v>
      </c>
      <c r="N9" s="18">
        <f t="shared" si="1"/>
        <v>129303835</v>
      </c>
      <c r="O9" s="18">
        <f t="shared" si="1"/>
        <v>23043353</v>
      </c>
      <c r="P9" s="18">
        <f t="shared" si="1"/>
        <v>41171067</v>
      </c>
      <c r="Q9" s="18">
        <f t="shared" si="1"/>
        <v>38374251</v>
      </c>
      <c r="R9" s="18">
        <f t="shared" si="1"/>
        <v>102588671</v>
      </c>
      <c r="S9" s="18">
        <f t="shared" si="1"/>
        <v>51683972</v>
      </c>
      <c r="T9" s="18">
        <f t="shared" si="1"/>
        <v>44676291</v>
      </c>
      <c r="U9" s="18">
        <f t="shared" si="1"/>
        <v>112462847</v>
      </c>
      <c r="V9" s="18">
        <f t="shared" si="1"/>
        <v>208823110</v>
      </c>
      <c r="W9" s="18">
        <f t="shared" si="1"/>
        <v>501395413</v>
      </c>
      <c r="X9" s="18">
        <f t="shared" si="1"/>
        <v>609708603</v>
      </c>
      <c r="Y9" s="18">
        <f t="shared" si="1"/>
        <v>-108313190</v>
      </c>
      <c r="Z9" s="4">
        <f>+IF(X9&lt;&gt;0,+(Y9/X9)*100,0)</f>
        <v>-17.764746875320046</v>
      </c>
      <c r="AA9" s="30">
        <f>SUM(AA10:AA14)</f>
        <v>753705310</v>
      </c>
    </row>
    <row r="10" spans="1:27" ht="13.5">
      <c r="A10" s="5" t="s">
        <v>36</v>
      </c>
      <c r="B10" s="3"/>
      <c r="C10" s="19">
        <v>117290826</v>
      </c>
      <c r="D10" s="19"/>
      <c r="E10" s="20">
        <v>193264345</v>
      </c>
      <c r="F10" s="21">
        <v>235205177</v>
      </c>
      <c r="G10" s="21">
        <v>1077154</v>
      </c>
      <c r="H10" s="21">
        <v>6480572</v>
      </c>
      <c r="I10" s="21">
        <v>6821704</v>
      </c>
      <c r="J10" s="21">
        <v>14379430</v>
      </c>
      <c r="K10" s="21">
        <v>17656207</v>
      </c>
      <c r="L10" s="21">
        <v>16811161</v>
      </c>
      <c r="M10" s="21">
        <v>18267190</v>
      </c>
      <c r="N10" s="21">
        <v>52734558</v>
      </c>
      <c r="O10" s="21">
        <v>8447335</v>
      </c>
      <c r="P10" s="21">
        <v>20597618</v>
      </c>
      <c r="Q10" s="21">
        <v>10623204</v>
      </c>
      <c r="R10" s="21">
        <v>39668157</v>
      </c>
      <c r="S10" s="21">
        <v>18068271</v>
      </c>
      <c r="T10" s="21">
        <v>10959473</v>
      </c>
      <c r="U10" s="21">
        <v>36936803</v>
      </c>
      <c r="V10" s="21">
        <v>65964547</v>
      </c>
      <c r="W10" s="21">
        <v>172746692</v>
      </c>
      <c r="X10" s="21">
        <v>171266803</v>
      </c>
      <c r="Y10" s="21">
        <v>1479889</v>
      </c>
      <c r="Z10" s="6">
        <v>0.86</v>
      </c>
      <c r="AA10" s="28">
        <v>235205177</v>
      </c>
    </row>
    <row r="11" spans="1:27" ht="13.5">
      <c r="A11" s="5" t="s">
        <v>37</v>
      </c>
      <c r="B11" s="3"/>
      <c r="C11" s="19">
        <v>221545813</v>
      </c>
      <c r="D11" s="19"/>
      <c r="E11" s="20">
        <v>324958715</v>
      </c>
      <c r="F11" s="21">
        <v>310746042</v>
      </c>
      <c r="G11" s="21">
        <v>1920182</v>
      </c>
      <c r="H11" s="21">
        <v>18154371</v>
      </c>
      <c r="I11" s="21">
        <v>14061454</v>
      </c>
      <c r="J11" s="21">
        <v>34136007</v>
      </c>
      <c r="K11" s="21">
        <v>17003465</v>
      </c>
      <c r="L11" s="21">
        <v>10771309</v>
      </c>
      <c r="M11" s="21">
        <v>15414569</v>
      </c>
      <c r="N11" s="21">
        <v>43189343</v>
      </c>
      <c r="O11" s="21">
        <v>7074829</v>
      </c>
      <c r="P11" s="21">
        <v>12116093</v>
      </c>
      <c r="Q11" s="21">
        <v>22616139</v>
      </c>
      <c r="R11" s="21">
        <v>41807061</v>
      </c>
      <c r="S11" s="21">
        <v>21540824</v>
      </c>
      <c r="T11" s="21">
        <v>25299427</v>
      </c>
      <c r="U11" s="21">
        <v>50213325</v>
      </c>
      <c r="V11" s="21">
        <v>97053576</v>
      </c>
      <c r="W11" s="21">
        <v>216185987</v>
      </c>
      <c r="X11" s="21">
        <v>262498414</v>
      </c>
      <c r="Y11" s="21">
        <v>-46312427</v>
      </c>
      <c r="Z11" s="6">
        <v>-17.64</v>
      </c>
      <c r="AA11" s="28">
        <v>310746042</v>
      </c>
    </row>
    <row r="12" spans="1:27" ht="13.5">
      <c r="A12" s="5" t="s">
        <v>38</v>
      </c>
      <c r="B12" s="3"/>
      <c r="C12" s="19">
        <v>32689846</v>
      </c>
      <c r="D12" s="19"/>
      <c r="E12" s="20">
        <v>57975882</v>
      </c>
      <c r="F12" s="21">
        <v>90352774</v>
      </c>
      <c r="G12" s="21">
        <v>784339</v>
      </c>
      <c r="H12" s="21">
        <v>2269276</v>
      </c>
      <c r="I12" s="21">
        <v>953734</v>
      </c>
      <c r="J12" s="21">
        <v>4007349</v>
      </c>
      <c r="K12" s="21">
        <v>8217830</v>
      </c>
      <c r="L12" s="21">
        <v>7852453</v>
      </c>
      <c r="M12" s="21">
        <v>5760643</v>
      </c>
      <c r="N12" s="21">
        <v>21830926</v>
      </c>
      <c r="O12" s="21">
        <v>2782854</v>
      </c>
      <c r="P12" s="21">
        <v>6410211</v>
      </c>
      <c r="Q12" s="21">
        <v>2229652</v>
      </c>
      <c r="R12" s="21">
        <v>11422717</v>
      </c>
      <c r="S12" s="21">
        <v>7259894</v>
      </c>
      <c r="T12" s="21">
        <v>5426543</v>
      </c>
      <c r="U12" s="21">
        <v>14475062</v>
      </c>
      <c r="V12" s="21">
        <v>27161499</v>
      </c>
      <c r="W12" s="21">
        <v>64422491</v>
      </c>
      <c r="X12" s="21">
        <v>57170886</v>
      </c>
      <c r="Y12" s="21">
        <v>7251605</v>
      </c>
      <c r="Z12" s="6">
        <v>12.68</v>
      </c>
      <c r="AA12" s="28">
        <v>90352774</v>
      </c>
    </row>
    <row r="13" spans="1:27" ht="13.5">
      <c r="A13" s="5" t="s">
        <v>39</v>
      </c>
      <c r="B13" s="3"/>
      <c r="C13" s="19">
        <v>33009902</v>
      </c>
      <c r="D13" s="19"/>
      <c r="E13" s="20">
        <v>104637800</v>
      </c>
      <c r="F13" s="21">
        <v>106238855</v>
      </c>
      <c r="G13" s="21">
        <v>2341265</v>
      </c>
      <c r="H13" s="21">
        <v>3912890</v>
      </c>
      <c r="I13" s="21">
        <v>1888214</v>
      </c>
      <c r="J13" s="21">
        <v>8142369</v>
      </c>
      <c r="K13" s="21">
        <v>-924068</v>
      </c>
      <c r="L13" s="21">
        <v>6528058</v>
      </c>
      <c r="M13" s="21">
        <v>5401806</v>
      </c>
      <c r="N13" s="21">
        <v>11005796</v>
      </c>
      <c r="O13" s="21">
        <v>1489725</v>
      </c>
      <c r="P13" s="21">
        <v>1819585</v>
      </c>
      <c r="Q13" s="21">
        <v>2080802</v>
      </c>
      <c r="R13" s="21">
        <v>5390112</v>
      </c>
      <c r="S13" s="21">
        <v>4524943</v>
      </c>
      <c r="T13" s="21">
        <v>2793352</v>
      </c>
      <c r="U13" s="21">
        <v>9154559</v>
      </c>
      <c r="V13" s="21">
        <v>16472854</v>
      </c>
      <c r="W13" s="21">
        <v>41011131</v>
      </c>
      <c r="X13" s="21">
        <v>109137495</v>
      </c>
      <c r="Y13" s="21">
        <v>-68126364</v>
      </c>
      <c r="Z13" s="6">
        <v>-62.42</v>
      </c>
      <c r="AA13" s="28">
        <v>106238855</v>
      </c>
    </row>
    <row r="14" spans="1:27" ht="13.5">
      <c r="A14" s="5" t="s">
        <v>40</v>
      </c>
      <c r="B14" s="3"/>
      <c r="C14" s="22">
        <v>3735577</v>
      </c>
      <c r="D14" s="22"/>
      <c r="E14" s="23">
        <v>10585000</v>
      </c>
      <c r="F14" s="24">
        <v>11162462</v>
      </c>
      <c r="G14" s="24"/>
      <c r="H14" s="24">
        <v>3852</v>
      </c>
      <c r="I14" s="24">
        <v>10790</v>
      </c>
      <c r="J14" s="24">
        <v>14642</v>
      </c>
      <c r="K14" s="24">
        <v>73008</v>
      </c>
      <c r="L14" s="24">
        <v>181044</v>
      </c>
      <c r="M14" s="24">
        <v>289160</v>
      </c>
      <c r="N14" s="24">
        <v>543212</v>
      </c>
      <c r="O14" s="24">
        <v>3248610</v>
      </c>
      <c r="P14" s="24">
        <v>227560</v>
      </c>
      <c r="Q14" s="24">
        <v>824454</v>
      </c>
      <c r="R14" s="24">
        <v>4300624</v>
      </c>
      <c r="S14" s="24">
        <v>290040</v>
      </c>
      <c r="T14" s="24">
        <v>197496</v>
      </c>
      <c r="U14" s="24">
        <v>1683098</v>
      </c>
      <c r="V14" s="24">
        <v>2170634</v>
      </c>
      <c r="W14" s="24">
        <v>7029112</v>
      </c>
      <c r="X14" s="24">
        <v>9635005</v>
      </c>
      <c r="Y14" s="24">
        <v>-2605893</v>
      </c>
      <c r="Z14" s="7">
        <v>-27.05</v>
      </c>
      <c r="AA14" s="29">
        <v>11162462</v>
      </c>
    </row>
    <row r="15" spans="1:27" ht="13.5">
      <c r="A15" s="2" t="s">
        <v>41</v>
      </c>
      <c r="B15" s="8"/>
      <c r="C15" s="16">
        <f aca="true" t="shared" si="2" ref="C15:Y15">SUM(C16:C18)</f>
        <v>2238699222</v>
      </c>
      <c r="D15" s="16">
        <f>SUM(D16:D18)</f>
        <v>0</v>
      </c>
      <c r="E15" s="17">
        <f t="shared" si="2"/>
        <v>2520546691</v>
      </c>
      <c r="F15" s="18">
        <f t="shared" si="2"/>
        <v>3275775546</v>
      </c>
      <c r="G15" s="18">
        <f t="shared" si="2"/>
        <v>27498769</v>
      </c>
      <c r="H15" s="18">
        <f t="shared" si="2"/>
        <v>113507789</v>
      </c>
      <c r="I15" s="18">
        <f t="shared" si="2"/>
        <v>158499882</v>
      </c>
      <c r="J15" s="18">
        <f t="shared" si="2"/>
        <v>299506440</v>
      </c>
      <c r="K15" s="18">
        <f t="shared" si="2"/>
        <v>204774300</v>
      </c>
      <c r="L15" s="18">
        <f t="shared" si="2"/>
        <v>237717979</v>
      </c>
      <c r="M15" s="18">
        <f t="shared" si="2"/>
        <v>215909993</v>
      </c>
      <c r="N15" s="18">
        <f t="shared" si="2"/>
        <v>658402272</v>
      </c>
      <c r="O15" s="18">
        <f t="shared" si="2"/>
        <v>131537565</v>
      </c>
      <c r="P15" s="18">
        <f t="shared" si="2"/>
        <v>158653266</v>
      </c>
      <c r="Q15" s="18">
        <f t="shared" si="2"/>
        <v>199073870</v>
      </c>
      <c r="R15" s="18">
        <f t="shared" si="2"/>
        <v>489264701</v>
      </c>
      <c r="S15" s="18">
        <f t="shared" si="2"/>
        <v>196395952</v>
      </c>
      <c r="T15" s="18">
        <f t="shared" si="2"/>
        <v>191455319</v>
      </c>
      <c r="U15" s="18">
        <f t="shared" si="2"/>
        <v>479564639</v>
      </c>
      <c r="V15" s="18">
        <f t="shared" si="2"/>
        <v>867415910</v>
      </c>
      <c r="W15" s="18">
        <f t="shared" si="2"/>
        <v>2314589323</v>
      </c>
      <c r="X15" s="18">
        <f t="shared" si="2"/>
        <v>2594293428</v>
      </c>
      <c r="Y15" s="18">
        <f t="shared" si="2"/>
        <v>-279704105</v>
      </c>
      <c r="Z15" s="4">
        <f>+IF(X15&lt;&gt;0,+(Y15/X15)*100,0)</f>
        <v>-10.781513840384289</v>
      </c>
      <c r="AA15" s="30">
        <f>SUM(AA16:AA18)</f>
        <v>3275775546</v>
      </c>
    </row>
    <row r="16" spans="1:27" ht="13.5">
      <c r="A16" s="5" t="s">
        <v>42</v>
      </c>
      <c r="B16" s="3"/>
      <c r="C16" s="19">
        <v>199339738</v>
      </c>
      <c r="D16" s="19"/>
      <c r="E16" s="20">
        <v>201760699</v>
      </c>
      <c r="F16" s="21">
        <v>734905174</v>
      </c>
      <c r="G16" s="21">
        <v>1188100</v>
      </c>
      <c r="H16" s="21">
        <v>28301048</v>
      </c>
      <c r="I16" s="21">
        <v>20184094</v>
      </c>
      <c r="J16" s="21">
        <v>49673242</v>
      </c>
      <c r="K16" s="21">
        <v>34482892</v>
      </c>
      <c r="L16" s="21">
        <v>35121605</v>
      </c>
      <c r="M16" s="21">
        <v>100218101</v>
      </c>
      <c r="N16" s="21">
        <v>169822598</v>
      </c>
      <c r="O16" s="21">
        <v>11744210</v>
      </c>
      <c r="P16" s="21">
        <v>35350147</v>
      </c>
      <c r="Q16" s="21">
        <v>17144124</v>
      </c>
      <c r="R16" s="21">
        <v>64238481</v>
      </c>
      <c r="S16" s="21">
        <v>23669140</v>
      </c>
      <c r="T16" s="21">
        <v>10760938</v>
      </c>
      <c r="U16" s="21">
        <v>63445099</v>
      </c>
      <c r="V16" s="21">
        <v>97875177</v>
      </c>
      <c r="W16" s="21">
        <v>381609498</v>
      </c>
      <c r="X16" s="21">
        <v>368055789</v>
      </c>
      <c r="Y16" s="21">
        <v>13553709</v>
      </c>
      <c r="Z16" s="6">
        <v>3.68</v>
      </c>
      <c r="AA16" s="28">
        <v>734905174</v>
      </c>
    </row>
    <row r="17" spans="1:27" ht="13.5">
      <c r="A17" s="5" t="s">
        <v>43</v>
      </c>
      <c r="B17" s="3"/>
      <c r="C17" s="19">
        <v>2026158433</v>
      </c>
      <c r="D17" s="19"/>
      <c r="E17" s="20">
        <v>2290962594</v>
      </c>
      <c r="F17" s="21">
        <v>2503605605</v>
      </c>
      <c r="G17" s="21">
        <v>26310669</v>
      </c>
      <c r="H17" s="21">
        <v>85020362</v>
      </c>
      <c r="I17" s="21">
        <v>136707909</v>
      </c>
      <c r="J17" s="21">
        <v>248038940</v>
      </c>
      <c r="K17" s="21">
        <v>167793699</v>
      </c>
      <c r="L17" s="21">
        <v>200481699</v>
      </c>
      <c r="M17" s="21">
        <v>113490302</v>
      </c>
      <c r="N17" s="21">
        <v>481765700</v>
      </c>
      <c r="O17" s="21">
        <v>118355395</v>
      </c>
      <c r="P17" s="21">
        <v>120525942</v>
      </c>
      <c r="Q17" s="21">
        <v>181517343</v>
      </c>
      <c r="R17" s="21">
        <v>420398680</v>
      </c>
      <c r="S17" s="21">
        <v>171188760</v>
      </c>
      <c r="T17" s="21">
        <v>180848993</v>
      </c>
      <c r="U17" s="21">
        <v>403380720</v>
      </c>
      <c r="V17" s="21">
        <v>755418473</v>
      </c>
      <c r="W17" s="21">
        <v>1905621793</v>
      </c>
      <c r="X17" s="21">
        <v>2198414231</v>
      </c>
      <c r="Y17" s="21">
        <v>-292792438</v>
      </c>
      <c r="Z17" s="6">
        <v>-13.32</v>
      </c>
      <c r="AA17" s="28">
        <v>2503605605</v>
      </c>
    </row>
    <row r="18" spans="1:27" ht="13.5">
      <c r="A18" s="5" t="s">
        <v>44</v>
      </c>
      <c r="B18" s="3"/>
      <c r="C18" s="19">
        <v>13201051</v>
      </c>
      <c r="D18" s="19"/>
      <c r="E18" s="20">
        <v>27823398</v>
      </c>
      <c r="F18" s="21">
        <v>37264767</v>
      </c>
      <c r="G18" s="21"/>
      <c r="H18" s="21">
        <v>186379</v>
      </c>
      <c r="I18" s="21">
        <v>1607879</v>
      </c>
      <c r="J18" s="21">
        <v>1794258</v>
      </c>
      <c r="K18" s="21">
        <v>2497709</v>
      </c>
      <c r="L18" s="21">
        <v>2114675</v>
      </c>
      <c r="M18" s="21">
        <v>2201590</v>
      </c>
      <c r="N18" s="21">
        <v>6813974</v>
      </c>
      <c r="O18" s="21">
        <v>1437960</v>
      </c>
      <c r="P18" s="21">
        <v>2777177</v>
      </c>
      <c r="Q18" s="21">
        <v>412403</v>
      </c>
      <c r="R18" s="21">
        <v>4627540</v>
      </c>
      <c r="S18" s="21">
        <v>1538052</v>
      </c>
      <c r="T18" s="21">
        <v>-154612</v>
      </c>
      <c r="U18" s="21">
        <v>12738820</v>
      </c>
      <c r="V18" s="21">
        <v>14122260</v>
      </c>
      <c r="W18" s="21">
        <v>27358032</v>
      </c>
      <c r="X18" s="21">
        <v>27823408</v>
      </c>
      <c r="Y18" s="21">
        <v>-465376</v>
      </c>
      <c r="Z18" s="6">
        <v>-1.67</v>
      </c>
      <c r="AA18" s="28">
        <v>37264767</v>
      </c>
    </row>
    <row r="19" spans="1:27" ht="13.5">
      <c r="A19" s="2" t="s">
        <v>45</v>
      </c>
      <c r="B19" s="8"/>
      <c r="C19" s="16">
        <f aca="true" t="shared" si="3" ref="C19:Y19">SUM(C20:C23)</f>
        <v>2084757469</v>
      </c>
      <c r="D19" s="16">
        <f>SUM(D20:D23)</f>
        <v>0</v>
      </c>
      <c r="E19" s="17">
        <f t="shared" si="3"/>
        <v>2970964260</v>
      </c>
      <c r="F19" s="18">
        <f t="shared" si="3"/>
        <v>3076800899</v>
      </c>
      <c r="G19" s="18">
        <f t="shared" si="3"/>
        <v>44652595</v>
      </c>
      <c r="H19" s="18">
        <f t="shared" si="3"/>
        <v>99403623</v>
      </c>
      <c r="I19" s="18">
        <f t="shared" si="3"/>
        <v>159882982</v>
      </c>
      <c r="J19" s="18">
        <f t="shared" si="3"/>
        <v>303939200</v>
      </c>
      <c r="K19" s="18">
        <f t="shared" si="3"/>
        <v>150046301</v>
      </c>
      <c r="L19" s="18">
        <f t="shared" si="3"/>
        <v>185591535</v>
      </c>
      <c r="M19" s="18">
        <f t="shared" si="3"/>
        <v>231176063</v>
      </c>
      <c r="N19" s="18">
        <f t="shared" si="3"/>
        <v>566813899</v>
      </c>
      <c r="O19" s="18">
        <f t="shared" si="3"/>
        <v>105786793</v>
      </c>
      <c r="P19" s="18">
        <f t="shared" si="3"/>
        <v>157873461</v>
      </c>
      <c r="Q19" s="18">
        <f t="shared" si="3"/>
        <v>260200515</v>
      </c>
      <c r="R19" s="18">
        <f t="shared" si="3"/>
        <v>523860769</v>
      </c>
      <c r="S19" s="18">
        <f t="shared" si="3"/>
        <v>245849058</v>
      </c>
      <c r="T19" s="18">
        <f t="shared" si="3"/>
        <v>244756452</v>
      </c>
      <c r="U19" s="18">
        <f t="shared" si="3"/>
        <v>487797992</v>
      </c>
      <c r="V19" s="18">
        <f t="shared" si="3"/>
        <v>978403502</v>
      </c>
      <c r="W19" s="18">
        <f t="shared" si="3"/>
        <v>2373017370</v>
      </c>
      <c r="X19" s="18">
        <f t="shared" si="3"/>
        <v>2940851126</v>
      </c>
      <c r="Y19" s="18">
        <f t="shared" si="3"/>
        <v>-567833756</v>
      </c>
      <c r="Z19" s="4">
        <f>+IF(X19&lt;&gt;0,+(Y19/X19)*100,0)</f>
        <v>-19.308483553614607</v>
      </c>
      <c r="AA19" s="30">
        <f>SUM(AA20:AA23)</f>
        <v>3076800899</v>
      </c>
    </row>
    <row r="20" spans="1:27" ht="13.5">
      <c r="A20" s="5" t="s">
        <v>46</v>
      </c>
      <c r="B20" s="3"/>
      <c r="C20" s="19">
        <v>549411971</v>
      </c>
      <c r="D20" s="19"/>
      <c r="E20" s="20">
        <v>951536689</v>
      </c>
      <c r="F20" s="21">
        <v>958405348</v>
      </c>
      <c r="G20" s="21">
        <v>14060410</v>
      </c>
      <c r="H20" s="21">
        <v>16934798</v>
      </c>
      <c r="I20" s="21">
        <v>55626968</v>
      </c>
      <c r="J20" s="21">
        <v>86622176</v>
      </c>
      <c r="K20" s="21">
        <v>22680384</v>
      </c>
      <c r="L20" s="21">
        <v>40882419</v>
      </c>
      <c r="M20" s="21">
        <v>37537979</v>
      </c>
      <c r="N20" s="21">
        <v>101100782</v>
      </c>
      <c r="O20" s="21">
        <v>26775928</v>
      </c>
      <c r="P20" s="21">
        <v>51878128</v>
      </c>
      <c r="Q20" s="21">
        <v>67738262</v>
      </c>
      <c r="R20" s="21">
        <v>146392318</v>
      </c>
      <c r="S20" s="21">
        <v>68663365</v>
      </c>
      <c r="T20" s="21">
        <v>41343589</v>
      </c>
      <c r="U20" s="21">
        <v>172205155</v>
      </c>
      <c r="V20" s="21">
        <v>282212109</v>
      </c>
      <c r="W20" s="21">
        <v>616327385</v>
      </c>
      <c r="X20" s="21">
        <v>831791366</v>
      </c>
      <c r="Y20" s="21">
        <v>-215463981</v>
      </c>
      <c r="Z20" s="6">
        <v>-25.9</v>
      </c>
      <c r="AA20" s="28">
        <v>958405348</v>
      </c>
    </row>
    <row r="21" spans="1:27" ht="13.5">
      <c r="A21" s="5" t="s">
        <v>47</v>
      </c>
      <c r="B21" s="3"/>
      <c r="C21" s="19">
        <v>747316051</v>
      </c>
      <c r="D21" s="19"/>
      <c r="E21" s="20">
        <v>964330748</v>
      </c>
      <c r="F21" s="21">
        <v>1218481459</v>
      </c>
      <c r="G21" s="21">
        <v>6742736</v>
      </c>
      <c r="H21" s="21">
        <v>43674681</v>
      </c>
      <c r="I21" s="21">
        <v>46780112</v>
      </c>
      <c r="J21" s="21">
        <v>97197529</v>
      </c>
      <c r="K21" s="21">
        <v>47851296</v>
      </c>
      <c r="L21" s="21">
        <v>83813902</v>
      </c>
      <c r="M21" s="21">
        <v>119125281</v>
      </c>
      <c r="N21" s="21">
        <v>250790479</v>
      </c>
      <c r="O21" s="21">
        <v>62511523</v>
      </c>
      <c r="P21" s="21">
        <v>44963059</v>
      </c>
      <c r="Q21" s="21">
        <v>109183691</v>
      </c>
      <c r="R21" s="21">
        <v>216658273</v>
      </c>
      <c r="S21" s="21">
        <v>110470584</v>
      </c>
      <c r="T21" s="21">
        <v>123054812</v>
      </c>
      <c r="U21" s="21">
        <v>157533634</v>
      </c>
      <c r="V21" s="21">
        <v>391059030</v>
      </c>
      <c r="W21" s="21">
        <v>955705311</v>
      </c>
      <c r="X21" s="21">
        <v>1099186093</v>
      </c>
      <c r="Y21" s="21">
        <v>-143480782</v>
      </c>
      <c r="Z21" s="6">
        <v>-13.05</v>
      </c>
      <c r="AA21" s="28">
        <v>1218481459</v>
      </c>
    </row>
    <row r="22" spans="1:27" ht="13.5">
      <c r="A22" s="5" t="s">
        <v>48</v>
      </c>
      <c r="B22" s="3"/>
      <c r="C22" s="22">
        <v>733711528</v>
      </c>
      <c r="D22" s="22"/>
      <c r="E22" s="23">
        <v>918289150</v>
      </c>
      <c r="F22" s="24">
        <v>792416203</v>
      </c>
      <c r="G22" s="24">
        <v>23849449</v>
      </c>
      <c r="H22" s="24">
        <v>36866276</v>
      </c>
      <c r="I22" s="24">
        <v>52242965</v>
      </c>
      <c r="J22" s="24">
        <v>112958690</v>
      </c>
      <c r="K22" s="24">
        <v>59635566</v>
      </c>
      <c r="L22" s="24">
        <v>50667135</v>
      </c>
      <c r="M22" s="24">
        <v>66202274</v>
      </c>
      <c r="N22" s="24">
        <v>176504975</v>
      </c>
      <c r="O22" s="24">
        <v>15107918</v>
      </c>
      <c r="P22" s="24">
        <v>51170482</v>
      </c>
      <c r="Q22" s="24">
        <v>75945547</v>
      </c>
      <c r="R22" s="24">
        <v>142223947</v>
      </c>
      <c r="S22" s="24">
        <v>56680660</v>
      </c>
      <c r="T22" s="24">
        <v>69793235</v>
      </c>
      <c r="U22" s="24">
        <v>130711329</v>
      </c>
      <c r="V22" s="24">
        <v>257185224</v>
      </c>
      <c r="W22" s="24">
        <v>688872836</v>
      </c>
      <c r="X22" s="24">
        <v>874388992</v>
      </c>
      <c r="Y22" s="24">
        <v>-185516156</v>
      </c>
      <c r="Z22" s="7">
        <v>-21.22</v>
      </c>
      <c r="AA22" s="29">
        <v>792416203</v>
      </c>
    </row>
    <row r="23" spans="1:27" ht="13.5">
      <c r="A23" s="5" t="s">
        <v>49</v>
      </c>
      <c r="B23" s="3"/>
      <c r="C23" s="19">
        <v>54317919</v>
      </c>
      <c r="D23" s="19"/>
      <c r="E23" s="20">
        <v>136807673</v>
      </c>
      <c r="F23" s="21">
        <v>107497889</v>
      </c>
      <c r="G23" s="21"/>
      <c r="H23" s="21">
        <v>1927868</v>
      </c>
      <c r="I23" s="21">
        <v>5232937</v>
      </c>
      <c r="J23" s="21">
        <v>7160805</v>
      </c>
      <c r="K23" s="21">
        <v>19879055</v>
      </c>
      <c r="L23" s="21">
        <v>10228079</v>
      </c>
      <c r="M23" s="21">
        <v>8310529</v>
      </c>
      <c r="N23" s="21">
        <v>38417663</v>
      </c>
      <c r="O23" s="21">
        <v>1391424</v>
      </c>
      <c r="P23" s="21">
        <v>9861792</v>
      </c>
      <c r="Q23" s="21">
        <v>7333015</v>
      </c>
      <c r="R23" s="21">
        <v>18586231</v>
      </c>
      <c r="S23" s="21">
        <v>10034449</v>
      </c>
      <c r="T23" s="21">
        <v>10564816</v>
      </c>
      <c r="U23" s="21">
        <v>27347874</v>
      </c>
      <c r="V23" s="21">
        <v>47947139</v>
      </c>
      <c r="W23" s="21">
        <v>112111838</v>
      </c>
      <c r="X23" s="21">
        <v>135484675</v>
      </c>
      <c r="Y23" s="21">
        <v>-23372837</v>
      </c>
      <c r="Z23" s="6">
        <v>-17.25</v>
      </c>
      <c r="AA23" s="28">
        <v>107497889</v>
      </c>
    </row>
    <row r="24" spans="1:27" ht="13.5">
      <c r="A24" s="2" t="s">
        <v>50</v>
      </c>
      <c r="B24" s="8"/>
      <c r="C24" s="16">
        <v>33562802</v>
      </c>
      <c r="D24" s="16"/>
      <c r="E24" s="17">
        <v>52664524</v>
      </c>
      <c r="F24" s="18">
        <v>59780976</v>
      </c>
      <c r="G24" s="18"/>
      <c r="H24" s="18"/>
      <c r="I24" s="18">
        <v>1295705</v>
      </c>
      <c r="J24" s="18">
        <v>1295705</v>
      </c>
      <c r="K24" s="18">
        <v>230522</v>
      </c>
      <c r="L24" s="18">
        <v>1359888</v>
      </c>
      <c r="M24" s="18">
        <v>1245673</v>
      </c>
      <c r="N24" s="18">
        <v>2836083</v>
      </c>
      <c r="O24" s="18">
        <v>1294513</v>
      </c>
      <c r="P24" s="18">
        <v>1449776</v>
      </c>
      <c r="Q24" s="18">
        <v>364715</v>
      </c>
      <c r="R24" s="18">
        <v>3109004</v>
      </c>
      <c r="S24" s="18">
        <v>1315018</v>
      </c>
      <c r="T24" s="18">
        <v>562825</v>
      </c>
      <c r="U24" s="18">
        <v>1721398</v>
      </c>
      <c r="V24" s="18">
        <v>3599241</v>
      </c>
      <c r="W24" s="18">
        <v>10840033</v>
      </c>
      <c r="X24" s="18">
        <v>92944414</v>
      </c>
      <c r="Y24" s="18">
        <v>-82104381</v>
      </c>
      <c r="Z24" s="4">
        <v>-88.34</v>
      </c>
      <c r="AA24" s="30">
        <v>59780976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5225711817</v>
      </c>
      <c r="D25" s="51">
        <f>+D5+D9+D15+D19+D24</f>
        <v>0</v>
      </c>
      <c r="E25" s="52">
        <f t="shared" si="4"/>
        <v>6670165005</v>
      </c>
      <c r="F25" s="53">
        <f t="shared" si="4"/>
        <v>7741606054</v>
      </c>
      <c r="G25" s="53">
        <f t="shared" si="4"/>
        <v>78559662</v>
      </c>
      <c r="H25" s="53">
        <f t="shared" si="4"/>
        <v>264516738</v>
      </c>
      <c r="I25" s="53">
        <f t="shared" si="4"/>
        <v>353324298</v>
      </c>
      <c r="J25" s="53">
        <f t="shared" si="4"/>
        <v>696400698</v>
      </c>
      <c r="K25" s="53">
        <f t="shared" si="4"/>
        <v>426406133</v>
      </c>
      <c r="L25" s="53">
        <f t="shared" si="4"/>
        <v>512051406</v>
      </c>
      <c r="M25" s="53">
        <f t="shared" si="4"/>
        <v>536072601</v>
      </c>
      <c r="N25" s="53">
        <f t="shared" si="4"/>
        <v>1474530140</v>
      </c>
      <c r="O25" s="53">
        <f t="shared" si="4"/>
        <v>269864093</v>
      </c>
      <c r="P25" s="53">
        <f t="shared" si="4"/>
        <v>384956213</v>
      </c>
      <c r="Q25" s="53">
        <f t="shared" si="4"/>
        <v>553319623</v>
      </c>
      <c r="R25" s="53">
        <f t="shared" si="4"/>
        <v>1208139929</v>
      </c>
      <c r="S25" s="53">
        <f t="shared" si="4"/>
        <v>543918411</v>
      </c>
      <c r="T25" s="53">
        <f t="shared" si="4"/>
        <v>508220553</v>
      </c>
      <c r="U25" s="53">
        <f t="shared" si="4"/>
        <v>1251228595</v>
      </c>
      <c r="V25" s="53">
        <f t="shared" si="4"/>
        <v>2303367559</v>
      </c>
      <c r="W25" s="53">
        <f t="shared" si="4"/>
        <v>5682438326</v>
      </c>
      <c r="X25" s="53">
        <f t="shared" si="4"/>
        <v>6712164616</v>
      </c>
      <c r="Y25" s="53">
        <f t="shared" si="4"/>
        <v>-1029726290</v>
      </c>
      <c r="Z25" s="54">
        <f>+IF(X25&lt;&gt;0,+(Y25/X25)*100,0)</f>
        <v>-15.34119541027657</v>
      </c>
      <c r="AA25" s="55">
        <f>+AA5+AA9+AA15+AA19+AA24</f>
        <v>7741606054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3100627210</v>
      </c>
      <c r="D28" s="19"/>
      <c r="E28" s="20">
        <v>3690183206</v>
      </c>
      <c r="F28" s="21">
        <v>4292585434</v>
      </c>
      <c r="G28" s="21">
        <v>62831813</v>
      </c>
      <c r="H28" s="21">
        <v>166209592</v>
      </c>
      <c r="I28" s="21">
        <v>230678308</v>
      </c>
      <c r="J28" s="21">
        <v>459719713</v>
      </c>
      <c r="K28" s="21">
        <v>272366734</v>
      </c>
      <c r="L28" s="21">
        <v>308576695</v>
      </c>
      <c r="M28" s="21">
        <v>295571498</v>
      </c>
      <c r="N28" s="21">
        <v>876514927</v>
      </c>
      <c r="O28" s="21">
        <v>191778609</v>
      </c>
      <c r="P28" s="21">
        <v>237304065</v>
      </c>
      <c r="Q28" s="21">
        <v>275001986</v>
      </c>
      <c r="R28" s="21">
        <v>704084660</v>
      </c>
      <c r="S28" s="21">
        <v>306693231</v>
      </c>
      <c r="T28" s="21">
        <v>375087198</v>
      </c>
      <c r="U28" s="21">
        <v>626105723</v>
      </c>
      <c r="V28" s="21">
        <v>1307886152</v>
      </c>
      <c r="W28" s="21">
        <v>3348205452</v>
      </c>
      <c r="X28" s="21"/>
      <c r="Y28" s="21">
        <v>3348205452</v>
      </c>
      <c r="Z28" s="6"/>
      <c r="AA28" s="19">
        <v>4292585434</v>
      </c>
    </row>
    <row r="29" spans="1:27" ht="13.5">
      <c r="A29" s="57" t="s">
        <v>55</v>
      </c>
      <c r="B29" s="3"/>
      <c r="C29" s="19">
        <v>276639349</v>
      </c>
      <c r="D29" s="19"/>
      <c r="E29" s="20">
        <v>100457919</v>
      </c>
      <c r="F29" s="21">
        <v>237364549</v>
      </c>
      <c r="G29" s="21">
        <v>111396</v>
      </c>
      <c r="H29" s="21">
        <v>8743756</v>
      </c>
      <c r="I29" s="21">
        <v>8837579</v>
      </c>
      <c r="J29" s="21">
        <v>17692731</v>
      </c>
      <c r="K29" s="21">
        <v>20274640</v>
      </c>
      <c r="L29" s="21">
        <v>10099747</v>
      </c>
      <c r="M29" s="21">
        <v>21432257</v>
      </c>
      <c r="N29" s="21">
        <v>51806644</v>
      </c>
      <c r="O29" s="21">
        <v>5811515</v>
      </c>
      <c r="P29" s="21">
        <v>23033744</v>
      </c>
      <c r="Q29" s="21">
        <v>68014788</v>
      </c>
      <c r="R29" s="21">
        <v>96860047</v>
      </c>
      <c r="S29" s="21">
        <v>22031038</v>
      </c>
      <c r="T29" s="21">
        <v>-34608372</v>
      </c>
      <c r="U29" s="21">
        <v>45631096</v>
      </c>
      <c r="V29" s="21">
        <v>33053762</v>
      </c>
      <c r="W29" s="21">
        <v>199413184</v>
      </c>
      <c r="X29" s="21"/>
      <c r="Y29" s="21">
        <v>199413184</v>
      </c>
      <c r="Z29" s="6"/>
      <c r="AA29" s="28">
        <v>237364549</v>
      </c>
    </row>
    <row r="30" spans="1:27" ht="13.5">
      <c r="A30" s="57" t="s">
        <v>56</v>
      </c>
      <c r="B30" s="3"/>
      <c r="C30" s="22">
        <v>111179406</v>
      </c>
      <c r="D30" s="22"/>
      <c r="E30" s="23">
        <v>43630568</v>
      </c>
      <c r="F30" s="24">
        <v>48471443</v>
      </c>
      <c r="G30" s="24"/>
      <c r="H30" s="24"/>
      <c r="I30" s="24"/>
      <c r="J30" s="24"/>
      <c r="K30" s="24"/>
      <c r="L30" s="24">
        <v>74035</v>
      </c>
      <c r="M30" s="24">
        <v>572695</v>
      </c>
      <c r="N30" s="24">
        <v>646730</v>
      </c>
      <c r="O30" s="24">
        <v>435625</v>
      </c>
      <c r="P30" s="24">
        <v>944798</v>
      </c>
      <c r="Q30" s="24">
        <v>1187833</v>
      </c>
      <c r="R30" s="24">
        <v>2568256</v>
      </c>
      <c r="S30" s="24">
        <v>915523</v>
      </c>
      <c r="T30" s="24">
        <v>753826</v>
      </c>
      <c r="U30" s="24">
        <v>5052503</v>
      </c>
      <c r="V30" s="24">
        <v>6721852</v>
      </c>
      <c r="W30" s="24">
        <v>9936838</v>
      </c>
      <c r="X30" s="24"/>
      <c r="Y30" s="24">
        <v>9936838</v>
      </c>
      <c r="Z30" s="7"/>
      <c r="AA30" s="29">
        <v>48471443</v>
      </c>
    </row>
    <row r="31" spans="1:27" ht="13.5">
      <c r="A31" s="58" t="s">
        <v>57</v>
      </c>
      <c r="B31" s="3"/>
      <c r="C31" s="19">
        <v>5864837</v>
      </c>
      <c r="D31" s="19"/>
      <c r="E31" s="20">
        <v>51980800</v>
      </c>
      <c r="F31" s="21">
        <v>23066000</v>
      </c>
      <c r="G31" s="21"/>
      <c r="H31" s="21">
        <v>8802</v>
      </c>
      <c r="I31" s="21">
        <v>4112086</v>
      </c>
      <c r="J31" s="21">
        <v>4120888</v>
      </c>
      <c r="K31" s="21">
        <v>17367435</v>
      </c>
      <c r="L31" s="21">
        <v>132163</v>
      </c>
      <c r="M31" s="21">
        <v>7745457</v>
      </c>
      <c r="N31" s="21">
        <v>25245055</v>
      </c>
      <c r="O31" s="21">
        <v>2340648</v>
      </c>
      <c r="P31" s="21">
        <v>3896549</v>
      </c>
      <c r="Q31" s="21">
        <v>2848098</v>
      </c>
      <c r="R31" s="21">
        <v>9085295</v>
      </c>
      <c r="S31" s="21">
        <v>4116520</v>
      </c>
      <c r="T31" s="21">
        <v>214101</v>
      </c>
      <c r="U31" s="21">
        <v>2196938</v>
      </c>
      <c r="V31" s="21">
        <v>6527559</v>
      </c>
      <c r="W31" s="21">
        <v>44978797</v>
      </c>
      <c r="X31" s="21"/>
      <c r="Y31" s="21">
        <v>44978797</v>
      </c>
      <c r="Z31" s="6"/>
      <c r="AA31" s="28">
        <v>23066000</v>
      </c>
    </row>
    <row r="32" spans="1:27" ht="13.5">
      <c r="A32" s="59" t="s">
        <v>58</v>
      </c>
      <c r="B32" s="3"/>
      <c r="C32" s="25">
        <f aca="true" t="shared" si="5" ref="C32:Y32">SUM(C28:C31)</f>
        <v>3494310802</v>
      </c>
      <c r="D32" s="25">
        <f>SUM(D28:D31)</f>
        <v>0</v>
      </c>
      <c r="E32" s="26">
        <f t="shared" si="5"/>
        <v>3886252493</v>
      </c>
      <c r="F32" s="27">
        <f t="shared" si="5"/>
        <v>4601487426</v>
      </c>
      <c r="G32" s="27">
        <f t="shared" si="5"/>
        <v>62943209</v>
      </c>
      <c r="H32" s="27">
        <f t="shared" si="5"/>
        <v>174962150</v>
      </c>
      <c r="I32" s="27">
        <f t="shared" si="5"/>
        <v>243627973</v>
      </c>
      <c r="J32" s="27">
        <f t="shared" si="5"/>
        <v>481533332</v>
      </c>
      <c r="K32" s="27">
        <f t="shared" si="5"/>
        <v>310008809</v>
      </c>
      <c r="L32" s="27">
        <f t="shared" si="5"/>
        <v>318882640</v>
      </c>
      <c r="M32" s="27">
        <f t="shared" si="5"/>
        <v>325321907</v>
      </c>
      <c r="N32" s="27">
        <f t="shared" si="5"/>
        <v>954213356</v>
      </c>
      <c r="O32" s="27">
        <f t="shared" si="5"/>
        <v>200366397</v>
      </c>
      <c r="P32" s="27">
        <f t="shared" si="5"/>
        <v>265179156</v>
      </c>
      <c r="Q32" s="27">
        <f t="shared" si="5"/>
        <v>347052705</v>
      </c>
      <c r="R32" s="27">
        <f t="shared" si="5"/>
        <v>812598258</v>
      </c>
      <c r="S32" s="27">
        <f t="shared" si="5"/>
        <v>333756312</v>
      </c>
      <c r="T32" s="27">
        <f t="shared" si="5"/>
        <v>341446753</v>
      </c>
      <c r="U32" s="27">
        <f t="shared" si="5"/>
        <v>678986260</v>
      </c>
      <c r="V32" s="27">
        <f t="shared" si="5"/>
        <v>1354189325</v>
      </c>
      <c r="W32" s="27">
        <f t="shared" si="5"/>
        <v>3602534271</v>
      </c>
      <c r="X32" s="27">
        <f t="shared" si="5"/>
        <v>0</v>
      </c>
      <c r="Y32" s="27">
        <f t="shared" si="5"/>
        <v>3602534271</v>
      </c>
      <c r="Z32" s="13">
        <f>+IF(X32&lt;&gt;0,+(Y32/X32)*100,0)</f>
        <v>0</v>
      </c>
      <c r="AA32" s="31">
        <f>SUM(AA28:AA31)</f>
        <v>4601487426</v>
      </c>
    </row>
    <row r="33" spans="1:27" ht="13.5">
      <c r="A33" s="60" t="s">
        <v>59</v>
      </c>
      <c r="B33" s="3" t="s">
        <v>60</v>
      </c>
      <c r="C33" s="19">
        <v>184747775</v>
      </c>
      <c r="D33" s="19"/>
      <c r="E33" s="20">
        <v>20485000</v>
      </c>
      <c r="F33" s="21">
        <v>57909159</v>
      </c>
      <c r="G33" s="21">
        <v>256775</v>
      </c>
      <c r="H33" s="21">
        <v>827183</v>
      </c>
      <c r="I33" s="21">
        <v>1217263</v>
      </c>
      <c r="J33" s="21">
        <v>2301221</v>
      </c>
      <c r="K33" s="21">
        <v>1695856</v>
      </c>
      <c r="L33" s="21">
        <v>2427020</v>
      </c>
      <c r="M33" s="21">
        <v>788057</v>
      </c>
      <c r="N33" s="21">
        <v>4910933</v>
      </c>
      <c r="O33" s="21">
        <v>161999</v>
      </c>
      <c r="P33" s="21">
        <v>811954</v>
      </c>
      <c r="Q33" s="21">
        <v>876913</v>
      </c>
      <c r="R33" s="21">
        <v>1850866</v>
      </c>
      <c r="S33" s="21">
        <v>417329</v>
      </c>
      <c r="T33" s="21">
        <v>3614121</v>
      </c>
      <c r="U33" s="21">
        <v>3787101</v>
      </c>
      <c r="V33" s="21">
        <v>7818551</v>
      </c>
      <c r="W33" s="21">
        <v>16881571</v>
      </c>
      <c r="X33" s="21"/>
      <c r="Y33" s="21">
        <v>16881571</v>
      </c>
      <c r="Z33" s="6"/>
      <c r="AA33" s="28">
        <v>57909159</v>
      </c>
    </row>
    <row r="34" spans="1:27" ht="13.5">
      <c r="A34" s="60" t="s">
        <v>61</v>
      </c>
      <c r="B34" s="3" t="s">
        <v>62</v>
      </c>
      <c r="C34" s="19">
        <v>486633116</v>
      </c>
      <c r="D34" s="19"/>
      <c r="E34" s="20">
        <v>1548053251</v>
      </c>
      <c r="F34" s="21">
        <v>1681470701</v>
      </c>
      <c r="G34" s="21">
        <v>11167895</v>
      </c>
      <c r="H34" s="21">
        <v>41484786</v>
      </c>
      <c r="I34" s="21">
        <v>75455541</v>
      </c>
      <c r="J34" s="21">
        <v>128108222</v>
      </c>
      <c r="K34" s="21">
        <v>41838104</v>
      </c>
      <c r="L34" s="21">
        <v>113978349</v>
      </c>
      <c r="M34" s="21">
        <v>109954682</v>
      </c>
      <c r="N34" s="21">
        <v>265771135</v>
      </c>
      <c r="O34" s="21">
        <v>49579949</v>
      </c>
      <c r="P34" s="21">
        <v>41717541</v>
      </c>
      <c r="Q34" s="21">
        <v>115119395</v>
      </c>
      <c r="R34" s="21">
        <v>206416885</v>
      </c>
      <c r="S34" s="21">
        <v>141523750</v>
      </c>
      <c r="T34" s="21">
        <v>83758113</v>
      </c>
      <c r="U34" s="21">
        <v>268181581</v>
      </c>
      <c r="V34" s="21">
        <v>493463444</v>
      </c>
      <c r="W34" s="21">
        <v>1093759686</v>
      </c>
      <c r="X34" s="21"/>
      <c r="Y34" s="21">
        <v>1093759686</v>
      </c>
      <c r="Z34" s="6"/>
      <c r="AA34" s="28">
        <v>1681470701</v>
      </c>
    </row>
    <row r="35" spans="1:27" ht="13.5">
      <c r="A35" s="60" t="s">
        <v>63</v>
      </c>
      <c r="B35" s="3"/>
      <c r="C35" s="19">
        <v>1060020126</v>
      </c>
      <c r="D35" s="19"/>
      <c r="E35" s="20">
        <v>1215374263</v>
      </c>
      <c r="F35" s="21">
        <v>1400738768</v>
      </c>
      <c r="G35" s="21">
        <v>4191782</v>
      </c>
      <c r="H35" s="21">
        <v>47242615</v>
      </c>
      <c r="I35" s="21">
        <v>33023521</v>
      </c>
      <c r="J35" s="21">
        <v>84457918</v>
      </c>
      <c r="K35" s="21">
        <v>72863365</v>
      </c>
      <c r="L35" s="21">
        <v>76763397</v>
      </c>
      <c r="M35" s="21">
        <v>100007957</v>
      </c>
      <c r="N35" s="21">
        <v>249634719</v>
      </c>
      <c r="O35" s="21">
        <v>19755748</v>
      </c>
      <c r="P35" s="21">
        <v>77247567</v>
      </c>
      <c r="Q35" s="21">
        <v>90270613</v>
      </c>
      <c r="R35" s="21">
        <v>187273928</v>
      </c>
      <c r="S35" s="21">
        <v>68221019</v>
      </c>
      <c r="T35" s="21">
        <v>79401561</v>
      </c>
      <c r="U35" s="21">
        <v>300255548</v>
      </c>
      <c r="V35" s="21">
        <v>447878128</v>
      </c>
      <c r="W35" s="21">
        <v>969244693</v>
      </c>
      <c r="X35" s="21"/>
      <c r="Y35" s="21">
        <v>969244693</v>
      </c>
      <c r="Z35" s="6"/>
      <c r="AA35" s="28">
        <v>1400738768</v>
      </c>
    </row>
    <row r="36" spans="1:27" ht="13.5">
      <c r="A36" s="61" t="s">
        <v>64</v>
      </c>
      <c r="B36" s="10"/>
      <c r="C36" s="62">
        <f aca="true" t="shared" si="6" ref="C36:Y36">SUM(C32:C35)</f>
        <v>5225711819</v>
      </c>
      <c r="D36" s="62">
        <f>SUM(D32:D35)</f>
        <v>0</v>
      </c>
      <c r="E36" s="63">
        <f t="shared" si="6"/>
        <v>6670165007</v>
      </c>
      <c r="F36" s="64">
        <f t="shared" si="6"/>
        <v>7741606054</v>
      </c>
      <c r="G36" s="64">
        <f t="shared" si="6"/>
        <v>78559661</v>
      </c>
      <c r="H36" s="64">
        <f t="shared" si="6"/>
        <v>264516734</v>
      </c>
      <c r="I36" s="64">
        <f t="shared" si="6"/>
        <v>353324298</v>
      </c>
      <c r="J36" s="64">
        <f t="shared" si="6"/>
        <v>696400693</v>
      </c>
      <c r="K36" s="64">
        <f t="shared" si="6"/>
        <v>426406134</v>
      </c>
      <c r="L36" s="64">
        <f t="shared" si="6"/>
        <v>512051406</v>
      </c>
      <c r="M36" s="64">
        <f t="shared" si="6"/>
        <v>536072603</v>
      </c>
      <c r="N36" s="64">
        <f t="shared" si="6"/>
        <v>1474530143</v>
      </c>
      <c r="O36" s="64">
        <f t="shared" si="6"/>
        <v>269864093</v>
      </c>
      <c r="P36" s="64">
        <f t="shared" si="6"/>
        <v>384956218</v>
      </c>
      <c r="Q36" s="64">
        <f t="shared" si="6"/>
        <v>553319626</v>
      </c>
      <c r="R36" s="64">
        <f t="shared" si="6"/>
        <v>1208139937</v>
      </c>
      <c r="S36" s="64">
        <f t="shared" si="6"/>
        <v>543918410</v>
      </c>
      <c r="T36" s="64">
        <f t="shared" si="6"/>
        <v>508220548</v>
      </c>
      <c r="U36" s="64">
        <f t="shared" si="6"/>
        <v>1251210490</v>
      </c>
      <c r="V36" s="64">
        <f t="shared" si="6"/>
        <v>2303349448</v>
      </c>
      <c r="W36" s="64">
        <f t="shared" si="6"/>
        <v>5682420221</v>
      </c>
      <c r="X36" s="64">
        <f t="shared" si="6"/>
        <v>0</v>
      </c>
      <c r="Y36" s="64">
        <f t="shared" si="6"/>
        <v>5682420221</v>
      </c>
      <c r="Z36" s="65">
        <f>+IF(X36&lt;&gt;0,+(Y36/X36)*100,0)</f>
        <v>0</v>
      </c>
      <c r="AA36" s="66">
        <f>SUM(AA32:AA35)</f>
        <v>7741606054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30811191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3604083</v>
      </c>
      <c r="L5" s="18">
        <f t="shared" si="0"/>
        <v>9837</v>
      </c>
      <c r="M5" s="18">
        <f t="shared" si="0"/>
        <v>1498255</v>
      </c>
      <c r="N5" s="18">
        <f t="shared" si="0"/>
        <v>5112175</v>
      </c>
      <c r="O5" s="18">
        <f t="shared" si="0"/>
        <v>917</v>
      </c>
      <c r="P5" s="18">
        <f t="shared" si="0"/>
        <v>48542</v>
      </c>
      <c r="Q5" s="18">
        <f t="shared" si="0"/>
        <v>3968827</v>
      </c>
      <c r="R5" s="18">
        <f t="shared" si="0"/>
        <v>4018286</v>
      </c>
      <c r="S5" s="18">
        <f t="shared" si="0"/>
        <v>1061270</v>
      </c>
      <c r="T5" s="18">
        <f t="shared" si="0"/>
        <v>1516628</v>
      </c>
      <c r="U5" s="18">
        <f t="shared" si="0"/>
        <v>12691132</v>
      </c>
      <c r="V5" s="18">
        <f t="shared" si="0"/>
        <v>15269030</v>
      </c>
      <c r="W5" s="18">
        <f t="shared" si="0"/>
        <v>26405540</v>
      </c>
      <c r="X5" s="18">
        <f t="shared" si="0"/>
        <v>25777716</v>
      </c>
      <c r="Y5" s="18">
        <f t="shared" si="0"/>
        <v>627824</v>
      </c>
      <c r="Z5" s="4">
        <f>+IF(X5&lt;&gt;0,+(Y5/X5)*100,0)</f>
        <v>2.4355299748045947</v>
      </c>
      <c r="AA5" s="16">
        <f>SUM(AA6:AA8)</f>
        <v>30811191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25610757</v>
      </c>
      <c r="G6" s="21"/>
      <c r="H6" s="21">
        <v>1621345</v>
      </c>
      <c r="I6" s="21">
        <v>336738</v>
      </c>
      <c r="J6" s="21">
        <v>1958083</v>
      </c>
      <c r="K6" s="21">
        <v>3590123</v>
      </c>
      <c r="L6" s="21">
        <v>2798</v>
      </c>
      <c r="M6" s="21">
        <v>1237729</v>
      </c>
      <c r="N6" s="21">
        <v>4830650</v>
      </c>
      <c r="O6" s="21"/>
      <c r="P6" s="21">
        <v>25340</v>
      </c>
      <c r="Q6" s="21">
        <v>3933172</v>
      </c>
      <c r="R6" s="21">
        <v>3958512</v>
      </c>
      <c r="S6" s="21">
        <v>743389</v>
      </c>
      <c r="T6" s="21">
        <v>832410</v>
      </c>
      <c r="U6" s="21">
        <v>11166531</v>
      </c>
      <c r="V6" s="21">
        <v>12742330</v>
      </c>
      <c r="W6" s="21">
        <v>23489575</v>
      </c>
      <c r="X6" s="21">
        <v>17070720</v>
      </c>
      <c r="Y6" s="21">
        <v>6418855</v>
      </c>
      <c r="Z6" s="6">
        <v>37.6</v>
      </c>
      <c r="AA6" s="28">
        <v>25610757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3118434</v>
      </c>
      <c r="G7" s="24"/>
      <c r="H7" s="24">
        <v>1195</v>
      </c>
      <c r="I7" s="24">
        <v>46771</v>
      </c>
      <c r="J7" s="24">
        <v>47966</v>
      </c>
      <c r="K7" s="24">
        <v>7370</v>
      </c>
      <c r="L7" s="24">
        <v>7039</v>
      </c>
      <c r="M7" s="24">
        <v>260526</v>
      </c>
      <c r="N7" s="24">
        <v>274935</v>
      </c>
      <c r="O7" s="24">
        <v>-4263</v>
      </c>
      <c r="P7" s="24">
        <v>23202</v>
      </c>
      <c r="Q7" s="24">
        <v>4499</v>
      </c>
      <c r="R7" s="24">
        <v>23438</v>
      </c>
      <c r="S7" s="24">
        <v>22803</v>
      </c>
      <c r="T7" s="24">
        <v>671806</v>
      </c>
      <c r="U7" s="24">
        <v>892787</v>
      </c>
      <c r="V7" s="24">
        <v>1587396</v>
      </c>
      <c r="W7" s="24">
        <v>1933735</v>
      </c>
      <c r="X7" s="24">
        <v>3105000</v>
      </c>
      <c r="Y7" s="24">
        <v>-1171265</v>
      </c>
      <c r="Z7" s="7">
        <v>-37.72</v>
      </c>
      <c r="AA7" s="29">
        <v>3118434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2082000</v>
      </c>
      <c r="G8" s="21"/>
      <c r="H8" s="21"/>
      <c r="I8" s="21"/>
      <c r="J8" s="21"/>
      <c r="K8" s="21">
        <v>6590</v>
      </c>
      <c r="L8" s="21"/>
      <c r="M8" s="21"/>
      <c r="N8" s="21">
        <v>6590</v>
      </c>
      <c r="O8" s="21">
        <v>5180</v>
      </c>
      <c r="P8" s="21"/>
      <c r="Q8" s="21">
        <v>31156</v>
      </c>
      <c r="R8" s="21">
        <v>36336</v>
      </c>
      <c r="S8" s="21">
        <v>295078</v>
      </c>
      <c r="T8" s="21">
        <v>12412</v>
      </c>
      <c r="U8" s="21">
        <v>631814</v>
      </c>
      <c r="V8" s="21">
        <v>939304</v>
      </c>
      <c r="W8" s="21">
        <v>982230</v>
      </c>
      <c r="X8" s="21">
        <v>5601996</v>
      </c>
      <c r="Y8" s="21">
        <v>-4619766</v>
      </c>
      <c r="Z8" s="6">
        <v>-82.47</v>
      </c>
      <c r="AA8" s="28">
        <v>2082000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24546738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850245</v>
      </c>
      <c r="L9" s="18">
        <f t="shared" si="1"/>
        <v>406503</v>
      </c>
      <c r="M9" s="18">
        <f t="shared" si="1"/>
        <v>2545673</v>
      </c>
      <c r="N9" s="18">
        <f t="shared" si="1"/>
        <v>3802421</v>
      </c>
      <c r="O9" s="18">
        <f t="shared" si="1"/>
        <v>146209</v>
      </c>
      <c r="P9" s="18">
        <f t="shared" si="1"/>
        <v>1143950</v>
      </c>
      <c r="Q9" s="18">
        <f t="shared" si="1"/>
        <v>996332</v>
      </c>
      <c r="R9" s="18">
        <f t="shared" si="1"/>
        <v>2286491</v>
      </c>
      <c r="S9" s="18">
        <f t="shared" si="1"/>
        <v>1187315</v>
      </c>
      <c r="T9" s="18">
        <f t="shared" si="1"/>
        <v>4772901</v>
      </c>
      <c r="U9" s="18">
        <f t="shared" si="1"/>
        <v>6235074</v>
      </c>
      <c r="V9" s="18">
        <f t="shared" si="1"/>
        <v>12195290</v>
      </c>
      <c r="W9" s="18">
        <f t="shared" si="1"/>
        <v>18446262</v>
      </c>
      <c r="X9" s="18">
        <f t="shared" si="1"/>
        <v>37373904</v>
      </c>
      <c r="Y9" s="18">
        <f t="shared" si="1"/>
        <v>-18927642</v>
      </c>
      <c r="Z9" s="4">
        <f>+IF(X9&lt;&gt;0,+(Y9/X9)*100,0)</f>
        <v>-50.644005507158155</v>
      </c>
      <c r="AA9" s="30">
        <f>SUM(AA10:AA14)</f>
        <v>24546738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6925500</v>
      </c>
      <c r="G10" s="21"/>
      <c r="H10" s="21"/>
      <c r="I10" s="21"/>
      <c r="J10" s="21"/>
      <c r="K10" s="21">
        <v>573109</v>
      </c>
      <c r="L10" s="21">
        <v>402366</v>
      </c>
      <c r="M10" s="21">
        <v>1138381</v>
      </c>
      <c r="N10" s="21">
        <v>2113856</v>
      </c>
      <c r="O10" s="21">
        <v>146209</v>
      </c>
      <c r="P10" s="21">
        <v>313722</v>
      </c>
      <c r="Q10" s="21">
        <v>117836</v>
      </c>
      <c r="R10" s="21">
        <v>577767</v>
      </c>
      <c r="S10" s="21">
        <v>147362</v>
      </c>
      <c r="T10" s="21">
        <v>778587</v>
      </c>
      <c r="U10" s="21">
        <v>1302986</v>
      </c>
      <c r="V10" s="21">
        <v>2228935</v>
      </c>
      <c r="W10" s="21">
        <v>4920558</v>
      </c>
      <c r="X10" s="21">
        <v>9597000</v>
      </c>
      <c r="Y10" s="21">
        <v>-4676442</v>
      </c>
      <c r="Z10" s="6">
        <v>-48.73</v>
      </c>
      <c r="AA10" s="28">
        <v>6925500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17352938</v>
      </c>
      <c r="G11" s="21"/>
      <c r="H11" s="21"/>
      <c r="I11" s="21">
        <v>162060</v>
      </c>
      <c r="J11" s="21">
        <v>162060</v>
      </c>
      <c r="K11" s="21">
        <v>277136</v>
      </c>
      <c r="L11" s="21">
        <v>4137</v>
      </c>
      <c r="M11" s="21">
        <v>1392244</v>
      </c>
      <c r="N11" s="21">
        <v>1673517</v>
      </c>
      <c r="O11" s="21"/>
      <c r="P11" s="21">
        <v>826230</v>
      </c>
      <c r="Q11" s="21">
        <v>876607</v>
      </c>
      <c r="R11" s="21">
        <v>1702837</v>
      </c>
      <c r="S11" s="21">
        <v>1039953</v>
      </c>
      <c r="T11" s="21">
        <v>3969319</v>
      </c>
      <c r="U11" s="21">
        <v>4714000</v>
      </c>
      <c r="V11" s="21">
        <v>9723272</v>
      </c>
      <c r="W11" s="21">
        <v>13261686</v>
      </c>
      <c r="X11" s="21">
        <v>27533604</v>
      </c>
      <c r="Y11" s="21">
        <v>-14271918</v>
      </c>
      <c r="Z11" s="6">
        <v>-51.83</v>
      </c>
      <c r="AA11" s="28">
        <v>17352938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268300</v>
      </c>
      <c r="G12" s="21"/>
      <c r="H12" s="21"/>
      <c r="I12" s="21"/>
      <c r="J12" s="21"/>
      <c r="K12" s="21"/>
      <c r="L12" s="21"/>
      <c r="M12" s="21">
        <v>15048</v>
      </c>
      <c r="N12" s="21">
        <v>15048</v>
      </c>
      <c r="O12" s="21"/>
      <c r="P12" s="21">
        <v>3998</v>
      </c>
      <c r="Q12" s="21">
        <v>1889</v>
      </c>
      <c r="R12" s="21">
        <v>5887</v>
      </c>
      <c r="S12" s="21"/>
      <c r="T12" s="21">
        <v>24995</v>
      </c>
      <c r="U12" s="21">
        <v>218088</v>
      </c>
      <c r="V12" s="21">
        <v>243083</v>
      </c>
      <c r="W12" s="21">
        <v>264018</v>
      </c>
      <c r="X12" s="21">
        <v>243300</v>
      </c>
      <c r="Y12" s="21">
        <v>20718</v>
      </c>
      <c r="Z12" s="6">
        <v>8.52</v>
      </c>
      <c r="AA12" s="28">
        <v>268300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171444984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9460028</v>
      </c>
      <c r="L15" s="18">
        <f t="shared" si="2"/>
        <v>5207467</v>
      </c>
      <c r="M15" s="18">
        <f t="shared" si="2"/>
        <v>9881201</v>
      </c>
      <c r="N15" s="18">
        <f t="shared" si="2"/>
        <v>24548696</v>
      </c>
      <c r="O15" s="18">
        <f t="shared" si="2"/>
        <v>12929738</v>
      </c>
      <c r="P15" s="18">
        <f t="shared" si="2"/>
        <v>9512889</v>
      </c>
      <c r="Q15" s="18">
        <f t="shared" si="2"/>
        <v>3416876</v>
      </c>
      <c r="R15" s="18">
        <f t="shared" si="2"/>
        <v>25859503</v>
      </c>
      <c r="S15" s="18">
        <f t="shared" si="2"/>
        <v>6515706</v>
      </c>
      <c r="T15" s="18">
        <f t="shared" si="2"/>
        <v>4643800</v>
      </c>
      <c r="U15" s="18">
        <f t="shared" si="2"/>
        <v>44592143</v>
      </c>
      <c r="V15" s="18">
        <f t="shared" si="2"/>
        <v>55751649</v>
      </c>
      <c r="W15" s="18">
        <f t="shared" si="2"/>
        <v>120338955</v>
      </c>
      <c r="X15" s="18">
        <f t="shared" si="2"/>
        <v>167160288</v>
      </c>
      <c r="Y15" s="18">
        <f t="shared" si="2"/>
        <v>-46821333</v>
      </c>
      <c r="Z15" s="4">
        <f>+IF(X15&lt;&gt;0,+(Y15/X15)*100,0)</f>
        <v>-28.009842265885542</v>
      </c>
      <c r="AA15" s="30">
        <f>SUM(AA16:AA18)</f>
        <v>171444984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69831776</v>
      </c>
      <c r="G16" s="21"/>
      <c r="H16" s="21"/>
      <c r="I16" s="21">
        <v>683107</v>
      </c>
      <c r="J16" s="21">
        <v>683107</v>
      </c>
      <c r="K16" s="21">
        <v>169576</v>
      </c>
      <c r="L16" s="21">
        <v>331152</v>
      </c>
      <c r="M16" s="21">
        <v>4104018</v>
      </c>
      <c r="N16" s="21">
        <v>4604746</v>
      </c>
      <c r="O16" s="21">
        <v>7958427</v>
      </c>
      <c r="P16" s="21">
        <v>2556010</v>
      </c>
      <c r="Q16" s="21">
        <v>86001</v>
      </c>
      <c r="R16" s="21">
        <v>10600438</v>
      </c>
      <c r="S16" s="21">
        <v>67546</v>
      </c>
      <c r="T16" s="21">
        <v>738806</v>
      </c>
      <c r="U16" s="21">
        <v>21615635</v>
      </c>
      <c r="V16" s="21">
        <v>22421987</v>
      </c>
      <c r="W16" s="21">
        <v>38310278</v>
      </c>
      <c r="X16" s="21">
        <v>64815000</v>
      </c>
      <c r="Y16" s="21">
        <v>-26504722</v>
      </c>
      <c r="Z16" s="6">
        <v>-40.89</v>
      </c>
      <c r="AA16" s="28">
        <v>69831776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73830284</v>
      </c>
      <c r="G17" s="21">
        <v>15048</v>
      </c>
      <c r="H17" s="21">
        <v>3811204</v>
      </c>
      <c r="I17" s="21">
        <v>8052115</v>
      </c>
      <c r="J17" s="21">
        <v>11878367</v>
      </c>
      <c r="K17" s="21">
        <v>6840998</v>
      </c>
      <c r="L17" s="21">
        <v>2809709</v>
      </c>
      <c r="M17" s="21">
        <v>3612087</v>
      </c>
      <c r="N17" s="21">
        <v>13262794</v>
      </c>
      <c r="O17" s="21">
        <v>3568408</v>
      </c>
      <c r="P17" s="21">
        <v>4421747</v>
      </c>
      <c r="Q17" s="21">
        <v>2934266</v>
      </c>
      <c r="R17" s="21">
        <v>10924421</v>
      </c>
      <c r="S17" s="21">
        <v>4919749</v>
      </c>
      <c r="T17" s="21">
        <v>4168272</v>
      </c>
      <c r="U17" s="21">
        <v>14064077</v>
      </c>
      <c r="V17" s="21">
        <v>23152098</v>
      </c>
      <c r="W17" s="21">
        <v>59217680</v>
      </c>
      <c r="X17" s="21">
        <v>76153884</v>
      </c>
      <c r="Y17" s="21">
        <v>-16936204</v>
      </c>
      <c r="Z17" s="6">
        <v>-22.24</v>
      </c>
      <c r="AA17" s="28">
        <v>73830284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27782924</v>
      </c>
      <c r="G18" s="21"/>
      <c r="H18" s="21">
        <v>186379</v>
      </c>
      <c r="I18" s="21">
        <v>1431254</v>
      </c>
      <c r="J18" s="21">
        <v>1617633</v>
      </c>
      <c r="K18" s="21">
        <v>2449454</v>
      </c>
      <c r="L18" s="21">
        <v>2066606</v>
      </c>
      <c r="M18" s="21">
        <v>2165096</v>
      </c>
      <c r="N18" s="21">
        <v>6681156</v>
      </c>
      <c r="O18" s="21">
        <v>1402903</v>
      </c>
      <c r="P18" s="21">
        <v>2535132</v>
      </c>
      <c r="Q18" s="21">
        <v>396609</v>
      </c>
      <c r="R18" s="21">
        <v>4334644</v>
      </c>
      <c r="S18" s="21">
        <v>1528411</v>
      </c>
      <c r="T18" s="21">
        <v>-263278</v>
      </c>
      <c r="U18" s="21">
        <v>8912431</v>
      </c>
      <c r="V18" s="21">
        <v>10177564</v>
      </c>
      <c r="W18" s="21">
        <v>22810997</v>
      </c>
      <c r="X18" s="21">
        <v>26191404</v>
      </c>
      <c r="Y18" s="21">
        <v>-3380407</v>
      </c>
      <c r="Z18" s="6">
        <v>-12.91</v>
      </c>
      <c r="AA18" s="28">
        <v>27782924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228604455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9025310</v>
      </c>
      <c r="L19" s="18">
        <f t="shared" si="3"/>
        <v>13977231</v>
      </c>
      <c r="M19" s="18">
        <f t="shared" si="3"/>
        <v>6147269</v>
      </c>
      <c r="N19" s="18">
        <f t="shared" si="3"/>
        <v>29149810</v>
      </c>
      <c r="O19" s="18">
        <f t="shared" si="3"/>
        <v>18306003</v>
      </c>
      <c r="P19" s="18">
        <f t="shared" si="3"/>
        <v>5668361</v>
      </c>
      <c r="Q19" s="18">
        <f t="shared" si="3"/>
        <v>11233976</v>
      </c>
      <c r="R19" s="18">
        <f t="shared" si="3"/>
        <v>35208340</v>
      </c>
      <c r="S19" s="18">
        <f t="shared" si="3"/>
        <v>6490619</v>
      </c>
      <c r="T19" s="18">
        <f t="shared" si="3"/>
        <v>25071469</v>
      </c>
      <c r="U19" s="18">
        <f t="shared" si="3"/>
        <v>90070153</v>
      </c>
      <c r="V19" s="18">
        <f t="shared" si="3"/>
        <v>121632241</v>
      </c>
      <c r="W19" s="18">
        <f t="shared" si="3"/>
        <v>194218315</v>
      </c>
      <c r="X19" s="18">
        <f t="shared" si="3"/>
        <v>244683960</v>
      </c>
      <c r="Y19" s="18">
        <f t="shared" si="3"/>
        <v>-50465645</v>
      </c>
      <c r="Z19" s="4">
        <f>+IF(X19&lt;&gt;0,+(Y19/X19)*100,0)</f>
        <v>-20.624827634798784</v>
      </c>
      <c r="AA19" s="30">
        <f>SUM(AA20:AA23)</f>
        <v>228604455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102735290</v>
      </c>
      <c r="G20" s="21"/>
      <c r="H20" s="21">
        <v>1427673</v>
      </c>
      <c r="I20" s="21">
        <v>1185043</v>
      </c>
      <c r="J20" s="21">
        <v>2612716</v>
      </c>
      <c r="K20" s="21">
        <v>573525</v>
      </c>
      <c r="L20" s="21">
        <v>6719761</v>
      </c>
      <c r="M20" s="21">
        <v>4198007</v>
      </c>
      <c r="N20" s="21">
        <v>11491293</v>
      </c>
      <c r="O20" s="21">
        <v>1001592</v>
      </c>
      <c r="P20" s="21">
        <v>4573114</v>
      </c>
      <c r="Q20" s="21">
        <v>4941550</v>
      </c>
      <c r="R20" s="21">
        <v>10516256</v>
      </c>
      <c r="S20" s="21">
        <v>4694996</v>
      </c>
      <c r="T20" s="21">
        <v>4671505</v>
      </c>
      <c r="U20" s="21">
        <v>44638384</v>
      </c>
      <c r="V20" s="21">
        <v>54004885</v>
      </c>
      <c r="W20" s="21">
        <v>78625150</v>
      </c>
      <c r="X20" s="21">
        <v>94730004</v>
      </c>
      <c r="Y20" s="21">
        <v>-16104854</v>
      </c>
      <c r="Z20" s="6">
        <v>-17</v>
      </c>
      <c r="AA20" s="28">
        <v>102735290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81928240</v>
      </c>
      <c r="G21" s="21">
        <v>40000</v>
      </c>
      <c r="H21" s="21">
        <v>3496398</v>
      </c>
      <c r="I21" s="21">
        <v>1352258</v>
      </c>
      <c r="J21" s="21">
        <v>4888656</v>
      </c>
      <c r="K21" s="21">
        <v>7489126</v>
      </c>
      <c r="L21" s="21">
        <v>3782919</v>
      </c>
      <c r="M21" s="21">
        <v>842587</v>
      </c>
      <c r="N21" s="21">
        <v>12114632</v>
      </c>
      <c r="O21" s="21">
        <v>17184197</v>
      </c>
      <c r="P21" s="21"/>
      <c r="Q21" s="21">
        <v>6189685</v>
      </c>
      <c r="R21" s="21">
        <v>23373882</v>
      </c>
      <c r="S21" s="21">
        <v>1049180</v>
      </c>
      <c r="T21" s="21">
        <v>11978044</v>
      </c>
      <c r="U21" s="21">
        <v>29134370</v>
      </c>
      <c r="V21" s="21">
        <v>42161594</v>
      </c>
      <c r="W21" s="21">
        <v>82538764</v>
      </c>
      <c r="X21" s="21">
        <v>85412136</v>
      </c>
      <c r="Y21" s="21">
        <v>-2873372</v>
      </c>
      <c r="Z21" s="6">
        <v>-3.36</v>
      </c>
      <c r="AA21" s="28">
        <v>81928240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33563012</v>
      </c>
      <c r="G22" s="24"/>
      <c r="H22" s="24"/>
      <c r="I22" s="24">
        <v>581150</v>
      </c>
      <c r="J22" s="24">
        <v>581150</v>
      </c>
      <c r="K22" s="24">
        <v>436336</v>
      </c>
      <c r="L22" s="24">
        <v>3455392</v>
      </c>
      <c r="M22" s="24">
        <v>532811</v>
      </c>
      <c r="N22" s="24">
        <v>4424539</v>
      </c>
      <c r="O22" s="24">
        <v>100000</v>
      </c>
      <c r="P22" s="24">
        <v>990277</v>
      </c>
      <c r="Q22" s="24">
        <v>98630</v>
      </c>
      <c r="R22" s="24">
        <v>1188907</v>
      </c>
      <c r="S22" s="24">
        <v>746443</v>
      </c>
      <c r="T22" s="24">
        <v>5969370</v>
      </c>
      <c r="U22" s="24">
        <v>9927937</v>
      </c>
      <c r="V22" s="24">
        <v>16643750</v>
      </c>
      <c r="W22" s="24">
        <v>22838346</v>
      </c>
      <c r="X22" s="24">
        <v>52720716</v>
      </c>
      <c r="Y22" s="24">
        <v>-29882370</v>
      </c>
      <c r="Z22" s="7">
        <v>-56.68</v>
      </c>
      <c r="AA22" s="29">
        <v>33563012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10377913</v>
      </c>
      <c r="G23" s="21"/>
      <c r="H23" s="21"/>
      <c r="I23" s="21">
        <v>145402</v>
      </c>
      <c r="J23" s="21">
        <v>145402</v>
      </c>
      <c r="K23" s="21">
        <v>526323</v>
      </c>
      <c r="L23" s="21">
        <v>19159</v>
      </c>
      <c r="M23" s="21">
        <v>573864</v>
      </c>
      <c r="N23" s="21">
        <v>1119346</v>
      </c>
      <c r="O23" s="21">
        <v>20214</v>
      </c>
      <c r="P23" s="21">
        <v>104970</v>
      </c>
      <c r="Q23" s="21">
        <v>4111</v>
      </c>
      <c r="R23" s="21">
        <v>129295</v>
      </c>
      <c r="S23" s="21"/>
      <c r="T23" s="21">
        <v>2452550</v>
      </c>
      <c r="U23" s="21">
        <v>6369462</v>
      </c>
      <c r="V23" s="21">
        <v>8822012</v>
      </c>
      <c r="W23" s="21">
        <v>10216055</v>
      </c>
      <c r="X23" s="21">
        <v>11821104</v>
      </c>
      <c r="Y23" s="21">
        <v>-1605049</v>
      </c>
      <c r="Z23" s="6">
        <v>-13.58</v>
      </c>
      <c r="AA23" s="28">
        <v>10377913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6502000</v>
      </c>
      <c r="G24" s="18"/>
      <c r="H24" s="18"/>
      <c r="I24" s="18">
        <v>27876</v>
      </c>
      <c r="J24" s="18">
        <v>27876</v>
      </c>
      <c r="K24" s="18"/>
      <c r="L24" s="18">
        <v>472283</v>
      </c>
      <c r="M24" s="18">
        <v>292500</v>
      </c>
      <c r="N24" s="18">
        <v>764783</v>
      </c>
      <c r="O24" s="18">
        <v>313403</v>
      </c>
      <c r="P24" s="18">
        <v>608475</v>
      </c>
      <c r="Q24" s="18"/>
      <c r="R24" s="18">
        <v>921878</v>
      </c>
      <c r="S24" s="18">
        <v>1158093</v>
      </c>
      <c r="T24" s="18">
        <v>1366</v>
      </c>
      <c r="U24" s="18">
        <v>869247</v>
      </c>
      <c r="V24" s="18">
        <v>2028706</v>
      </c>
      <c r="W24" s="18">
        <v>3743243</v>
      </c>
      <c r="X24" s="18">
        <v>9000000</v>
      </c>
      <c r="Y24" s="18">
        <v>-5256757</v>
      </c>
      <c r="Z24" s="4">
        <v>-58.41</v>
      </c>
      <c r="AA24" s="30">
        <v>6502000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241823243</v>
      </c>
      <c r="D25" s="51">
        <f>+D5+D9+D15+D19+D24</f>
        <v>0</v>
      </c>
      <c r="E25" s="52">
        <f t="shared" si="4"/>
        <v>483995868</v>
      </c>
      <c r="F25" s="53">
        <f t="shared" si="4"/>
        <v>461909368</v>
      </c>
      <c r="G25" s="53">
        <f t="shared" si="4"/>
        <v>55048</v>
      </c>
      <c r="H25" s="53">
        <f t="shared" si="4"/>
        <v>10544194</v>
      </c>
      <c r="I25" s="53">
        <f t="shared" si="4"/>
        <v>14003774</v>
      </c>
      <c r="J25" s="53">
        <f t="shared" si="4"/>
        <v>24603016</v>
      </c>
      <c r="K25" s="53">
        <f t="shared" si="4"/>
        <v>22939666</v>
      </c>
      <c r="L25" s="53">
        <f t="shared" si="4"/>
        <v>20073321</v>
      </c>
      <c r="M25" s="53">
        <f t="shared" si="4"/>
        <v>20364898</v>
      </c>
      <c r="N25" s="53">
        <f t="shared" si="4"/>
        <v>63377885</v>
      </c>
      <c r="O25" s="53">
        <f t="shared" si="4"/>
        <v>31696270</v>
      </c>
      <c r="P25" s="53">
        <f t="shared" si="4"/>
        <v>16982217</v>
      </c>
      <c r="Q25" s="53">
        <f t="shared" si="4"/>
        <v>19616011</v>
      </c>
      <c r="R25" s="53">
        <f t="shared" si="4"/>
        <v>68294498</v>
      </c>
      <c r="S25" s="53">
        <f t="shared" si="4"/>
        <v>16413003</v>
      </c>
      <c r="T25" s="53">
        <f t="shared" si="4"/>
        <v>36006164</v>
      </c>
      <c r="U25" s="53">
        <f t="shared" si="4"/>
        <v>154457749</v>
      </c>
      <c r="V25" s="53">
        <f t="shared" si="4"/>
        <v>206876916</v>
      </c>
      <c r="W25" s="53">
        <f t="shared" si="4"/>
        <v>363152315</v>
      </c>
      <c r="X25" s="53">
        <f t="shared" si="4"/>
        <v>483995868</v>
      </c>
      <c r="Y25" s="53">
        <f t="shared" si="4"/>
        <v>-120843553</v>
      </c>
      <c r="Z25" s="54">
        <f>+IF(X25&lt;&gt;0,+(Y25/X25)*100,0)</f>
        <v>-24.967889395287152</v>
      </c>
      <c r="AA25" s="55">
        <f>+AA5+AA9+AA15+AA19+AA24</f>
        <v>461909368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99782022</v>
      </c>
      <c r="D28" s="19"/>
      <c r="E28" s="20">
        <v>118117629</v>
      </c>
      <c r="F28" s="21">
        <v>113874583</v>
      </c>
      <c r="G28" s="21"/>
      <c r="H28" s="21">
        <v>4761198</v>
      </c>
      <c r="I28" s="21">
        <v>4389106</v>
      </c>
      <c r="J28" s="21">
        <v>9150304</v>
      </c>
      <c r="K28" s="21">
        <v>8619161</v>
      </c>
      <c r="L28" s="21">
        <v>4860370</v>
      </c>
      <c r="M28" s="21">
        <v>9438820</v>
      </c>
      <c r="N28" s="21">
        <v>22918351</v>
      </c>
      <c r="O28" s="21">
        <v>8894287</v>
      </c>
      <c r="P28" s="21">
        <v>8387586</v>
      </c>
      <c r="Q28" s="21">
        <v>-14300221</v>
      </c>
      <c r="R28" s="21">
        <v>2981652</v>
      </c>
      <c r="S28" s="21">
        <v>1978890</v>
      </c>
      <c r="T28" s="21">
        <v>11337994</v>
      </c>
      <c r="U28" s="21">
        <v>34973912</v>
      </c>
      <c r="V28" s="21">
        <v>48290796</v>
      </c>
      <c r="W28" s="21">
        <v>83341103</v>
      </c>
      <c r="X28" s="21"/>
      <c r="Y28" s="21">
        <v>83341103</v>
      </c>
      <c r="Z28" s="6"/>
      <c r="AA28" s="19">
        <v>113874583</v>
      </c>
    </row>
    <row r="29" spans="1:27" ht="13.5">
      <c r="A29" s="57" t="s">
        <v>55</v>
      </c>
      <c r="B29" s="3"/>
      <c r="C29" s="19">
        <v>3314136</v>
      </c>
      <c r="D29" s="19"/>
      <c r="E29" s="20">
        <v>3894500</v>
      </c>
      <c r="F29" s="21">
        <v>4375500</v>
      </c>
      <c r="G29" s="21"/>
      <c r="H29" s="21"/>
      <c r="I29" s="21"/>
      <c r="J29" s="21"/>
      <c r="K29" s="21">
        <v>573109</v>
      </c>
      <c r="L29" s="21">
        <v>402366</v>
      </c>
      <c r="M29" s="21">
        <v>1138381</v>
      </c>
      <c r="N29" s="21">
        <v>2113856</v>
      </c>
      <c r="O29" s="21">
        <v>145656</v>
      </c>
      <c r="P29" s="21">
        <v>133303</v>
      </c>
      <c r="Q29" s="21">
        <v>123821</v>
      </c>
      <c r="R29" s="21">
        <v>402780</v>
      </c>
      <c r="S29" s="21">
        <v>142273</v>
      </c>
      <c r="T29" s="21">
        <v>580165</v>
      </c>
      <c r="U29" s="21">
        <v>660016</v>
      </c>
      <c r="V29" s="21">
        <v>1382454</v>
      </c>
      <c r="W29" s="21">
        <v>3899090</v>
      </c>
      <c r="X29" s="21"/>
      <c r="Y29" s="21">
        <v>3899090</v>
      </c>
      <c r="Z29" s="6"/>
      <c r="AA29" s="28">
        <v>4375500</v>
      </c>
    </row>
    <row r="30" spans="1:27" ht="13.5">
      <c r="A30" s="57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105281242</v>
      </c>
      <c r="D32" s="25">
        <f>SUM(D28:D31)</f>
        <v>0</v>
      </c>
      <c r="E32" s="26">
        <f t="shared" si="5"/>
        <v>122012129</v>
      </c>
      <c r="F32" s="27">
        <f t="shared" si="5"/>
        <v>118250083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9192270</v>
      </c>
      <c r="L32" s="27">
        <f t="shared" si="5"/>
        <v>5262736</v>
      </c>
      <c r="M32" s="27">
        <f t="shared" si="5"/>
        <v>10577201</v>
      </c>
      <c r="N32" s="27">
        <f t="shared" si="5"/>
        <v>25032207</v>
      </c>
      <c r="O32" s="27">
        <f t="shared" si="5"/>
        <v>9039943</v>
      </c>
      <c r="P32" s="27">
        <f t="shared" si="5"/>
        <v>8520889</v>
      </c>
      <c r="Q32" s="27">
        <f t="shared" si="5"/>
        <v>-14176400</v>
      </c>
      <c r="R32" s="27">
        <f t="shared" si="5"/>
        <v>3384432</v>
      </c>
      <c r="S32" s="27">
        <f t="shared" si="5"/>
        <v>2121163</v>
      </c>
      <c r="T32" s="27">
        <f t="shared" si="5"/>
        <v>11918159</v>
      </c>
      <c r="U32" s="27">
        <f t="shared" si="5"/>
        <v>35633928</v>
      </c>
      <c r="V32" s="27">
        <f t="shared" si="5"/>
        <v>49673250</v>
      </c>
      <c r="W32" s="27">
        <f t="shared" si="5"/>
        <v>87240193</v>
      </c>
      <c r="X32" s="27">
        <f t="shared" si="5"/>
        <v>0</v>
      </c>
      <c r="Y32" s="27">
        <f t="shared" si="5"/>
        <v>87240193</v>
      </c>
      <c r="Z32" s="13">
        <f>+IF(X32&lt;&gt;0,+(Y32/X32)*100,0)</f>
        <v>0</v>
      </c>
      <c r="AA32" s="31">
        <f>SUM(AA28:AA31)</f>
        <v>118250083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10000000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1009988</v>
      </c>
      <c r="U33" s="21">
        <v>294217</v>
      </c>
      <c r="V33" s="21">
        <v>1304205</v>
      </c>
      <c r="W33" s="21">
        <v>1304205</v>
      </c>
      <c r="X33" s="21"/>
      <c r="Y33" s="21">
        <v>1304205</v>
      </c>
      <c r="Z33" s="6"/>
      <c r="AA33" s="28">
        <v>10000000</v>
      </c>
    </row>
    <row r="34" spans="1:27" ht="13.5">
      <c r="A34" s="60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>
        <v>9597147</v>
      </c>
      <c r="L34" s="21">
        <v>13659673</v>
      </c>
      <c r="M34" s="21">
        <v>5932588</v>
      </c>
      <c r="N34" s="21">
        <v>29189408</v>
      </c>
      <c r="O34" s="21">
        <v>22185789</v>
      </c>
      <c r="P34" s="21">
        <v>4925227</v>
      </c>
      <c r="Q34" s="21">
        <v>28786894</v>
      </c>
      <c r="R34" s="21">
        <v>55897910</v>
      </c>
      <c r="S34" s="21">
        <v>7799344</v>
      </c>
      <c r="T34" s="21">
        <v>19744745</v>
      </c>
      <c r="U34" s="21">
        <v>84457853</v>
      </c>
      <c r="V34" s="21">
        <v>112001942</v>
      </c>
      <c r="W34" s="21">
        <v>208627202</v>
      </c>
      <c r="X34" s="21"/>
      <c r="Y34" s="21">
        <v>208627202</v>
      </c>
      <c r="Z34" s="6"/>
      <c r="AA34" s="28">
        <v>239500000</v>
      </c>
    </row>
    <row r="35" spans="1:27" ht="13.5">
      <c r="A35" s="60" t="s">
        <v>63</v>
      </c>
      <c r="B35" s="3"/>
      <c r="C35" s="19">
        <v>113321169</v>
      </c>
      <c r="D35" s="19"/>
      <c r="E35" s="20">
        <v>122483739</v>
      </c>
      <c r="F35" s="21">
        <v>94159285</v>
      </c>
      <c r="G35" s="21">
        <v>40000</v>
      </c>
      <c r="H35" s="21">
        <v>2621875</v>
      </c>
      <c r="I35" s="21">
        <v>1252895</v>
      </c>
      <c r="J35" s="21">
        <v>3914770</v>
      </c>
      <c r="K35" s="21">
        <v>4150249</v>
      </c>
      <c r="L35" s="21">
        <v>1150912</v>
      </c>
      <c r="M35" s="21">
        <v>3855109</v>
      </c>
      <c r="N35" s="21">
        <v>9156270</v>
      </c>
      <c r="O35" s="21">
        <v>470538</v>
      </c>
      <c r="P35" s="21">
        <v>3536101</v>
      </c>
      <c r="Q35" s="21">
        <v>5005517</v>
      </c>
      <c r="R35" s="21">
        <v>9012156</v>
      </c>
      <c r="S35" s="21">
        <v>6492496</v>
      </c>
      <c r="T35" s="21">
        <v>3333272</v>
      </c>
      <c r="U35" s="21">
        <v>34071751</v>
      </c>
      <c r="V35" s="21">
        <v>43897519</v>
      </c>
      <c r="W35" s="21">
        <v>65980715</v>
      </c>
      <c r="X35" s="21"/>
      <c r="Y35" s="21">
        <v>65980715</v>
      </c>
      <c r="Z35" s="6"/>
      <c r="AA35" s="28">
        <v>94159285</v>
      </c>
    </row>
    <row r="36" spans="1:27" ht="13.5">
      <c r="A36" s="61" t="s">
        <v>64</v>
      </c>
      <c r="B36" s="10"/>
      <c r="C36" s="62">
        <f aca="true" t="shared" si="6" ref="C36:Y36">SUM(C32:C35)</f>
        <v>241823243</v>
      </c>
      <c r="D36" s="62">
        <f>SUM(D32:D35)</f>
        <v>0</v>
      </c>
      <c r="E36" s="63">
        <f t="shared" si="6"/>
        <v>483995868</v>
      </c>
      <c r="F36" s="64">
        <f t="shared" si="6"/>
        <v>461909368</v>
      </c>
      <c r="G36" s="64">
        <f t="shared" si="6"/>
        <v>55048</v>
      </c>
      <c r="H36" s="64">
        <f t="shared" si="6"/>
        <v>10544194</v>
      </c>
      <c r="I36" s="64">
        <f t="shared" si="6"/>
        <v>14003774</v>
      </c>
      <c r="J36" s="64">
        <f t="shared" si="6"/>
        <v>24603016</v>
      </c>
      <c r="K36" s="64">
        <f t="shared" si="6"/>
        <v>22939666</v>
      </c>
      <c r="L36" s="64">
        <f t="shared" si="6"/>
        <v>20073321</v>
      </c>
      <c r="M36" s="64">
        <f t="shared" si="6"/>
        <v>20364898</v>
      </c>
      <c r="N36" s="64">
        <f t="shared" si="6"/>
        <v>63377885</v>
      </c>
      <c r="O36" s="64">
        <f t="shared" si="6"/>
        <v>31696270</v>
      </c>
      <c r="P36" s="64">
        <f t="shared" si="6"/>
        <v>16982217</v>
      </c>
      <c r="Q36" s="64">
        <f t="shared" si="6"/>
        <v>19616011</v>
      </c>
      <c r="R36" s="64">
        <f t="shared" si="6"/>
        <v>68294498</v>
      </c>
      <c r="S36" s="64">
        <f t="shared" si="6"/>
        <v>16413003</v>
      </c>
      <c r="T36" s="64">
        <f t="shared" si="6"/>
        <v>36006164</v>
      </c>
      <c r="U36" s="64">
        <f t="shared" si="6"/>
        <v>154457749</v>
      </c>
      <c r="V36" s="64">
        <f t="shared" si="6"/>
        <v>206876916</v>
      </c>
      <c r="W36" s="64">
        <f t="shared" si="6"/>
        <v>363152315</v>
      </c>
      <c r="X36" s="64">
        <f t="shared" si="6"/>
        <v>0</v>
      </c>
      <c r="Y36" s="64">
        <f t="shared" si="6"/>
        <v>363152315</v>
      </c>
      <c r="Z36" s="65">
        <f>+IF(X36&lt;&gt;0,+(Y36/X36)*100,0)</f>
        <v>0</v>
      </c>
      <c r="AA36" s="66">
        <f>SUM(AA32:AA35)</f>
        <v>461909368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17522226</v>
      </c>
      <c r="D5" s="16">
        <f>SUM(D6:D8)</f>
        <v>0</v>
      </c>
      <c r="E5" s="17">
        <f t="shared" si="0"/>
        <v>6100000</v>
      </c>
      <c r="F5" s="18">
        <f t="shared" si="0"/>
        <v>56204314</v>
      </c>
      <c r="G5" s="18">
        <f t="shared" si="0"/>
        <v>0</v>
      </c>
      <c r="H5" s="18">
        <f t="shared" si="0"/>
        <v>0</v>
      </c>
      <c r="I5" s="18">
        <f t="shared" si="0"/>
        <v>653147</v>
      </c>
      <c r="J5" s="18">
        <f t="shared" si="0"/>
        <v>653147</v>
      </c>
      <c r="K5" s="18">
        <f t="shared" si="0"/>
        <v>1550283</v>
      </c>
      <c r="L5" s="18">
        <f t="shared" si="0"/>
        <v>291011</v>
      </c>
      <c r="M5" s="18">
        <f t="shared" si="0"/>
        <v>2727635</v>
      </c>
      <c r="N5" s="18">
        <f t="shared" si="0"/>
        <v>4568929</v>
      </c>
      <c r="O5" s="18">
        <f t="shared" si="0"/>
        <v>2135145</v>
      </c>
      <c r="P5" s="18">
        <f t="shared" si="0"/>
        <v>20793554</v>
      </c>
      <c r="Q5" s="18">
        <f t="shared" si="0"/>
        <v>2056330</v>
      </c>
      <c r="R5" s="18">
        <f t="shared" si="0"/>
        <v>24985029</v>
      </c>
      <c r="S5" s="18">
        <f t="shared" si="0"/>
        <v>1917126</v>
      </c>
      <c r="T5" s="18">
        <f t="shared" si="0"/>
        <v>1045072</v>
      </c>
      <c r="U5" s="18">
        <f t="shared" si="0"/>
        <v>8892737</v>
      </c>
      <c r="V5" s="18">
        <f t="shared" si="0"/>
        <v>11854935</v>
      </c>
      <c r="W5" s="18">
        <f t="shared" si="0"/>
        <v>42062040</v>
      </c>
      <c r="X5" s="18">
        <f t="shared" si="0"/>
        <v>23899268</v>
      </c>
      <c r="Y5" s="18">
        <f t="shared" si="0"/>
        <v>18162772</v>
      </c>
      <c r="Z5" s="4">
        <f>+IF(X5&lt;&gt;0,+(Y5/X5)*100,0)</f>
        <v>75.9971895373532</v>
      </c>
      <c r="AA5" s="16">
        <f>SUM(AA6:AA8)</f>
        <v>56204314</v>
      </c>
    </row>
    <row r="6" spans="1:27" ht="13.5">
      <c r="A6" s="5" t="s">
        <v>32</v>
      </c>
      <c r="B6" s="3"/>
      <c r="C6" s="19">
        <v>12583633</v>
      </c>
      <c r="D6" s="19"/>
      <c r="E6" s="20"/>
      <c r="F6" s="21">
        <v>11301576</v>
      </c>
      <c r="G6" s="21"/>
      <c r="H6" s="21"/>
      <c r="I6" s="21"/>
      <c r="J6" s="21"/>
      <c r="K6" s="21">
        <v>1210689</v>
      </c>
      <c r="L6" s="21">
        <v>1800</v>
      </c>
      <c r="M6" s="21">
        <v>47087</v>
      </c>
      <c r="N6" s="21">
        <v>1259576</v>
      </c>
      <c r="O6" s="21">
        <v>1902685</v>
      </c>
      <c r="P6" s="21">
        <v>2569362</v>
      </c>
      <c r="Q6" s="21">
        <v>218672</v>
      </c>
      <c r="R6" s="21">
        <v>4690719</v>
      </c>
      <c r="S6" s="21">
        <v>608230</v>
      </c>
      <c r="T6" s="21">
        <v>41668</v>
      </c>
      <c r="U6" s="21">
        <v>2928592</v>
      </c>
      <c r="V6" s="21">
        <v>3578490</v>
      </c>
      <c r="W6" s="21">
        <v>9528785</v>
      </c>
      <c r="X6" s="21">
        <v>1961000</v>
      </c>
      <c r="Y6" s="21">
        <v>7567785</v>
      </c>
      <c r="Z6" s="6">
        <v>385.91</v>
      </c>
      <c r="AA6" s="28">
        <v>11301576</v>
      </c>
    </row>
    <row r="7" spans="1:27" ht="13.5">
      <c r="A7" s="5" t="s">
        <v>33</v>
      </c>
      <c r="B7" s="3"/>
      <c r="C7" s="22">
        <v>259843</v>
      </c>
      <c r="D7" s="22"/>
      <c r="E7" s="23">
        <v>850000</v>
      </c>
      <c r="F7" s="24">
        <v>39678678</v>
      </c>
      <c r="G7" s="24"/>
      <c r="H7" s="24"/>
      <c r="I7" s="24"/>
      <c r="J7" s="24"/>
      <c r="K7" s="24">
        <v>290000</v>
      </c>
      <c r="L7" s="24"/>
      <c r="M7" s="24">
        <v>2460675</v>
      </c>
      <c r="N7" s="24">
        <v>2750675</v>
      </c>
      <c r="O7" s="24">
        <v>187874</v>
      </c>
      <c r="P7" s="24">
        <v>17726149</v>
      </c>
      <c r="Q7" s="24"/>
      <c r="R7" s="24">
        <v>17914023</v>
      </c>
      <c r="S7" s="24">
        <v>416067</v>
      </c>
      <c r="T7" s="24">
        <v>444616</v>
      </c>
      <c r="U7" s="24">
        <v>-1626769</v>
      </c>
      <c r="V7" s="24">
        <v>-766086</v>
      </c>
      <c r="W7" s="24">
        <v>19898612</v>
      </c>
      <c r="X7" s="24">
        <v>21938268</v>
      </c>
      <c r="Y7" s="24">
        <v>-2039656</v>
      </c>
      <c r="Z7" s="7">
        <v>-9.3</v>
      </c>
      <c r="AA7" s="29">
        <v>39678678</v>
      </c>
    </row>
    <row r="8" spans="1:27" ht="13.5">
      <c r="A8" s="5" t="s">
        <v>34</v>
      </c>
      <c r="B8" s="3"/>
      <c r="C8" s="19">
        <v>4678750</v>
      </c>
      <c r="D8" s="19"/>
      <c r="E8" s="20">
        <v>5250000</v>
      </c>
      <c r="F8" s="21">
        <v>5224060</v>
      </c>
      <c r="G8" s="21"/>
      <c r="H8" s="21"/>
      <c r="I8" s="21">
        <v>653147</v>
      </c>
      <c r="J8" s="21">
        <v>653147</v>
      </c>
      <c r="K8" s="21">
        <v>49594</v>
      </c>
      <c r="L8" s="21">
        <v>289211</v>
      </c>
      <c r="M8" s="21">
        <v>219873</v>
      </c>
      <c r="N8" s="21">
        <v>558678</v>
      </c>
      <c r="O8" s="21">
        <v>44586</v>
      </c>
      <c r="P8" s="21">
        <v>498043</v>
      </c>
      <c r="Q8" s="21">
        <v>1837658</v>
      </c>
      <c r="R8" s="21">
        <v>2380287</v>
      </c>
      <c r="S8" s="21">
        <v>892829</v>
      </c>
      <c r="T8" s="21">
        <v>558788</v>
      </c>
      <c r="U8" s="21">
        <v>7590914</v>
      </c>
      <c r="V8" s="21">
        <v>9042531</v>
      </c>
      <c r="W8" s="21">
        <v>12634643</v>
      </c>
      <c r="X8" s="21"/>
      <c r="Y8" s="21">
        <v>12634643</v>
      </c>
      <c r="Z8" s="6"/>
      <c r="AA8" s="28">
        <v>5224060</v>
      </c>
    </row>
    <row r="9" spans="1:27" ht="13.5">
      <c r="A9" s="2" t="s">
        <v>35</v>
      </c>
      <c r="B9" s="3"/>
      <c r="C9" s="16">
        <f aca="true" t="shared" si="1" ref="C9:Y9">SUM(C10:C14)</f>
        <v>40824860</v>
      </c>
      <c r="D9" s="16">
        <f>SUM(D10:D14)</f>
        <v>0</v>
      </c>
      <c r="E9" s="17">
        <f t="shared" si="1"/>
        <v>66134225</v>
      </c>
      <c r="F9" s="18">
        <f t="shared" si="1"/>
        <v>92805259</v>
      </c>
      <c r="G9" s="18">
        <f t="shared" si="1"/>
        <v>79980</v>
      </c>
      <c r="H9" s="18">
        <f t="shared" si="1"/>
        <v>305257</v>
      </c>
      <c r="I9" s="18">
        <f t="shared" si="1"/>
        <v>5366423</v>
      </c>
      <c r="J9" s="18">
        <f t="shared" si="1"/>
        <v>5751660</v>
      </c>
      <c r="K9" s="18">
        <f t="shared" si="1"/>
        <v>11086726</v>
      </c>
      <c r="L9" s="18">
        <f t="shared" si="1"/>
        <v>1756224</v>
      </c>
      <c r="M9" s="18">
        <f t="shared" si="1"/>
        <v>8825188</v>
      </c>
      <c r="N9" s="18">
        <f t="shared" si="1"/>
        <v>21668138</v>
      </c>
      <c r="O9" s="18">
        <f t="shared" si="1"/>
        <v>1975889</v>
      </c>
      <c r="P9" s="18">
        <f t="shared" si="1"/>
        <v>14743960</v>
      </c>
      <c r="Q9" s="18">
        <f t="shared" si="1"/>
        <v>7911524</v>
      </c>
      <c r="R9" s="18">
        <f t="shared" si="1"/>
        <v>24631373</v>
      </c>
      <c r="S9" s="18">
        <f t="shared" si="1"/>
        <v>2667340</v>
      </c>
      <c r="T9" s="18">
        <f t="shared" si="1"/>
        <v>9108531</v>
      </c>
      <c r="U9" s="18">
        <f t="shared" si="1"/>
        <v>31185425</v>
      </c>
      <c r="V9" s="18">
        <f t="shared" si="1"/>
        <v>42961296</v>
      </c>
      <c r="W9" s="18">
        <f t="shared" si="1"/>
        <v>95012467</v>
      </c>
      <c r="X9" s="18">
        <f t="shared" si="1"/>
        <v>10655754</v>
      </c>
      <c r="Y9" s="18">
        <f t="shared" si="1"/>
        <v>84356713</v>
      </c>
      <c r="Z9" s="4">
        <f>+IF(X9&lt;&gt;0,+(Y9/X9)*100,0)</f>
        <v>791.6540959935825</v>
      </c>
      <c r="AA9" s="30">
        <f>SUM(AA10:AA14)</f>
        <v>92805259</v>
      </c>
    </row>
    <row r="10" spans="1:27" ht="13.5">
      <c r="A10" s="5" t="s">
        <v>36</v>
      </c>
      <c r="B10" s="3"/>
      <c r="C10" s="19">
        <v>25005874</v>
      </c>
      <c r="D10" s="19"/>
      <c r="E10" s="20">
        <v>19771000</v>
      </c>
      <c r="F10" s="21">
        <v>44436709</v>
      </c>
      <c r="G10" s="21"/>
      <c r="H10" s="21"/>
      <c r="I10" s="21">
        <v>1018917</v>
      </c>
      <c r="J10" s="21">
        <v>1018917</v>
      </c>
      <c r="K10" s="21">
        <v>7290052</v>
      </c>
      <c r="L10" s="21">
        <v>692663</v>
      </c>
      <c r="M10" s="21">
        <v>6507731</v>
      </c>
      <c r="N10" s="21">
        <v>14490446</v>
      </c>
      <c r="O10" s="21">
        <v>703902</v>
      </c>
      <c r="P10" s="21">
        <v>11573952</v>
      </c>
      <c r="Q10" s="21">
        <v>2014832</v>
      </c>
      <c r="R10" s="21">
        <v>14292686</v>
      </c>
      <c r="S10" s="21">
        <v>679589</v>
      </c>
      <c r="T10" s="21">
        <v>1656734</v>
      </c>
      <c r="U10" s="21">
        <v>11150058</v>
      </c>
      <c r="V10" s="21">
        <v>13486381</v>
      </c>
      <c r="W10" s="21">
        <v>43288430</v>
      </c>
      <c r="X10" s="21">
        <v>4127830</v>
      </c>
      <c r="Y10" s="21">
        <v>39160600</v>
      </c>
      <c r="Z10" s="6">
        <v>948.7</v>
      </c>
      <c r="AA10" s="28">
        <v>44436709</v>
      </c>
    </row>
    <row r="11" spans="1:27" ht="13.5">
      <c r="A11" s="5" t="s">
        <v>37</v>
      </c>
      <c r="B11" s="3"/>
      <c r="C11" s="19">
        <v>15297213</v>
      </c>
      <c r="D11" s="19"/>
      <c r="E11" s="20">
        <v>43313225</v>
      </c>
      <c r="F11" s="21">
        <v>43145550</v>
      </c>
      <c r="G11" s="21">
        <v>79980</v>
      </c>
      <c r="H11" s="21">
        <v>305257</v>
      </c>
      <c r="I11" s="21">
        <v>4347506</v>
      </c>
      <c r="J11" s="21">
        <v>4732743</v>
      </c>
      <c r="K11" s="21">
        <v>3623438</v>
      </c>
      <c r="L11" s="21">
        <v>442494</v>
      </c>
      <c r="M11" s="21">
        <v>2287973</v>
      </c>
      <c r="N11" s="21">
        <v>6353905</v>
      </c>
      <c r="O11" s="21">
        <v>1271143</v>
      </c>
      <c r="P11" s="21">
        <v>2888142</v>
      </c>
      <c r="Q11" s="21">
        <v>5550643</v>
      </c>
      <c r="R11" s="21">
        <v>9709928</v>
      </c>
      <c r="S11" s="21">
        <v>1844639</v>
      </c>
      <c r="T11" s="21">
        <v>7152650</v>
      </c>
      <c r="U11" s="21">
        <v>15823844</v>
      </c>
      <c r="V11" s="21">
        <v>24821133</v>
      </c>
      <c r="W11" s="21">
        <v>45617709</v>
      </c>
      <c r="X11" s="21">
        <v>6007924</v>
      </c>
      <c r="Y11" s="21">
        <v>39609785</v>
      </c>
      <c r="Z11" s="6">
        <v>659.29</v>
      </c>
      <c r="AA11" s="28">
        <v>43145550</v>
      </c>
    </row>
    <row r="12" spans="1:27" ht="13.5">
      <c r="A12" s="5" t="s">
        <v>38</v>
      </c>
      <c r="B12" s="3"/>
      <c r="C12" s="19">
        <v>496728</v>
      </c>
      <c r="D12" s="19"/>
      <c r="E12" s="20">
        <v>2100000</v>
      </c>
      <c r="F12" s="21">
        <v>2100000</v>
      </c>
      <c r="G12" s="21"/>
      <c r="H12" s="21"/>
      <c r="I12" s="21"/>
      <c r="J12" s="21"/>
      <c r="K12" s="21">
        <v>173236</v>
      </c>
      <c r="L12" s="21"/>
      <c r="M12" s="21"/>
      <c r="N12" s="21">
        <v>173236</v>
      </c>
      <c r="O12" s="21"/>
      <c r="P12" s="21"/>
      <c r="Q12" s="21">
        <v>241886</v>
      </c>
      <c r="R12" s="21">
        <v>241886</v>
      </c>
      <c r="S12" s="21">
        <v>142770</v>
      </c>
      <c r="T12" s="21">
        <v>175080</v>
      </c>
      <c r="U12" s="21">
        <v>1150257</v>
      </c>
      <c r="V12" s="21">
        <v>1468107</v>
      </c>
      <c r="W12" s="21">
        <v>1883229</v>
      </c>
      <c r="X12" s="21">
        <v>520000</v>
      </c>
      <c r="Y12" s="21">
        <v>1363229</v>
      </c>
      <c r="Z12" s="6">
        <v>262.16</v>
      </c>
      <c r="AA12" s="28">
        <v>2100000</v>
      </c>
    </row>
    <row r="13" spans="1:27" ht="13.5">
      <c r="A13" s="5" t="s">
        <v>39</v>
      </c>
      <c r="B13" s="3"/>
      <c r="C13" s="19">
        <v>25045</v>
      </c>
      <c r="D13" s="19"/>
      <c r="E13" s="20"/>
      <c r="F13" s="21">
        <v>2033000</v>
      </c>
      <c r="G13" s="21"/>
      <c r="H13" s="21"/>
      <c r="I13" s="21"/>
      <c r="J13" s="21"/>
      <c r="K13" s="21"/>
      <c r="L13" s="21">
        <v>621067</v>
      </c>
      <c r="M13" s="21">
        <v>29484</v>
      </c>
      <c r="N13" s="21">
        <v>650551</v>
      </c>
      <c r="O13" s="21">
        <v>844</v>
      </c>
      <c r="P13" s="21">
        <v>281866</v>
      </c>
      <c r="Q13" s="21">
        <v>104163</v>
      </c>
      <c r="R13" s="21">
        <v>386873</v>
      </c>
      <c r="S13" s="21">
        <v>342</v>
      </c>
      <c r="T13" s="21">
        <v>47529</v>
      </c>
      <c r="U13" s="21">
        <v>2140553</v>
      </c>
      <c r="V13" s="21">
        <v>2188424</v>
      </c>
      <c r="W13" s="21">
        <v>3225848</v>
      </c>
      <c r="X13" s="21"/>
      <c r="Y13" s="21">
        <v>3225848</v>
      </c>
      <c r="Z13" s="6"/>
      <c r="AA13" s="28">
        <v>2033000</v>
      </c>
    </row>
    <row r="14" spans="1:27" ht="13.5">
      <c r="A14" s="5" t="s">
        <v>40</v>
      </c>
      <c r="B14" s="3"/>
      <c r="C14" s="22"/>
      <c r="D14" s="22"/>
      <c r="E14" s="23">
        <v>950000</v>
      </c>
      <c r="F14" s="24">
        <v>1090000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>
        <v>76538</v>
      </c>
      <c r="U14" s="24">
        <v>920713</v>
      </c>
      <c r="V14" s="24">
        <v>997251</v>
      </c>
      <c r="W14" s="24">
        <v>997251</v>
      </c>
      <c r="X14" s="24"/>
      <c r="Y14" s="24">
        <v>997251</v>
      </c>
      <c r="Z14" s="7"/>
      <c r="AA14" s="29">
        <v>1090000</v>
      </c>
    </row>
    <row r="15" spans="1:27" ht="13.5">
      <c r="A15" s="2" t="s">
        <v>41</v>
      </c>
      <c r="B15" s="8"/>
      <c r="C15" s="16">
        <f aca="true" t="shared" si="2" ref="C15:Y15">SUM(C16:C18)</f>
        <v>123856138</v>
      </c>
      <c r="D15" s="16">
        <f>SUM(D16:D18)</f>
        <v>0</v>
      </c>
      <c r="E15" s="17">
        <f t="shared" si="2"/>
        <v>220219000</v>
      </c>
      <c r="F15" s="18">
        <f t="shared" si="2"/>
        <v>243219689</v>
      </c>
      <c r="G15" s="18">
        <f t="shared" si="2"/>
        <v>0</v>
      </c>
      <c r="H15" s="18">
        <f t="shared" si="2"/>
        <v>10634878</v>
      </c>
      <c r="I15" s="18">
        <f t="shared" si="2"/>
        <v>12860557</v>
      </c>
      <c r="J15" s="18">
        <f t="shared" si="2"/>
        <v>23495435</v>
      </c>
      <c r="K15" s="18">
        <f t="shared" si="2"/>
        <v>14909793</v>
      </c>
      <c r="L15" s="18">
        <f t="shared" si="2"/>
        <v>18029526</v>
      </c>
      <c r="M15" s="18">
        <f t="shared" si="2"/>
        <v>7108907</v>
      </c>
      <c r="N15" s="18">
        <f t="shared" si="2"/>
        <v>40048226</v>
      </c>
      <c r="O15" s="18">
        <f t="shared" si="2"/>
        <v>45866114</v>
      </c>
      <c r="P15" s="18">
        <f t="shared" si="2"/>
        <v>6521195</v>
      </c>
      <c r="Q15" s="18">
        <f t="shared" si="2"/>
        <v>18090302</v>
      </c>
      <c r="R15" s="18">
        <f t="shared" si="2"/>
        <v>70477611</v>
      </c>
      <c r="S15" s="18">
        <f t="shared" si="2"/>
        <v>11819240</v>
      </c>
      <c r="T15" s="18">
        <f t="shared" si="2"/>
        <v>12138984</v>
      </c>
      <c r="U15" s="18">
        <f t="shared" si="2"/>
        <v>-8001362</v>
      </c>
      <c r="V15" s="18">
        <f t="shared" si="2"/>
        <v>15956862</v>
      </c>
      <c r="W15" s="18">
        <f t="shared" si="2"/>
        <v>149978134</v>
      </c>
      <c r="X15" s="18">
        <f t="shared" si="2"/>
        <v>350835832</v>
      </c>
      <c r="Y15" s="18">
        <f t="shared" si="2"/>
        <v>-200857698</v>
      </c>
      <c r="Z15" s="4">
        <f>+IF(X15&lt;&gt;0,+(Y15/X15)*100,0)</f>
        <v>-57.25119263188601</v>
      </c>
      <c r="AA15" s="30">
        <f>SUM(AA16:AA18)</f>
        <v>243219689</v>
      </c>
    </row>
    <row r="16" spans="1:27" ht="13.5">
      <c r="A16" s="5" t="s">
        <v>42</v>
      </c>
      <c r="B16" s="3"/>
      <c r="C16" s="19">
        <v>15102396</v>
      </c>
      <c r="D16" s="19"/>
      <c r="E16" s="20">
        <v>14500000</v>
      </c>
      <c r="F16" s="21">
        <v>35961220</v>
      </c>
      <c r="G16" s="21"/>
      <c r="H16" s="21">
        <v>1461267</v>
      </c>
      <c r="I16" s="21">
        <v>2359863</v>
      </c>
      <c r="J16" s="21">
        <v>3821130</v>
      </c>
      <c r="K16" s="21">
        <v>4611716</v>
      </c>
      <c r="L16" s="21">
        <v>3525075</v>
      </c>
      <c r="M16" s="21">
        <v>2508889</v>
      </c>
      <c r="N16" s="21">
        <v>10645680</v>
      </c>
      <c r="O16" s="21">
        <v>237615</v>
      </c>
      <c r="P16" s="21">
        <v>2162126</v>
      </c>
      <c r="Q16" s="21">
        <v>1931942</v>
      </c>
      <c r="R16" s="21">
        <v>4331683</v>
      </c>
      <c r="S16" s="21">
        <v>2706185</v>
      </c>
      <c r="T16" s="21">
        <v>1549572</v>
      </c>
      <c r="U16" s="21">
        <v>4756011</v>
      </c>
      <c r="V16" s="21">
        <v>9011768</v>
      </c>
      <c r="W16" s="21">
        <v>27810261</v>
      </c>
      <c r="X16" s="21">
        <v>173873000</v>
      </c>
      <c r="Y16" s="21">
        <v>-146062739</v>
      </c>
      <c r="Z16" s="6">
        <v>-84.01</v>
      </c>
      <c r="AA16" s="28">
        <v>35961220</v>
      </c>
    </row>
    <row r="17" spans="1:27" ht="13.5">
      <c r="A17" s="5" t="s">
        <v>43</v>
      </c>
      <c r="B17" s="3"/>
      <c r="C17" s="19">
        <v>108753742</v>
      </c>
      <c r="D17" s="19"/>
      <c r="E17" s="20">
        <v>205719000</v>
      </c>
      <c r="F17" s="21">
        <v>207258469</v>
      </c>
      <c r="G17" s="21"/>
      <c r="H17" s="21">
        <v>9173611</v>
      </c>
      <c r="I17" s="21">
        <v>10500694</v>
      </c>
      <c r="J17" s="21">
        <v>19674305</v>
      </c>
      <c r="K17" s="21">
        <v>10298077</v>
      </c>
      <c r="L17" s="21">
        <v>14504451</v>
      </c>
      <c r="M17" s="21">
        <v>4600018</v>
      </c>
      <c r="N17" s="21">
        <v>29402546</v>
      </c>
      <c r="O17" s="21">
        <v>45628499</v>
      </c>
      <c r="P17" s="21">
        <v>4359069</v>
      </c>
      <c r="Q17" s="21">
        <v>16158360</v>
      </c>
      <c r="R17" s="21">
        <v>66145928</v>
      </c>
      <c r="S17" s="21">
        <v>9113055</v>
      </c>
      <c r="T17" s="21">
        <v>10589412</v>
      </c>
      <c r="U17" s="21">
        <v>-12757373</v>
      </c>
      <c r="V17" s="21">
        <v>6945094</v>
      </c>
      <c r="W17" s="21">
        <v>122167873</v>
      </c>
      <c r="X17" s="21">
        <v>176962832</v>
      </c>
      <c r="Y17" s="21">
        <v>-54794959</v>
      </c>
      <c r="Z17" s="6">
        <v>-30.96</v>
      </c>
      <c r="AA17" s="28">
        <v>207258469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151076874</v>
      </c>
      <c r="D19" s="16">
        <f>SUM(D20:D23)</f>
        <v>0</v>
      </c>
      <c r="E19" s="17">
        <f t="shared" si="3"/>
        <v>305300775</v>
      </c>
      <c r="F19" s="18">
        <f t="shared" si="3"/>
        <v>307003286</v>
      </c>
      <c r="G19" s="18">
        <f t="shared" si="3"/>
        <v>1379206</v>
      </c>
      <c r="H19" s="18">
        <f t="shared" si="3"/>
        <v>5023419</v>
      </c>
      <c r="I19" s="18">
        <f t="shared" si="3"/>
        <v>9407707</v>
      </c>
      <c r="J19" s="18">
        <f t="shared" si="3"/>
        <v>15810332</v>
      </c>
      <c r="K19" s="18">
        <f t="shared" si="3"/>
        <v>27365714</v>
      </c>
      <c r="L19" s="18">
        <f t="shared" si="3"/>
        <v>7203927</v>
      </c>
      <c r="M19" s="18">
        <f t="shared" si="3"/>
        <v>16711346</v>
      </c>
      <c r="N19" s="18">
        <f t="shared" si="3"/>
        <v>51280987</v>
      </c>
      <c r="O19" s="18">
        <f t="shared" si="3"/>
        <v>8758007</v>
      </c>
      <c r="P19" s="18">
        <f t="shared" si="3"/>
        <v>19226914</v>
      </c>
      <c r="Q19" s="18">
        <f t="shared" si="3"/>
        <v>23465244</v>
      </c>
      <c r="R19" s="18">
        <f t="shared" si="3"/>
        <v>51450165</v>
      </c>
      <c r="S19" s="18">
        <f t="shared" si="3"/>
        <v>26179961</v>
      </c>
      <c r="T19" s="18">
        <f t="shared" si="3"/>
        <v>17595643</v>
      </c>
      <c r="U19" s="18">
        <f t="shared" si="3"/>
        <v>73248498</v>
      </c>
      <c r="V19" s="18">
        <f t="shared" si="3"/>
        <v>117024102</v>
      </c>
      <c r="W19" s="18">
        <f t="shared" si="3"/>
        <v>235565586</v>
      </c>
      <c r="X19" s="18">
        <f t="shared" si="3"/>
        <v>179895648</v>
      </c>
      <c r="Y19" s="18">
        <f t="shared" si="3"/>
        <v>55669938</v>
      </c>
      <c r="Z19" s="4">
        <f>+IF(X19&lt;&gt;0,+(Y19/X19)*100,0)</f>
        <v>30.94568357762607</v>
      </c>
      <c r="AA19" s="30">
        <f>SUM(AA20:AA23)</f>
        <v>307003286</v>
      </c>
    </row>
    <row r="20" spans="1:27" ht="13.5">
      <c r="A20" s="5" t="s">
        <v>46</v>
      </c>
      <c r="B20" s="3"/>
      <c r="C20" s="19">
        <v>67924327</v>
      </c>
      <c r="D20" s="19"/>
      <c r="E20" s="20">
        <v>214780000</v>
      </c>
      <c r="F20" s="21">
        <v>218090220</v>
      </c>
      <c r="G20" s="21">
        <v>591109</v>
      </c>
      <c r="H20" s="21">
        <v>850285</v>
      </c>
      <c r="I20" s="21">
        <v>4184145</v>
      </c>
      <c r="J20" s="21">
        <v>5625539</v>
      </c>
      <c r="K20" s="21">
        <v>12298624</v>
      </c>
      <c r="L20" s="21">
        <v>5241558</v>
      </c>
      <c r="M20" s="21">
        <v>1843368</v>
      </c>
      <c r="N20" s="21">
        <v>19383550</v>
      </c>
      <c r="O20" s="21">
        <v>3966649</v>
      </c>
      <c r="P20" s="21">
        <v>10245189</v>
      </c>
      <c r="Q20" s="21">
        <v>17715282</v>
      </c>
      <c r="R20" s="21">
        <v>31927120</v>
      </c>
      <c r="S20" s="21">
        <v>19348748</v>
      </c>
      <c r="T20" s="21">
        <v>8459770</v>
      </c>
      <c r="U20" s="21">
        <v>52162008</v>
      </c>
      <c r="V20" s="21">
        <v>79970526</v>
      </c>
      <c r="W20" s="21">
        <v>136906735</v>
      </c>
      <c r="X20" s="21">
        <v>95034882</v>
      </c>
      <c r="Y20" s="21">
        <v>41871853</v>
      </c>
      <c r="Z20" s="6">
        <v>44.06</v>
      </c>
      <c r="AA20" s="28">
        <v>218090220</v>
      </c>
    </row>
    <row r="21" spans="1:27" ht="13.5">
      <c r="A21" s="5" t="s">
        <v>47</v>
      </c>
      <c r="B21" s="3"/>
      <c r="C21" s="19">
        <v>34956305</v>
      </c>
      <c r="D21" s="19"/>
      <c r="E21" s="20">
        <v>25992225</v>
      </c>
      <c r="F21" s="21">
        <v>34338167</v>
      </c>
      <c r="G21" s="21">
        <v>788097</v>
      </c>
      <c r="H21" s="21">
        <v>2481373</v>
      </c>
      <c r="I21" s="21">
        <v>1243891</v>
      </c>
      <c r="J21" s="21">
        <v>4513361</v>
      </c>
      <c r="K21" s="21">
        <v>4146476</v>
      </c>
      <c r="L21" s="21">
        <v>1342885</v>
      </c>
      <c r="M21" s="21">
        <v>7043442</v>
      </c>
      <c r="N21" s="21">
        <v>12532803</v>
      </c>
      <c r="O21" s="21">
        <v>3891714</v>
      </c>
      <c r="P21" s="21">
        <v>4098583</v>
      </c>
      <c r="Q21" s="21">
        <v>3908910</v>
      </c>
      <c r="R21" s="21">
        <v>11899207</v>
      </c>
      <c r="S21" s="21">
        <v>5422864</v>
      </c>
      <c r="T21" s="21">
        <v>6534888</v>
      </c>
      <c r="U21" s="21">
        <v>13085470</v>
      </c>
      <c r="V21" s="21">
        <v>25043222</v>
      </c>
      <c r="W21" s="21">
        <v>53988593</v>
      </c>
      <c r="X21" s="21">
        <v>59191250</v>
      </c>
      <c r="Y21" s="21">
        <v>-5202657</v>
      </c>
      <c r="Z21" s="6">
        <v>-8.79</v>
      </c>
      <c r="AA21" s="28">
        <v>34338167</v>
      </c>
    </row>
    <row r="22" spans="1:27" ht="13.5">
      <c r="A22" s="5" t="s">
        <v>48</v>
      </c>
      <c r="B22" s="3"/>
      <c r="C22" s="22">
        <v>43495573</v>
      </c>
      <c r="D22" s="22"/>
      <c r="E22" s="23">
        <v>51665000</v>
      </c>
      <c r="F22" s="24">
        <v>41711349</v>
      </c>
      <c r="G22" s="24"/>
      <c r="H22" s="24">
        <v>1467686</v>
      </c>
      <c r="I22" s="24">
        <v>3963271</v>
      </c>
      <c r="J22" s="24">
        <v>5430957</v>
      </c>
      <c r="K22" s="24">
        <v>8830556</v>
      </c>
      <c r="L22" s="24">
        <v>511314</v>
      </c>
      <c r="M22" s="24">
        <v>6606606</v>
      </c>
      <c r="N22" s="24">
        <v>15948476</v>
      </c>
      <c r="O22" s="24">
        <v>80117</v>
      </c>
      <c r="P22" s="24">
        <v>2902001</v>
      </c>
      <c r="Q22" s="24">
        <v>637942</v>
      </c>
      <c r="R22" s="24">
        <v>3620060</v>
      </c>
      <c r="S22" s="24">
        <v>475544</v>
      </c>
      <c r="T22" s="24">
        <v>1565542</v>
      </c>
      <c r="U22" s="24">
        <v>5009859</v>
      </c>
      <c r="V22" s="24">
        <v>7050945</v>
      </c>
      <c r="W22" s="24">
        <v>32050438</v>
      </c>
      <c r="X22" s="24">
        <v>14128966</v>
      </c>
      <c r="Y22" s="24">
        <v>17921472</v>
      </c>
      <c r="Z22" s="7">
        <v>126.84</v>
      </c>
      <c r="AA22" s="29">
        <v>41711349</v>
      </c>
    </row>
    <row r="23" spans="1:27" ht="13.5">
      <c r="A23" s="5" t="s">
        <v>49</v>
      </c>
      <c r="B23" s="3"/>
      <c r="C23" s="19">
        <v>4700669</v>
      </c>
      <c r="D23" s="19"/>
      <c r="E23" s="20">
        <v>12863550</v>
      </c>
      <c r="F23" s="21">
        <v>12863550</v>
      </c>
      <c r="G23" s="21"/>
      <c r="H23" s="21">
        <v>224075</v>
      </c>
      <c r="I23" s="21">
        <v>16400</v>
      </c>
      <c r="J23" s="21">
        <v>240475</v>
      </c>
      <c r="K23" s="21">
        <v>2090058</v>
      </c>
      <c r="L23" s="21">
        <v>108170</v>
      </c>
      <c r="M23" s="21">
        <v>1217930</v>
      </c>
      <c r="N23" s="21">
        <v>3416158</v>
      </c>
      <c r="O23" s="21">
        <v>819527</v>
      </c>
      <c r="P23" s="21">
        <v>1981141</v>
      </c>
      <c r="Q23" s="21">
        <v>1203110</v>
      </c>
      <c r="R23" s="21">
        <v>4003778</v>
      </c>
      <c r="S23" s="21">
        <v>932805</v>
      </c>
      <c r="T23" s="21">
        <v>1035443</v>
      </c>
      <c r="U23" s="21">
        <v>2991161</v>
      </c>
      <c r="V23" s="21">
        <v>4959409</v>
      </c>
      <c r="W23" s="21">
        <v>12619820</v>
      </c>
      <c r="X23" s="21">
        <v>11540550</v>
      </c>
      <c r="Y23" s="21">
        <v>1079270</v>
      </c>
      <c r="Z23" s="6">
        <v>9.35</v>
      </c>
      <c r="AA23" s="28">
        <v>12863550</v>
      </c>
    </row>
    <row r="24" spans="1:27" ht="13.5">
      <c r="A24" s="2" t="s">
        <v>50</v>
      </c>
      <c r="B24" s="8"/>
      <c r="C24" s="16">
        <v>17762888</v>
      </c>
      <c r="D24" s="16"/>
      <c r="E24" s="17"/>
      <c r="F24" s="18">
        <v>5743452</v>
      </c>
      <c r="G24" s="18"/>
      <c r="H24" s="18"/>
      <c r="I24" s="18">
        <v>1267829</v>
      </c>
      <c r="J24" s="18">
        <v>1267829</v>
      </c>
      <c r="K24" s="18">
        <v>230405</v>
      </c>
      <c r="L24" s="18">
        <v>761426</v>
      </c>
      <c r="M24" s="18">
        <v>830635</v>
      </c>
      <c r="N24" s="18">
        <v>1822466</v>
      </c>
      <c r="O24" s="18">
        <v>690340</v>
      </c>
      <c r="P24" s="18">
        <v>841301</v>
      </c>
      <c r="Q24" s="18">
        <v>364715</v>
      </c>
      <c r="R24" s="18">
        <v>1896356</v>
      </c>
      <c r="S24" s="18">
        <v>156925</v>
      </c>
      <c r="T24" s="18">
        <v>557095</v>
      </c>
      <c r="U24" s="18">
        <v>780297</v>
      </c>
      <c r="V24" s="18">
        <v>1494317</v>
      </c>
      <c r="W24" s="18">
        <v>6480968</v>
      </c>
      <c r="X24" s="18">
        <v>32467890</v>
      </c>
      <c r="Y24" s="18">
        <v>-25986922</v>
      </c>
      <c r="Z24" s="4">
        <v>-80.04</v>
      </c>
      <c r="AA24" s="30">
        <v>5743452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351042986</v>
      </c>
      <c r="D25" s="51">
        <f>+D5+D9+D15+D19+D24</f>
        <v>0</v>
      </c>
      <c r="E25" s="52">
        <f t="shared" si="4"/>
        <v>597754000</v>
      </c>
      <c r="F25" s="53">
        <f t="shared" si="4"/>
        <v>704976000</v>
      </c>
      <c r="G25" s="53">
        <f t="shared" si="4"/>
        <v>1459186</v>
      </c>
      <c r="H25" s="53">
        <f t="shared" si="4"/>
        <v>15963554</v>
      </c>
      <c r="I25" s="53">
        <f t="shared" si="4"/>
        <v>29555663</v>
      </c>
      <c r="J25" s="53">
        <f t="shared" si="4"/>
        <v>46978403</v>
      </c>
      <c r="K25" s="53">
        <f t="shared" si="4"/>
        <v>55142921</v>
      </c>
      <c r="L25" s="53">
        <f t="shared" si="4"/>
        <v>28042114</v>
      </c>
      <c r="M25" s="53">
        <f t="shared" si="4"/>
        <v>36203711</v>
      </c>
      <c r="N25" s="53">
        <f t="shared" si="4"/>
        <v>119388746</v>
      </c>
      <c r="O25" s="53">
        <f t="shared" si="4"/>
        <v>59425495</v>
      </c>
      <c r="P25" s="53">
        <f t="shared" si="4"/>
        <v>62126924</v>
      </c>
      <c r="Q25" s="53">
        <f t="shared" si="4"/>
        <v>51888115</v>
      </c>
      <c r="R25" s="53">
        <f t="shared" si="4"/>
        <v>173440534</v>
      </c>
      <c r="S25" s="53">
        <f t="shared" si="4"/>
        <v>42740592</v>
      </c>
      <c r="T25" s="53">
        <f t="shared" si="4"/>
        <v>40445325</v>
      </c>
      <c r="U25" s="53">
        <f t="shared" si="4"/>
        <v>106105595</v>
      </c>
      <c r="V25" s="53">
        <f t="shared" si="4"/>
        <v>189291512</v>
      </c>
      <c r="W25" s="53">
        <f t="shared" si="4"/>
        <v>529099195</v>
      </c>
      <c r="X25" s="53">
        <f t="shared" si="4"/>
        <v>597754392</v>
      </c>
      <c r="Y25" s="53">
        <f t="shared" si="4"/>
        <v>-68655197</v>
      </c>
      <c r="Z25" s="54">
        <f>+IF(X25&lt;&gt;0,+(Y25/X25)*100,0)</f>
        <v>-11.485519457295764</v>
      </c>
      <c r="AA25" s="55">
        <f>+AA5+AA9+AA15+AA19+AA24</f>
        <v>704976000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194012799</v>
      </c>
      <c r="D28" s="19"/>
      <c r="E28" s="20">
        <v>367677000</v>
      </c>
      <c r="F28" s="21">
        <v>389832763</v>
      </c>
      <c r="G28" s="21">
        <v>1347386</v>
      </c>
      <c r="H28" s="21">
        <v>6563975</v>
      </c>
      <c r="I28" s="21">
        <v>22655668</v>
      </c>
      <c r="J28" s="21">
        <v>30567029</v>
      </c>
      <c r="K28" s="21">
        <v>35633135</v>
      </c>
      <c r="L28" s="21">
        <v>11187227</v>
      </c>
      <c r="M28" s="21">
        <v>20315931</v>
      </c>
      <c r="N28" s="21">
        <v>67136293</v>
      </c>
      <c r="O28" s="21">
        <v>52009238</v>
      </c>
      <c r="P28" s="21">
        <v>24326393</v>
      </c>
      <c r="Q28" s="21">
        <v>36007161</v>
      </c>
      <c r="R28" s="21">
        <v>112342792</v>
      </c>
      <c r="S28" s="21">
        <v>31878561</v>
      </c>
      <c r="T28" s="21">
        <v>23355359</v>
      </c>
      <c r="U28" s="21">
        <v>24637094</v>
      </c>
      <c r="V28" s="21">
        <v>79871014</v>
      </c>
      <c r="W28" s="21">
        <v>289917128</v>
      </c>
      <c r="X28" s="21"/>
      <c r="Y28" s="21">
        <v>289917128</v>
      </c>
      <c r="Z28" s="6"/>
      <c r="AA28" s="19">
        <v>389832763</v>
      </c>
    </row>
    <row r="29" spans="1:27" ht="13.5">
      <c r="A29" s="57" t="s">
        <v>55</v>
      </c>
      <c r="B29" s="3"/>
      <c r="C29" s="19">
        <v>51791714</v>
      </c>
      <c r="D29" s="19"/>
      <c r="E29" s="20">
        <v>9927000</v>
      </c>
      <c r="F29" s="21">
        <v>57941932</v>
      </c>
      <c r="G29" s="21">
        <v>111396</v>
      </c>
      <c r="H29" s="21">
        <v>505888</v>
      </c>
      <c r="I29" s="21">
        <v>3040178</v>
      </c>
      <c r="J29" s="21">
        <v>3657462</v>
      </c>
      <c r="K29" s="21">
        <v>12472155</v>
      </c>
      <c r="L29" s="21">
        <v>2845713</v>
      </c>
      <c r="M29" s="21">
        <v>6328296</v>
      </c>
      <c r="N29" s="21">
        <v>21646164</v>
      </c>
      <c r="O29" s="21">
        <v>3799332</v>
      </c>
      <c r="P29" s="21">
        <v>13604838</v>
      </c>
      <c r="Q29" s="21">
        <v>2949630</v>
      </c>
      <c r="R29" s="21">
        <v>20353800</v>
      </c>
      <c r="S29" s="21">
        <v>2776917</v>
      </c>
      <c r="T29" s="21">
        <v>2102115</v>
      </c>
      <c r="U29" s="21">
        <v>16796146</v>
      </c>
      <c r="V29" s="21">
        <v>21675178</v>
      </c>
      <c r="W29" s="21">
        <v>67332604</v>
      </c>
      <c r="X29" s="21"/>
      <c r="Y29" s="21">
        <v>67332604</v>
      </c>
      <c r="Z29" s="6"/>
      <c r="AA29" s="28">
        <v>57941932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282361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246086874</v>
      </c>
      <c r="D32" s="25">
        <f>SUM(D28:D31)</f>
        <v>0</v>
      </c>
      <c r="E32" s="26">
        <f t="shared" si="5"/>
        <v>377604000</v>
      </c>
      <c r="F32" s="27">
        <f t="shared" si="5"/>
        <v>447774695</v>
      </c>
      <c r="G32" s="27">
        <f t="shared" si="5"/>
        <v>1458782</v>
      </c>
      <c r="H32" s="27">
        <f t="shared" si="5"/>
        <v>7069863</v>
      </c>
      <c r="I32" s="27">
        <f t="shared" si="5"/>
        <v>25695846</v>
      </c>
      <c r="J32" s="27">
        <f t="shared" si="5"/>
        <v>34224491</v>
      </c>
      <c r="K32" s="27">
        <f t="shared" si="5"/>
        <v>48105290</v>
      </c>
      <c r="L32" s="27">
        <f t="shared" si="5"/>
        <v>14032940</v>
      </c>
      <c r="M32" s="27">
        <f t="shared" si="5"/>
        <v>26644227</v>
      </c>
      <c r="N32" s="27">
        <f t="shared" si="5"/>
        <v>88782457</v>
      </c>
      <c r="O32" s="27">
        <f t="shared" si="5"/>
        <v>55808570</v>
      </c>
      <c r="P32" s="27">
        <f t="shared" si="5"/>
        <v>37931231</v>
      </c>
      <c r="Q32" s="27">
        <f t="shared" si="5"/>
        <v>38956791</v>
      </c>
      <c r="R32" s="27">
        <f t="shared" si="5"/>
        <v>132696592</v>
      </c>
      <c r="S32" s="27">
        <f t="shared" si="5"/>
        <v>34655478</v>
      </c>
      <c r="T32" s="27">
        <f t="shared" si="5"/>
        <v>25457474</v>
      </c>
      <c r="U32" s="27">
        <f t="shared" si="5"/>
        <v>41433240</v>
      </c>
      <c r="V32" s="27">
        <f t="shared" si="5"/>
        <v>101546192</v>
      </c>
      <c r="W32" s="27">
        <f t="shared" si="5"/>
        <v>357249732</v>
      </c>
      <c r="X32" s="27">
        <f t="shared" si="5"/>
        <v>0</v>
      </c>
      <c r="Y32" s="27">
        <f t="shared" si="5"/>
        <v>357249732</v>
      </c>
      <c r="Z32" s="13">
        <f>+IF(X32&lt;&gt;0,+(Y32/X32)*100,0)</f>
        <v>0</v>
      </c>
      <c r="AA32" s="31">
        <f>SUM(AA28:AA31)</f>
        <v>447774695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4134245</v>
      </c>
      <c r="D34" s="19"/>
      <c r="E34" s="20">
        <v>100000000</v>
      </c>
      <c r="F34" s="21">
        <v>95000000</v>
      </c>
      <c r="G34" s="21">
        <v>8</v>
      </c>
      <c r="H34" s="21">
        <v>10117</v>
      </c>
      <c r="I34" s="21">
        <v>52907</v>
      </c>
      <c r="J34" s="21">
        <v>63032</v>
      </c>
      <c r="K34" s="21">
        <v>84576</v>
      </c>
      <c r="L34" s="21">
        <v>956772</v>
      </c>
      <c r="M34" s="21">
        <v>405620</v>
      </c>
      <c r="N34" s="21">
        <v>1446968</v>
      </c>
      <c r="O34" s="21">
        <v>-697354</v>
      </c>
      <c r="P34" s="21">
        <v>266619</v>
      </c>
      <c r="Q34" s="21">
        <v>1085303</v>
      </c>
      <c r="R34" s="21">
        <v>654568</v>
      </c>
      <c r="S34" s="21">
        <v>267731</v>
      </c>
      <c r="T34" s="21">
        <v>1723520</v>
      </c>
      <c r="U34" s="21">
        <v>12576377</v>
      </c>
      <c r="V34" s="21">
        <v>14567628</v>
      </c>
      <c r="W34" s="21">
        <v>16732196</v>
      </c>
      <c r="X34" s="21"/>
      <c r="Y34" s="21">
        <v>16732196</v>
      </c>
      <c r="Z34" s="6"/>
      <c r="AA34" s="28">
        <v>95000000</v>
      </c>
    </row>
    <row r="35" spans="1:27" ht="13.5">
      <c r="A35" s="60" t="s">
        <v>63</v>
      </c>
      <c r="B35" s="3"/>
      <c r="C35" s="19">
        <v>100821869</v>
      </c>
      <c r="D35" s="19"/>
      <c r="E35" s="20">
        <v>120150000</v>
      </c>
      <c r="F35" s="21">
        <v>162201305</v>
      </c>
      <c r="G35" s="21">
        <v>396</v>
      </c>
      <c r="H35" s="21">
        <v>8883572</v>
      </c>
      <c r="I35" s="21">
        <v>3806909</v>
      </c>
      <c r="J35" s="21">
        <v>12690877</v>
      </c>
      <c r="K35" s="21">
        <v>6953055</v>
      </c>
      <c r="L35" s="21">
        <v>13052402</v>
      </c>
      <c r="M35" s="21">
        <v>9153864</v>
      </c>
      <c r="N35" s="21">
        <v>29159321</v>
      </c>
      <c r="O35" s="21">
        <v>4314279</v>
      </c>
      <c r="P35" s="21">
        <v>23929074</v>
      </c>
      <c r="Q35" s="21">
        <v>11846022</v>
      </c>
      <c r="R35" s="21">
        <v>40089375</v>
      </c>
      <c r="S35" s="21">
        <v>7817382</v>
      </c>
      <c r="T35" s="21">
        <v>13264331</v>
      </c>
      <c r="U35" s="21">
        <v>52095975</v>
      </c>
      <c r="V35" s="21">
        <v>73177688</v>
      </c>
      <c r="W35" s="21">
        <v>155117261</v>
      </c>
      <c r="X35" s="21"/>
      <c r="Y35" s="21">
        <v>155117261</v>
      </c>
      <c r="Z35" s="6"/>
      <c r="AA35" s="28">
        <v>162201305</v>
      </c>
    </row>
    <row r="36" spans="1:27" ht="13.5">
      <c r="A36" s="61" t="s">
        <v>64</v>
      </c>
      <c r="B36" s="10"/>
      <c r="C36" s="62">
        <f aca="true" t="shared" si="6" ref="C36:Y36">SUM(C32:C35)</f>
        <v>351042988</v>
      </c>
      <c r="D36" s="62">
        <f>SUM(D32:D35)</f>
        <v>0</v>
      </c>
      <c r="E36" s="63">
        <f t="shared" si="6"/>
        <v>597754000</v>
      </c>
      <c r="F36" s="64">
        <f t="shared" si="6"/>
        <v>704976000</v>
      </c>
      <c r="G36" s="64">
        <f t="shared" si="6"/>
        <v>1459186</v>
      </c>
      <c r="H36" s="64">
        <f t="shared" si="6"/>
        <v>15963552</v>
      </c>
      <c r="I36" s="64">
        <f t="shared" si="6"/>
        <v>29555662</v>
      </c>
      <c r="J36" s="64">
        <f t="shared" si="6"/>
        <v>46978400</v>
      </c>
      <c r="K36" s="64">
        <f t="shared" si="6"/>
        <v>55142921</v>
      </c>
      <c r="L36" s="64">
        <f t="shared" si="6"/>
        <v>28042114</v>
      </c>
      <c r="M36" s="64">
        <f t="shared" si="6"/>
        <v>36203711</v>
      </c>
      <c r="N36" s="64">
        <f t="shared" si="6"/>
        <v>119388746</v>
      </c>
      <c r="O36" s="64">
        <f t="shared" si="6"/>
        <v>59425495</v>
      </c>
      <c r="P36" s="64">
        <f t="shared" si="6"/>
        <v>62126924</v>
      </c>
      <c r="Q36" s="64">
        <f t="shared" si="6"/>
        <v>51888116</v>
      </c>
      <c r="R36" s="64">
        <f t="shared" si="6"/>
        <v>173440535</v>
      </c>
      <c r="S36" s="64">
        <f t="shared" si="6"/>
        <v>42740591</v>
      </c>
      <c r="T36" s="64">
        <f t="shared" si="6"/>
        <v>40445325</v>
      </c>
      <c r="U36" s="64">
        <f t="shared" si="6"/>
        <v>106105592</v>
      </c>
      <c r="V36" s="64">
        <f t="shared" si="6"/>
        <v>189291508</v>
      </c>
      <c r="W36" s="64">
        <f t="shared" si="6"/>
        <v>529099189</v>
      </c>
      <c r="X36" s="64">
        <f t="shared" si="6"/>
        <v>0</v>
      </c>
      <c r="Y36" s="64">
        <f t="shared" si="6"/>
        <v>529099189</v>
      </c>
      <c r="Z36" s="65">
        <f>+IF(X36&lt;&gt;0,+(Y36/X36)*100,0)</f>
        <v>0</v>
      </c>
      <c r="AA36" s="66">
        <f>SUM(AA32:AA35)</f>
        <v>704976000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114096833</v>
      </c>
      <c r="D5" s="16">
        <f>SUM(D6:D8)</f>
        <v>0</v>
      </c>
      <c r="E5" s="17">
        <f t="shared" si="0"/>
        <v>200854000</v>
      </c>
      <c r="F5" s="18">
        <f t="shared" si="0"/>
        <v>155316842</v>
      </c>
      <c r="G5" s="18">
        <f t="shared" si="0"/>
        <v>0</v>
      </c>
      <c r="H5" s="18">
        <f t="shared" si="0"/>
        <v>6875433</v>
      </c>
      <c r="I5" s="18">
        <f t="shared" si="0"/>
        <v>221511</v>
      </c>
      <c r="J5" s="18">
        <f t="shared" si="0"/>
        <v>7096944</v>
      </c>
      <c r="K5" s="18">
        <f t="shared" si="0"/>
        <v>10456179</v>
      </c>
      <c r="L5" s="18">
        <f t="shared" si="0"/>
        <v>21967873</v>
      </c>
      <c r="M5" s="18">
        <f t="shared" si="0"/>
        <v>12942941</v>
      </c>
      <c r="N5" s="18">
        <f t="shared" si="0"/>
        <v>45366993</v>
      </c>
      <c r="O5" s="18">
        <f t="shared" si="0"/>
        <v>15785</v>
      </c>
      <c r="P5" s="18">
        <f t="shared" si="0"/>
        <v>15785</v>
      </c>
      <c r="Q5" s="18">
        <f t="shared" si="0"/>
        <v>27646505</v>
      </c>
      <c r="R5" s="18">
        <f t="shared" si="0"/>
        <v>27678075</v>
      </c>
      <c r="S5" s="18">
        <f t="shared" si="0"/>
        <v>16218571</v>
      </c>
      <c r="T5" s="18">
        <f t="shared" si="0"/>
        <v>360107</v>
      </c>
      <c r="U5" s="18">
        <f t="shared" si="0"/>
        <v>56624495</v>
      </c>
      <c r="V5" s="18">
        <f t="shared" si="0"/>
        <v>73203173</v>
      </c>
      <c r="W5" s="18">
        <f t="shared" si="0"/>
        <v>153345185</v>
      </c>
      <c r="X5" s="18">
        <f t="shared" si="0"/>
        <v>180854004</v>
      </c>
      <c r="Y5" s="18">
        <f t="shared" si="0"/>
        <v>-27508819</v>
      </c>
      <c r="Z5" s="4">
        <f>+IF(X5&lt;&gt;0,+(Y5/X5)*100,0)</f>
        <v>-15.210511457628554</v>
      </c>
      <c r="AA5" s="16">
        <f>SUM(AA6:AA8)</f>
        <v>155316842</v>
      </c>
    </row>
    <row r="6" spans="1:27" ht="13.5">
      <c r="A6" s="5" t="s">
        <v>32</v>
      </c>
      <c r="B6" s="3"/>
      <c r="C6" s="19">
        <v>109215973</v>
      </c>
      <c r="D6" s="19"/>
      <c r="E6" s="20">
        <v>2034000</v>
      </c>
      <c r="F6" s="21">
        <v>150200000</v>
      </c>
      <c r="G6" s="21"/>
      <c r="H6" s="21">
        <v>6598931</v>
      </c>
      <c r="I6" s="21">
        <v>13499</v>
      </c>
      <c r="J6" s="21">
        <v>6612430</v>
      </c>
      <c r="K6" s="21">
        <v>9641155</v>
      </c>
      <c r="L6" s="21">
        <v>21473635</v>
      </c>
      <c r="M6" s="21">
        <v>12766082</v>
      </c>
      <c r="N6" s="21">
        <v>43880872</v>
      </c>
      <c r="O6" s="21">
        <v>15500</v>
      </c>
      <c r="P6" s="21">
        <v>15500</v>
      </c>
      <c r="Q6" s="21">
        <v>27424755</v>
      </c>
      <c r="R6" s="21">
        <v>27455755</v>
      </c>
      <c r="S6" s="21">
        <v>15536450</v>
      </c>
      <c r="T6" s="21">
        <v>23450</v>
      </c>
      <c r="U6" s="21">
        <v>55254567</v>
      </c>
      <c r="V6" s="21">
        <v>70814467</v>
      </c>
      <c r="W6" s="21">
        <v>148763524</v>
      </c>
      <c r="X6" s="21">
        <v>176374003</v>
      </c>
      <c r="Y6" s="21">
        <v>-27610479</v>
      </c>
      <c r="Z6" s="6">
        <v>-15.65</v>
      </c>
      <c r="AA6" s="28">
        <v>150200000</v>
      </c>
    </row>
    <row r="7" spans="1:27" ht="13.5">
      <c r="A7" s="5" t="s">
        <v>33</v>
      </c>
      <c r="B7" s="3"/>
      <c r="C7" s="22">
        <v>1574940</v>
      </c>
      <c r="D7" s="22"/>
      <c r="E7" s="23">
        <v>1450000</v>
      </c>
      <c r="F7" s="24">
        <v>3914302</v>
      </c>
      <c r="G7" s="24"/>
      <c r="H7" s="24">
        <v>276502</v>
      </c>
      <c r="I7" s="24">
        <v>208012</v>
      </c>
      <c r="J7" s="24">
        <v>484514</v>
      </c>
      <c r="K7" s="24">
        <v>669024</v>
      </c>
      <c r="L7" s="24">
        <v>348321</v>
      </c>
      <c r="M7" s="24">
        <v>9845</v>
      </c>
      <c r="N7" s="24">
        <v>1027190</v>
      </c>
      <c r="O7" s="24">
        <v>285</v>
      </c>
      <c r="P7" s="24">
        <v>285</v>
      </c>
      <c r="Q7" s="24">
        <v>221750</v>
      </c>
      <c r="R7" s="24">
        <v>222320</v>
      </c>
      <c r="S7" s="24">
        <v>682121</v>
      </c>
      <c r="T7" s="24">
        <v>336657</v>
      </c>
      <c r="U7" s="24">
        <v>776268</v>
      </c>
      <c r="V7" s="24">
        <v>1795046</v>
      </c>
      <c r="W7" s="24">
        <v>3529070</v>
      </c>
      <c r="X7" s="24">
        <v>2450004</v>
      </c>
      <c r="Y7" s="24">
        <v>1079066</v>
      </c>
      <c r="Z7" s="7">
        <v>44.04</v>
      </c>
      <c r="AA7" s="29">
        <v>3914302</v>
      </c>
    </row>
    <row r="8" spans="1:27" ht="13.5">
      <c r="A8" s="5" t="s">
        <v>34</v>
      </c>
      <c r="B8" s="3"/>
      <c r="C8" s="19">
        <v>3305920</v>
      </c>
      <c r="D8" s="19"/>
      <c r="E8" s="20">
        <v>197370000</v>
      </c>
      <c r="F8" s="21">
        <v>1202540</v>
      </c>
      <c r="G8" s="21"/>
      <c r="H8" s="21"/>
      <c r="I8" s="21"/>
      <c r="J8" s="21"/>
      <c r="K8" s="21">
        <v>146000</v>
      </c>
      <c r="L8" s="21">
        <v>145917</v>
      </c>
      <c r="M8" s="21">
        <v>167014</v>
      </c>
      <c r="N8" s="21">
        <v>458931</v>
      </c>
      <c r="O8" s="21"/>
      <c r="P8" s="21"/>
      <c r="Q8" s="21"/>
      <c r="R8" s="21"/>
      <c r="S8" s="21"/>
      <c r="T8" s="21"/>
      <c r="U8" s="21">
        <v>593660</v>
      </c>
      <c r="V8" s="21">
        <v>593660</v>
      </c>
      <c r="W8" s="21">
        <v>1052591</v>
      </c>
      <c r="X8" s="21">
        <v>2029997</v>
      </c>
      <c r="Y8" s="21">
        <v>-977406</v>
      </c>
      <c r="Z8" s="6">
        <v>-48.15</v>
      </c>
      <c r="AA8" s="28">
        <v>1202540</v>
      </c>
    </row>
    <row r="9" spans="1:27" ht="13.5">
      <c r="A9" s="2" t="s">
        <v>35</v>
      </c>
      <c r="B9" s="3"/>
      <c r="C9" s="16">
        <f aca="true" t="shared" si="1" ref="C9:Y9">SUM(C10:C14)</f>
        <v>31790759</v>
      </c>
      <c r="D9" s="16">
        <f>SUM(D10:D14)</f>
        <v>0</v>
      </c>
      <c r="E9" s="17">
        <f t="shared" si="1"/>
        <v>38775000</v>
      </c>
      <c r="F9" s="18">
        <f t="shared" si="1"/>
        <v>48312407</v>
      </c>
      <c r="G9" s="18">
        <f t="shared" si="1"/>
        <v>2300000</v>
      </c>
      <c r="H9" s="18">
        <f t="shared" si="1"/>
        <v>4840668</v>
      </c>
      <c r="I9" s="18">
        <f t="shared" si="1"/>
        <v>1668995</v>
      </c>
      <c r="J9" s="18">
        <f t="shared" si="1"/>
        <v>8809663</v>
      </c>
      <c r="K9" s="18">
        <f t="shared" si="1"/>
        <v>236275</v>
      </c>
      <c r="L9" s="18">
        <f t="shared" si="1"/>
        <v>591582</v>
      </c>
      <c r="M9" s="18">
        <f t="shared" si="1"/>
        <v>1765189</v>
      </c>
      <c r="N9" s="18">
        <f t="shared" si="1"/>
        <v>2593046</v>
      </c>
      <c r="O9" s="18">
        <f t="shared" si="1"/>
        <v>424011</v>
      </c>
      <c r="P9" s="18">
        <f t="shared" si="1"/>
        <v>424011</v>
      </c>
      <c r="Q9" s="18">
        <f t="shared" si="1"/>
        <v>2102365</v>
      </c>
      <c r="R9" s="18">
        <f t="shared" si="1"/>
        <v>2950387</v>
      </c>
      <c r="S9" s="18">
        <f t="shared" si="1"/>
        <v>2078672</v>
      </c>
      <c r="T9" s="18">
        <f t="shared" si="1"/>
        <v>4217579</v>
      </c>
      <c r="U9" s="18">
        <f t="shared" si="1"/>
        <v>11022590</v>
      </c>
      <c r="V9" s="18">
        <f t="shared" si="1"/>
        <v>17318841</v>
      </c>
      <c r="W9" s="18">
        <f t="shared" si="1"/>
        <v>31671937</v>
      </c>
      <c r="X9" s="18">
        <f t="shared" si="1"/>
        <v>31775002</v>
      </c>
      <c r="Y9" s="18">
        <f t="shared" si="1"/>
        <v>-103065</v>
      </c>
      <c r="Z9" s="4">
        <f>+IF(X9&lt;&gt;0,+(Y9/X9)*100,0)</f>
        <v>-0.32435875220401245</v>
      </c>
      <c r="AA9" s="30">
        <f>SUM(AA10:AA14)</f>
        <v>48312407</v>
      </c>
    </row>
    <row r="10" spans="1:27" ht="13.5">
      <c r="A10" s="5" t="s">
        <v>36</v>
      </c>
      <c r="B10" s="3"/>
      <c r="C10" s="19">
        <v>2659503</v>
      </c>
      <c r="D10" s="19"/>
      <c r="E10" s="20"/>
      <c r="F10" s="21">
        <v>18644517</v>
      </c>
      <c r="G10" s="21"/>
      <c r="H10" s="21"/>
      <c r="I10" s="21"/>
      <c r="J10" s="21"/>
      <c r="K10" s="21"/>
      <c r="L10" s="21">
        <v>60000</v>
      </c>
      <c r="M10" s="21"/>
      <c r="N10" s="21">
        <v>60000</v>
      </c>
      <c r="O10" s="21"/>
      <c r="P10" s="21"/>
      <c r="Q10" s="21">
        <v>1481000</v>
      </c>
      <c r="R10" s="21">
        <v>1481000</v>
      </c>
      <c r="S10" s="21">
        <v>983094</v>
      </c>
      <c r="T10" s="21">
        <v>3916591</v>
      </c>
      <c r="U10" s="21">
        <v>5711710</v>
      </c>
      <c r="V10" s="21">
        <v>10611395</v>
      </c>
      <c r="W10" s="21">
        <v>12152395</v>
      </c>
      <c r="X10" s="21">
        <v>12880003</v>
      </c>
      <c r="Y10" s="21">
        <v>-727608</v>
      </c>
      <c r="Z10" s="6">
        <v>-5.65</v>
      </c>
      <c r="AA10" s="28">
        <v>18644517</v>
      </c>
    </row>
    <row r="11" spans="1:27" ht="13.5">
      <c r="A11" s="5" t="s">
        <v>37</v>
      </c>
      <c r="B11" s="3"/>
      <c r="C11" s="19">
        <v>21568220</v>
      </c>
      <c r="D11" s="19"/>
      <c r="E11" s="20">
        <v>38775000</v>
      </c>
      <c r="F11" s="21">
        <v>18294585</v>
      </c>
      <c r="G11" s="21"/>
      <c r="H11" s="21">
        <v>4840668</v>
      </c>
      <c r="I11" s="21">
        <v>1227995</v>
      </c>
      <c r="J11" s="21">
        <v>6068663</v>
      </c>
      <c r="K11" s="21">
        <v>2463267</v>
      </c>
      <c r="L11" s="21"/>
      <c r="M11" s="21">
        <v>519764</v>
      </c>
      <c r="N11" s="21">
        <v>2983031</v>
      </c>
      <c r="O11" s="21">
        <v>424011</v>
      </c>
      <c r="P11" s="21">
        <v>424011</v>
      </c>
      <c r="Q11" s="21">
        <v>192352</v>
      </c>
      <c r="R11" s="21">
        <v>1040374</v>
      </c>
      <c r="S11" s="21">
        <v>306188</v>
      </c>
      <c r="T11" s="21">
        <v>124406</v>
      </c>
      <c r="U11" s="21">
        <v>56000</v>
      </c>
      <c r="V11" s="21">
        <v>486594</v>
      </c>
      <c r="W11" s="21">
        <v>10578662</v>
      </c>
      <c r="X11" s="21">
        <v>13620003</v>
      </c>
      <c r="Y11" s="21">
        <v>-3041341</v>
      </c>
      <c r="Z11" s="6">
        <v>-22.33</v>
      </c>
      <c r="AA11" s="28">
        <v>18294585</v>
      </c>
    </row>
    <row r="12" spans="1:27" ht="13.5">
      <c r="A12" s="5" t="s">
        <v>38</v>
      </c>
      <c r="B12" s="3"/>
      <c r="C12" s="19">
        <v>214232</v>
      </c>
      <c r="D12" s="19"/>
      <c r="E12" s="20"/>
      <c r="F12" s="21">
        <v>2975000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4050</v>
      </c>
      <c r="R12" s="21">
        <v>4050</v>
      </c>
      <c r="S12" s="21">
        <v>4050</v>
      </c>
      <c r="T12" s="21">
        <v>4050</v>
      </c>
      <c r="U12" s="21">
        <v>1656683</v>
      </c>
      <c r="V12" s="21">
        <v>1664783</v>
      </c>
      <c r="W12" s="21">
        <v>1668833</v>
      </c>
      <c r="X12" s="21">
        <v>774996</v>
      </c>
      <c r="Y12" s="21">
        <v>893837</v>
      </c>
      <c r="Z12" s="6">
        <v>115.33</v>
      </c>
      <c r="AA12" s="28">
        <v>2975000</v>
      </c>
    </row>
    <row r="13" spans="1:27" ht="13.5">
      <c r="A13" s="5" t="s">
        <v>39</v>
      </c>
      <c r="B13" s="3"/>
      <c r="C13" s="19">
        <v>6629257</v>
      </c>
      <c r="D13" s="19"/>
      <c r="E13" s="20"/>
      <c r="F13" s="21">
        <v>8262943</v>
      </c>
      <c r="G13" s="21">
        <v>2300000</v>
      </c>
      <c r="H13" s="21"/>
      <c r="I13" s="21">
        <v>441000</v>
      </c>
      <c r="J13" s="21">
        <v>2741000</v>
      </c>
      <c r="K13" s="21">
        <v>-2300000</v>
      </c>
      <c r="L13" s="21">
        <v>497993</v>
      </c>
      <c r="M13" s="21">
        <v>1245425</v>
      </c>
      <c r="N13" s="21">
        <v>-556582</v>
      </c>
      <c r="O13" s="21"/>
      <c r="P13" s="21"/>
      <c r="Q13" s="21">
        <v>424963</v>
      </c>
      <c r="R13" s="21">
        <v>424963</v>
      </c>
      <c r="S13" s="21">
        <v>785340</v>
      </c>
      <c r="T13" s="21">
        <v>172532</v>
      </c>
      <c r="U13" s="21">
        <v>3598197</v>
      </c>
      <c r="V13" s="21">
        <v>4556069</v>
      </c>
      <c r="W13" s="21">
        <v>7165450</v>
      </c>
      <c r="X13" s="21">
        <v>4500000</v>
      </c>
      <c r="Y13" s="21">
        <v>2665450</v>
      </c>
      <c r="Z13" s="6">
        <v>59.23</v>
      </c>
      <c r="AA13" s="28">
        <v>8262943</v>
      </c>
    </row>
    <row r="14" spans="1:27" ht="13.5">
      <c r="A14" s="5" t="s">
        <v>40</v>
      </c>
      <c r="B14" s="3"/>
      <c r="C14" s="22">
        <v>719547</v>
      </c>
      <c r="D14" s="22"/>
      <c r="E14" s="23"/>
      <c r="F14" s="24">
        <v>135362</v>
      </c>
      <c r="G14" s="24"/>
      <c r="H14" s="24"/>
      <c r="I14" s="24"/>
      <c r="J14" s="24"/>
      <c r="K14" s="24">
        <v>73008</v>
      </c>
      <c r="L14" s="24">
        <v>33589</v>
      </c>
      <c r="M14" s="24"/>
      <c r="N14" s="24">
        <v>106597</v>
      </c>
      <c r="O14" s="24"/>
      <c r="P14" s="24"/>
      <c r="Q14" s="24"/>
      <c r="R14" s="24"/>
      <c r="S14" s="24"/>
      <c r="T14" s="24"/>
      <c r="U14" s="24"/>
      <c r="V14" s="24"/>
      <c r="W14" s="24">
        <v>106597</v>
      </c>
      <c r="X14" s="24"/>
      <c r="Y14" s="24">
        <v>106597</v>
      </c>
      <c r="Z14" s="7"/>
      <c r="AA14" s="29">
        <v>135362</v>
      </c>
    </row>
    <row r="15" spans="1:27" ht="13.5">
      <c r="A15" s="2" t="s">
        <v>41</v>
      </c>
      <c r="B15" s="8"/>
      <c r="C15" s="16">
        <f aca="true" t="shared" si="2" ref="C15:Y15">SUM(C16:C18)</f>
        <v>140901741</v>
      </c>
      <c r="D15" s="16">
        <f>SUM(D16:D18)</f>
        <v>0</v>
      </c>
      <c r="E15" s="17">
        <f t="shared" si="2"/>
        <v>186399959</v>
      </c>
      <c r="F15" s="18">
        <f t="shared" si="2"/>
        <v>97095556</v>
      </c>
      <c r="G15" s="18">
        <f t="shared" si="2"/>
        <v>445866</v>
      </c>
      <c r="H15" s="18">
        <f t="shared" si="2"/>
        <v>5999095</v>
      </c>
      <c r="I15" s="18">
        <f t="shared" si="2"/>
        <v>4229558</v>
      </c>
      <c r="J15" s="18">
        <f t="shared" si="2"/>
        <v>10674519</v>
      </c>
      <c r="K15" s="18">
        <f t="shared" si="2"/>
        <v>6188309</v>
      </c>
      <c r="L15" s="18">
        <f t="shared" si="2"/>
        <v>7847768</v>
      </c>
      <c r="M15" s="18">
        <f t="shared" si="2"/>
        <v>8880324</v>
      </c>
      <c r="N15" s="18">
        <f t="shared" si="2"/>
        <v>22916401</v>
      </c>
      <c r="O15" s="18">
        <f t="shared" si="2"/>
        <v>930241</v>
      </c>
      <c r="P15" s="18">
        <f t="shared" si="2"/>
        <v>930241</v>
      </c>
      <c r="Q15" s="18">
        <f t="shared" si="2"/>
        <v>6790118</v>
      </c>
      <c r="R15" s="18">
        <f t="shared" si="2"/>
        <v>8650600</v>
      </c>
      <c r="S15" s="18">
        <f t="shared" si="2"/>
        <v>8557364</v>
      </c>
      <c r="T15" s="18">
        <f t="shared" si="2"/>
        <v>5960673</v>
      </c>
      <c r="U15" s="18">
        <f t="shared" si="2"/>
        <v>8451185</v>
      </c>
      <c r="V15" s="18">
        <f t="shared" si="2"/>
        <v>22969222</v>
      </c>
      <c r="W15" s="18">
        <f t="shared" si="2"/>
        <v>65210742</v>
      </c>
      <c r="X15" s="18">
        <f t="shared" si="2"/>
        <v>106639960</v>
      </c>
      <c r="Y15" s="18">
        <f t="shared" si="2"/>
        <v>-41429218</v>
      </c>
      <c r="Z15" s="4">
        <f>+IF(X15&lt;&gt;0,+(Y15/X15)*100,0)</f>
        <v>-38.849618848319146</v>
      </c>
      <c r="AA15" s="30">
        <f>SUM(AA16:AA18)</f>
        <v>97095556</v>
      </c>
    </row>
    <row r="16" spans="1:27" ht="13.5">
      <c r="A16" s="5" t="s">
        <v>42</v>
      </c>
      <c r="B16" s="3"/>
      <c r="C16" s="19">
        <v>25552212</v>
      </c>
      <c r="D16" s="19"/>
      <c r="E16" s="20">
        <v>23039959</v>
      </c>
      <c r="F16" s="21">
        <v>20847067</v>
      </c>
      <c r="G16" s="21"/>
      <c r="H16" s="21">
        <v>733319</v>
      </c>
      <c r="I16" s="21">
        <v>470425</v>
      </c>
      <c r="J16" s="21">
        <v>1203744</v>
      </c>
      <c r="K16" s="21">
        <v>96839</v>
      </c>
      <c r="L16" s="21">
        <v>7673</v>
      </c>
      <c r="M16" s="21">
        <v>1555454</v>
      </c>
      <c r="N16" s="21">
        <v>1659966</v>
      </c>
      <c r="O16" s="21">
        <v>333360</v>
      </c>
      <c r="P16" s="21">
        <v>333360</v>
      </c>
      <c r="Q16" s="21">
        <v>-121953</v>
      </c>
      <c r="R16" s="21">
        <v>544767</v>
      </c>
      <c r="S16" s="21">
        <v>2684370</v>
      </c>
      <c r="T16" s="21">
        <v>199139</v>
      </c>
      <c r="U16" s="21">
        <v>133399</v>
      </c>
      <c r="V16" s="21">
        <v>3016908</v>
      </c>
      <c r="W16" s="21">
        <v>6425385</v>
      </c>
      <c r="X16" s="21">
        <v>18539960</v>
      </c>
      <c r="Y16" s="21">
        <v>-12114575</v>
      </c>
      <c r="Z16" s="6">
        <v>-65.34</v>
      </c>
      <c r="AA16" s="28">
        <v>20847067</v>
      </c>
    </row>
    <row r="17" spans="1:27" ht="13.5">
      <c r="A17" s="5" t="s">
        <v>43</v>
      </c>
      <c r="B17" s="3"/>
      <c r="C17" s="19">
        <v>115349529</v>
      </c>
      <c r="D17" s="19"/>
      <c r="E17" s="20">
        <v>163360000</v>
      </c>
      <c r="F17" s="21">
        <v>75933489</v>
      </c>
      <c r="G17" s="21">
        <v>445866</v>
      </c>
      <c r="H17" s="21">
        <v>5265776</v>
      </c>
      <c r="I17" s="21">
        <v>3759133</v>
      </c>
      <c r="J17" s="21">
        <v>9470775</v>
      </c>
      <c r="K17" s="21">
        <v>6091470</v>
      </c>
      <c r="L17" s="21">
        <v>7840095</v>
      </c>
      <c r="M17" s="21">
        <v>7324870</v>
      </c>
      <c r="N17" s="21">
        <v>21256435</v>
      </c>
      <c r="O17" s="21">
        <v>596881</v>
      </c>
      <c r="P17" s="21">
        <v>596881</v>
      </c>
      <c r="Q17" s="21">
        <v>6912071</v>
      </c>
      <c r="R17" s="21">
        <v>8105833</v>
      </c>
      <c r="S17" s="21">
        <v>5872994</v>
      </c>
      <c r="T17" s="21">
        <v>5761534</v>
      </c>
      <c r="U17" s="21">
        <v>8147786</v>
      </c>
      <c r="V17" s="21">
        <v>19782314</v>
      </c>
      <c r="W17" s="21">
        <v>58615357</v>
      </c>
      <c r="X17" s="21">
        <v>88100000</v>
      </c>
      <c r="Y17" s="21">
        <v>-29484643</v>
      </c>
      <c r="Z17" s="6">
        <v>-33.47</v>
      </c>
      <c r="AA17" s="28">
        <v>75933489</v>
      </c>
    </row>
    <row r="18" spans="1:27" ht="13.5">
      <c r="A18" s="5" t="s">
        <v>44</v>
      </c>
      <c r="B18" s="3"/>
      <c r="C18" s="19"/>
      <c r="D18" s="19"/>
      <c r="E18" s="20"/>
      <c r="F18" s="21">
        <v>315000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170000</v>
      </c>
      <c r="V18" s="21">
        <v>170000</v>
      </c>
      <c r="W18" s="21">
        <v>170000</v>
      </c>
      <c r="X18" s="21"/>
      <c r="Y18" s="21">
        <v>170000</v>
      </c>
      <c r="Z18" s="6"/>
      <c r="AA18" s="28">
        <v>315000</v>
      </c>
    </row>
    <row r="19" spans="1:27" ht="13.5">
      <c r="A19" s="2" t="s">
        <v>45</v>
      </c>
      <c r="B19" s="8"/>
      <c r="C19" s="16">
        <f aca="true" t="shared" si="3" ref="C19:Y19">SUM(C20:C23)</f>
        <v>127104687</v>
      </c>
      <c r="D19" s="16">
        <f>SUM(D20:D23)</f>
        <v>0</v>
      </c>
      <c r="E19" s="17">
        <f t="shared" si="3"/>
        <v>18200000</v>
      </c>
      <c r="F19" s="18">
        <f t="shared" si="3"/>
        <v>127623288</v>
      </c>
      <c r="G19" s="18">
        <f t="shared" si="3"/>
        <v>7349184</v>
      </c>
      <c r="H19" s="18">
        <f t="shared" si="3"/>
        <v>11471662</v>
      </c>
      <c r="I19" s="18">
        <f t="shared" si="3"/>
        <v>8665800</v>
      </c>
      <c r="J19" s="18">
        <f t="shared" si="3"/>
        <v>27486646</v>
      </c>
      <c r="K19" s="18">
        <f t="shared" si="3"/>
        <v>-3708374</v>
      </c>
      <c r="L19" s="18">
        <f t="shared" si="3"/>
        <v>10656539</v>
      </c>
      <c r="M19" s="18">
        <f t="shared" si="3"/>
        <v>3134958</v>
      </c>
      <c r="N19" s="18">
        <f t="shared" si="3"/>
        <v>10083123</v>
      </c>
      <c r="O19" s="18">
        <f t="shared" si="3"/>
        <v>1845475</v>
      </c>
      <c r="P19" s="18">
        <f t="shared" si="3"/>
        <v>1845475</v>
      </c>
      <c r="Q19" s="18">
        <f t="shared" si="3"/>
        <v>18510274</v>
      </c>
      <c r="R19" s="18">
        <f t="shared" si="3"/>
        <v>22201224</v>
      </c>
      <c r="S19" s="18">
        <f t="shared" si="3"/>
        <v>21674294</v>
      </c>
      <c r="T19" s="18">
        <f t="shared" si="3"/>
        <v>14302421</v>
      </c>
      <c r="U19" s="18">
        <f t="shared" si="3"/>
        <v>17132339</v>
      </c>
      <c r="V19" s="18">
        <f t="shared" si="3"/>
        <v>53109054</v>
      </c>
      <c r="W19" s="18">
        <f t="shared" si="3"/>
        <v>112880047</v>
      </c>
      <c r="X19" s="18">
        <f t="shared" si="3"/>
        <v>124960004</v>
      </c>
      <c r="Y19" s="18">
        <f t="shared" si="3"/>
        <v>-12079957</v>
      </c>
      <c r="Z19" s="4">
        <f>+IF(X19&lt;&gt;0,+(Y19/X19)*100,0)</f>
        <v>-9.667058749453945</v>
      </c>
      <c r="AA19" s="30">
        <f>SUM(AA20:AA23)</f>
        <v>127623288</v>
      </c>
    </row>
    <row r="20" spans="1:27" ht="13.5">
      <c r="A20" s="5" t="s">
        <v>46</v>
      </c>
      <c r="B20" s="3"/>
      <c r="C20" s="19">
        <v>33522713</v>
      </c>
      <c r="D20" s="19"/>
      <c r="E20" s="20">
        <v>18200000</v>
      </c>
      <c r="F20" s="21">
        <v>42931246</v>
      </c>
      <c r="G20" s="21">
        <v>6612051</v>
      </c>
      <c r="H20" s="21">
        <v>5377432</v>
      </c>
      <c r="I20" s="21">
        <v>3730002</v>
      </c>
      <c r="J20" s="21">
        <v>15719485</v>
      </c>
      <c r="K20" s="21">
        <v>-6455221</v>
      </c>
      <c r="L20" s="21">
        <v>987186</v>
      </c>
      <c r="M20" s="21">
        <v>440978</v>
      </c>
      <c r="N20" s="21">
        <v>-5027057</v>
      </c>
      <c r="O20" s="21">
        <v>1008579</v>
      </c>
      <c r="P20" s="21">
        <v>1008579</v>
      </c>
      <c r="Q20" s="21">
        <v>9360110</v>
      </c>
      <c r="R20" s="21">
        <v>11377268</v>
      </c>
      <c r="S20" s="21">
        <v>10760318</v>
      </c>
      <c r="T20" s="21">
        <v>4370420</v>
      </c>
      <c r="U20" s="21">
        <v>10988332</v>
      </c>
      <c r="V20" s="21">
        <v>26119070</v>
      </c>
      <c r="W20" s="21">
        <v>48188766</v>
      </c>
      <c r="X20" s="21">
        <v>18200004</v>
      </c>
      <c r="Y20" s="21">
        <v>29988762</v>
      </c>
      <c r="Z20" s="6">
        <v>164.77</v>
      </c>
      <c r="AA20" s="28">
        <v>42931246</v>
      </c>
    </row>
    <row r="21" spans="1:27" ht="13.5">
      <c r="A21" s="5" t="s">
        <v>47</v>
      </c>
      <c r="B21" s="3"/>
      <c r="C21" s="19">
        <v>28490594</v>
      </c>
      <c r="D21" s="19"/>
      <c r="E21" s="20"/>
      <c r="F21" s="21">
        <v>77729194</v>
      </c>
      <c r="G21" s="21">
        <v>737133</v>
      </c>
      <c r="H21" s="21">
        <v>4390453</v>
      </c>
      <c r="I21" s="21">
        <v>1076498</v>
      </c>
      <c r="J21" s="21">
        <v>6204084</v>
      </c>
      <c r="K21" s="21">
        <v>2746847</v>
      </c>
      <c r="L21" s="21">
        <v>9070703</v>
      </c>
      <c r="M21" s="21">
        <v>2471445</v>
      </c>
      <c r="N21" s="21">
        <v>14288995</v>
      </c>
      <c r="O21" s="21">
        <v>836896</v>
      </c>
      <c r="P21" s="21">
        <v>836896</v>
      </c>
      <c r="Q21" s="21">
        <v>9150164</v>
      </c>
      <c r="R21" s="21">
        <v>10823956</v>
      </c>
      <c r="S21" s="21">
        <v>10913976</v>
      </c>
      <c r="T21" s="21">
        <v>9932001</v>
      </c>
      <c r="U21" s="21">
        <v>6144007</v>
      </c>
      <c r="V21" s="21">
        <v>26989984</v>
      </c>
      <c r="W21" s="21">
        <v>58307019</v>
      </c>
      <c r="X21" s="21">
        <v>102360000</v>
      </c>
      <c r="Y21" s="21">
        <v>-44052981</v>
      </c>
      <c r="Z21" s="6">
        <v>-43.04</v>
      </c>
      <c r="AA21" s="28">
        <v>77729194</v>
      </c>
    </row>
    <row r="22" spans="1:27" ht="13.5">
      <c r="A22" s="5" t="s">
        <v>48</v>
      </c>
      <c r="B22" s="3"/>
      <c r="C22" s="22">
        <v>50243531</v>
      </c>
      <c r="D22" s="22"/>
      <c r="E22" s="23"/>
      <c r="F22" s="24">
        <v>6962848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4400000</v>
      </c>
      <c r="Y22" s="24">
        <v>-4400000</v>
      </c>
      <c r="Z22" s="7">
        <v>-100</v>
      </c>
      <c r="AA22" s="29">
        <v>6962848</v>
      </c>
    </row>
    <row r="23" spans="1:27" ht="13.5">
      <c r="A23" s="5" t="s">
        <v>49</v>
      </c>
      <c r="B23" s="3"/>
      <c r="C23" s="19">
        <v>14847849</v>
      </c>
      <c r="D23" s="19"/>
      <c r="E23" s="20"/>
      <c r="F23" s="21"/>
      <c r="G23" s="21"/>
      <c r="H23" s="21">
        <v>1703777</v>
      </c>
      <c r="I23" s="21">
        <v>3859300</v>
      </c>
      <c r="J23" s="21">
        <v>5563077</v>
      </c>
      <c r="K23" s="21"/>
      <c r="L23" s="21">
        <v>598650</v>
      </c>
      <c r="M23" s="21">
        <v>222535</v>
      </c>
      <c r="N23" s="21">
        <v>821185</v>
      </c>
      <c r="O23" s="21"/>
      <c r="P23" s="21"/>
      <c r="Q23" s="21"/>
      <c r="R23" s="21"/>
      <c r="S23" s="21"/>
      <c r="T23" s="21"/>
      <c r="U23" s="21"/>
      <c r="V23" s="21"/>
      <c r="W23" s="21">
        <v>6384262</v>
      </c>
      <c r="X23" s="21"/>
      <c r="Y23" s="21">
        <v>6384262</v>
      </c>
      <c r="Z23" s="6"/>
      <c r="AA23" s="28"/>
    </row>
    <row r="24" spans="1:27" ht="13.5">
      <c r="A24" s="2" t="s">
        <v>50</v>
      </c>
      <c r="B24" s="8"/>
      <c r="C24" s="16">
        <v>1240355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415134375</v>
      </c>
      <c r="D25" s="51">
        <f>+D5+D9+D15+D19+D24</f>
        <v>0</v>
      </c>
      <c r="E25" s="52">
        <f t="shared" si="4"/>
        <v>444228959</v>
      </c>
      <c r="F25" s="53">
        <f t="shared" si="4"/>
        <v>428348093</v>
      </c>
      <c r="G25" s="53">
        <f t="shared" si="4"/>
        <v>10095050</v>
      </c>
      <c r="H25" s="53">
        <f t="shared" si="4"/>
        <v>29186858</v>
      </c>
      <c r="I25" s="53">
        <f t="shared" si="4"/>
        <v>14785864</v>
      </c>
      <c r="J25" s="53">
        <f t="shared" si="4"/>
        <v>54067772</v>
      </c>
      <c r="K25" s="53">
        <f t="shared" si="4"/>
        <v>13172389</v>
      </c>
      <c r="L25" s="53">
        <f t="shared" si="4"/>
        <v>41063762</v>
      </c>
      <c r="M25" s="53">
        <f t="shared" si="4"/>
        <v>26723412</v>
      </c>
      <c r="N25" s="53">
        <f t="shared" si="4"/>
        <v>80959563</v>
      </c>
      <c r="O25" s="53">
        <f t="shared" si="4"/>
        <v>3215512</v>
      </c>
      <c r="P25" s="53">
        <f t="shared" si="4"/>
        <v>3215512</v>
      </c>
      <c r="Q25" s="53">
        <f t="shared" si="4"/>
        <v>55049262</v>
      </c>
      <c r="R25" s="53">
        <f t="shared" si="4"/>
        <v>61480286</v>
      </c>
      <c r="S25" s="53">
        <f t="shared" si="4"/>
        <v>48528901</v>
      </c>
      <c r="T25" s="53">
        <f t="shared" si="4"/>
        <v>24840780</v>
      </c>
      <c r="U25" s="53">
        <f t="shared" si="4"/>
        <v>93230609</v>
      </c>
      <c r="V25" s="53">
        <f t="shared" si="4"/>
        <v>166600290</v>
      </c>
      <c r="W25" s="53">
        <f t="shared" si="4"/>
        <v>363107911</v>
      </c>
      <c r="X25" s="53">
        <f t="shared" si="4"/>
        <v>444228970</v>
      </c>
      <c r="Y25" s="53">
        <f t="shared" si="4"/>
        <v>-81121059</v>
      </c>
      <c r="Z25" s="54">
        <f>+IF(X25&lt;&gt;0,+(Y25/X25)*100,0)</f>
        <v>-18.261091571763092</v>
      </c>
      <c r="AA25" s="55">
        <f>+AA5+AA9+AA15+AA19+AA24</f>
        <v>428348093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220909125</v>
      </c>
      <c r="D28" s="19"/>
      <c r="E28" s="20">
        <v>152214000</v>
      </c>
      <c r="F28" s="21">
        <v>145439951</v>
      </c>
      <c r="G28" s="21">
        <v>731582</v>
      </c>
      <c r="H28" s="21">
        <v>9794495</v>
      </c>
      <c r="I28" s="21">
        <v>2914057</v>
      </c>
      <c r="J28" s="21">
        <v>13440134</v>
      </c>
      <c r="K28" s="21">
        <v>8173751</v>
      </c>
      <c r="L28" s="21">
        <v>11519112</v>
      </c>
      <c r="M28" s="21">
        <v>5602218</v>
      </c>
      <c r="N28" s="21">
        <v>25295081</v>
      </c>
      <c r="O28" s="21">
        <v>1348671</v>
      </c>
      <c r="P28" s="21">
        <v>1348671</v>
      </c>
      <c r="Q28" s="21">
        <v>13160311</v>
      </c>
      <c r="R28" s="21">
        <v>15857653</v>
      </c>
      <c r="S28" s="21">
        <v>13875272</v>
      </c>
      <c r="T28" s="21">
        <v>14914876</v>
      </c>
      <c r="U28" s="21">
        <v>17868578</v>
      </c>
      <c r="V28" s="21">
        <v>46658726</v>
      </c>
      <c r="W28" s="21">
        <v>101251594</v>
      </c>
      <c r="X28" s="21"/>
      <c r="Y28" s="21">
        <v>101251594</v>
      </c>
      <c r="Z28" s="6"/>
      <c r="AA28" s="19">
        <v>145439951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220909125</v>
      </c>
      <c r="D32" s="25">
        <f>SUM(D28:D31)</f>
        <v>0</v>
      </c>
      <c r="E32" s="26">
        <f t="shared" si="5"/>
        <v>152214000</v>
      </c>
      <c r="F32" s="27">
        <f t="shared" si="5"/>
        <v>145439951</v>
      </c>
      <c r="G32" s="27">
        <f t="shared" si="5"/>
        <v>731582</v>
      </c>
      <c r="H32" s="27">
        <f t="shared" si="5"/>
        <v>9794495</v>
      </c>
      <c r="I32" s="27">
        <f t="shared" si="5"/>
        <v>2914057</v>
      </c>
      <c r="J32" s="27">
        <f t="shared" si="5"/>
        <v>13440134</v>
      </c>
      <c r="K32" s="27">
        <f t="shared" si="5"/>
        <v>8173751</v>
      </c>
      <c r="L32" s="27">
        <f t="shared" si="5"/>
        <v>11519112</v>
      </c>
      <c r="M32" s="27">
        <f t="shared" si="5"/>
        <v>5602218</v>
      </c>
      <c r="N32" s="27">
        <f t="shared" si="5"/>
        <v>25295081</v>
      </c>
      <c r="O32" s="27">
        <f t="shared" si="5"/>
        <v>1348671</v>
      </c>
      <c r="P32" s="27">
        <f t="shared" si="5"/>
        <v>1348671</v>
      </c>
      <c r="Q32" s="27">
        <f t="shared" si="5"/>
        <v>13160311</v>
      </c>
      <c r="R32" s="27">
        <f t="shared" si="5"/>
        <v>15857653</v>
      </c>
      <c r="S32" s="27">
        <f t="shared" si="5"/>
        <v>13875272</v>
      </c>
      <c r="T32" s="27">
        <f t="shared" si="5"/>
        <v>14914876</v>
      </c>
      <c r="U32" s="27">
        <f t="shared" si="5"/>
        <v>17868578</v>
      </c>
      <c r="V32" s="27">
        <f t="shared" si="5"/>
        <v>46658726</v>
      </c>
      <c r="W32" s="27">
        <f t="shared" si="5"/>
        <v>101251594</v>
      </c>
      <c r="X32" s="27">
        <f t="shared" si="5"/>
        <v>0</v>
      </c>
      <c r="Y32" s="27">
        <f t="shared" si="5"/>
        <v>101251594</v>
      </c>
      <c r="Z32" s="13">
        <f>+IF(X32&lt;&gt;0,+(Y32/X32)*100,0)</f>
        <v>0</v>
      </c>
      <c r="AA32" s="31">
        <f>SUM(AA28:AA31)</f>
        <v>145439951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73230464</v>
      </c>
      <c r="D34" s="19"/>
      <c r="E34" s="20">
        <v>254939959</v>
      </c>
      <c r="F34" s="21">
        <v>256863176</v>
      </c>
      <c r="G34" s="21">
        <v>6828527</v>
      </c>
      <c r="H34" s="21">
        <v>18926689</v>
      </c>
      <c r="I34" s="21">
        <v>10709851</v>
      </c>
      <c r="J34" s="21">
        <v>36465067</v>
      </c>
      <c r="K34" s="21">
        <v>6398111</v>
      </c>
      <c r="L34" s="21">
        <v>25918218</v>
      </c>
      <c r="M34" s="21">
        <v>20647422</v>
      </c>
      <c r="N34" s="21">
        <v>52963751</v>
      </c>
      <c r="O34" s="21">
        <v>1780084</v>
      </c>
      <c r="P34" s="21">
        <v>1780084</v>
      </c>
      <c r="Q34" s="21">
        <v>41509543</v>
      </c>
      <c r="R34" s="21">
        <v>45069711</v>
      </c>
      <c r="S34" s="21">
        <v>33371011</v>
      </c>
      <c r="T34" s="21">
        <v>9053450</v>
      </c>
      <c r="U34" s="21">
        <v>70438831</v>
      </c>
      <c r="V34" s="21">
        <v>112863292</v>
      </c>
      <c r="W34" s="21">
        <v>247361821</v>
      </c>
      <c r="X34" s="21"/>
      <c r="Y34" s="21">
        <v>247361821</v>
      </c>
      <c r="Z34" s="6"/>
      <c r="AA34" s="28">
        <v>256863176</v>
      </c>
    </row>
    <row r="35" spans="1:27" ht="13.5">
      <c r="A35" s="60" t="s">
        <v>63</v>
      </c>
      <c r="B35" s="3"/>
      <c r="C35" s="19">
        <v>120994786</v>
      </c>
      <c r="D35" s="19"/>
      <c r="E35" s="20">
        <v>37075000</v>
      </c>
      <c r="F35" s="21">
        <v>26044966</v>
      </c>
      <c r="G35" s="21">
        <v>2534941</v>
      </c>
      <c r="H35" s="21">
        <v>465674</v>
      </c>
      <c r="I35" s="21">
        <v>1161956</v>
      </c>
      <c r="J35" s="21">
        <v>4162571</v>
      </c>
      <c r="K35" s="21">
        <v>-1399473</v>
      </c>
      <c r="L35" s="21">
        <v>3626432</v>
      </c>
      <c r="M35" s="21">
        <v>473772</v>
      </c>
      <c r="N35" s="21">
        <v>2700731</v>
      </c>
      <c r="O35" s="21">
        <v>86757</v>
      </c>
      <c r="P35" s="21">
        <v>86757</v>
      </c>
      <c r="Q35" s="21">
        <v>379408</v>
      </c>
      <c r="R35" s="21">
        <v>552922</v>
      </c>
      <c r="S35" s="21">
        <v>1282618</v>
      </c>
      <c r="T35" s="21">
        <v>872454</v>
      </c>
      <c r="U35" s="21">
        <v>4923200</v>
      </c>
      <c r="V35" s="21">
        <v>7078272</v>
      </c>
      <c r="W35" s="21">
        <v>14494496</v>
      </c>
      <c r="X35" s="21"/>
      <c r="Y35" s="21">
        <v>14494496</v>
      </c>
      <c r="Z35" s="6"/>
      <c r="AA35" s="28">
        <v>26044966</v>
      </c>
    </row>
    <row r="36" spans="1:27" ht="13.5">
      <c r="A36" s="61" t="s">
        <v>64</v>
      </c>
      <c r="B36" s="10"/>
      <c r="C36" s="62">
        <f aca="true" t="shared" si="6" ref="C36:Y36">SUM(C32:C35)</f>
        <v>415134375</v>
      </c>
      <c r="D36" s="62">
        <f>SUM(D32:D35)</f>
        <v>0</v>
      </c>
      <c r="E36" s="63">
        <f t="shared" si="6"/>
        <v>444228959</v>
      </c>
      <c r="F36" s="64">
        <f t="shared" si="6"/>
        <v>428348093</v>
      </c>
      <c r="G36" s="64">
        <f t="shared" si="6"/>
        <v>10095050</v>
      </c>
      <c r="H36" s="64">
        <f t="shared" si="6"/>
        <v>29186858</v>
      </c>
      <c r="I36" s="64">
        <f t="shared" si="6"/>
        <v>14785864</v>
      </c>
      <c r="J36" s="64">
        <f t="shared" si="6"/>
        <v>54067772</v>
      </c>
      <c r="K36" s="64">
        <f t="shared" si="6"/>
        <v>13172389</v>
      </c>
      <c r="L36" s="64">
        <f t="shared" si="6"/>
        <v>41063762</v>
      </c>
      <c r="M36" s="64">
        <f t="shared" si="6"/>
        <v>26723412</v>
      </c>
      <c r="N36" s="64">
        <f t="shared" si="6"/>
        <v>80959563</v>
      </c>
      <c r="O36" s="64">
        <f t="shared" si="6"/>
        <v>3215512</v>
      </c>
      <c r="P36" s="64">
        <f t="shared" si="6"/>
        <v>3215512</v>
      </c>
      <c r="Q36" s="64">
        <f t="shared" si="6"/>
        <v>55049262</v>
      </c>
      <c r="R36" s="64">
        <f t="shared" si="6"/>
        <v>61480286</v>
      </c>
      <c r="S36" s="64">
        <f t="shared" si="6"/>
        <v>48528901</v>
      </c>
      <c r="T36" s="64">
        <f t="shared" si="6"/>
        <v>24840780</v>
      </c>
      <c r="U36" s="64">
        <f t="shared" si="6"/>
        <v>93230609</v>
      </c>
      <c r="V36" s="64">
        <f t="shared" si="6"/>
        <v>166600290</v>
      </c>
      <c r="W36" s="64">
        <f t="shared" si="6"/>
        <v>363107911</v>
      </c>
      <c r="X36" s="64">
        <f t="shared" si="6"/>
        <v>0</v>
      </c>
      <c r="Y36" s="64">
        <f t="shared" si="6"/>
        <v>363107911</v>
      </c>
      <c r="Z36" s="65">
        <f>+IF(X36&lt;&gt;0,+(Y36/X36)*100,0)</f>
        <v>0</v>
      </c>
      <c r="AA36" s="66">
        <f>SUM(AA32:AA35)</f>
        <v>428348093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33075733</v>
      </c>
      <c r="D5" s="16">
        <f>SUM(D6:D8)</f>
        <v>0</v>
      </c>
      <c r="E5" s="17">
        <f t="shared" si="0"/>
        <v>53162400</v>
      </c>
      <c r="F5" s="18">
        <f t="shared" si="0"/>
        <v>97522500</v>
      </c>
      <c r="G5" s="18">
        <f t="shared" si="0"/>
        <v>0</v>
      </c>
      <c r="H5" s="18">
        <f t="shared" si="0"/>
        <v>5812920</v>
      </c>
      <c r="I5" s="18">
        <f t="shared" si="0"/>
        <v>1202643</v>
      </c>
      <c r="J5" s="18">
        <f t="shared" si="0"/>
        <v>7015563</v>
      </c>
      <c r="K5" s="18">
        <f t="shared" si="0"/>
        <v>323374</v>
      </c>
      <c r="L5" s="18">
        <f t="shared" si="0"/>
        <v>4869681</v>
      </c>
      <c r="M5" s="18">
        <f t="shared" si="0"/>
        <v>11698835</v>
      </c>
      <c r="N5" s="18">
        <f t="shared" si="0"/>
        <v>16891890</v>
      </c>
      <c r="O5" s="18">
        <f t="shared" si="0"/>
        <v>1107291</v>
      </c>
      <c r="P5" s="18">
        <f t="shared" si="0"/>
        <v>-194371</v>
      </c>
      <c r="Q5" s="18">
        <f t="shared" si="0"/>
        <v>1405426</v>
      </c>
      <c r="R5" s="18">
        <f t="shared" si="0"/>
        <v>2318346</v>
      </c>
      <c r="S5" s="18">
        <f t="shared" si="0"/>
        <v>6708244</v>
      </c>
      <c r="T5" s="18">
        <f t="shared" si="0"/>
        <v>13738519</v>
      </c>
      <c r="U5" s="18">
        <f t="shared" si="0"/>
        <v>47302167</v>
      </c>
      <c r="V5" s="18">
        <f t="shared" si="0"/>
        <v>67748930</v>
      </c>
      <c r="W5" s="18">
        <f t="shared" si="0"/>
        <v>93974729</v>
      </c>
      <c r="X5" s="18">
        <f t="shared" si="0"/>
        <v>53162400</v>
      </c>
      <c r="Y5" s="18">
        <f t="shared" si="0"/>
        <v>40812329</v>
      </c>
      <c r="Z5" s="4">
        <f>+IF(X5&lt;&gt;0,+(Y5/X5)*100,0)</f>
        <v>76.76916203933607</v>
      </c>
      <c r="AA5" s="16">
        <f>SUM(AA6:AA8)</f>
        <v>97522500</v>
      </c>
    </row>
    <row r="6" spans="1:27" ht="13.5">
      <c r="A6" s="5" t="s">
        <v>32</v>
      </c>
      <c r="B6" s="3"/>
      <c r="C6" s="19">
        <v>352162</v>
      </c>
      <c r="D6" s="19"/>
      <c r="E6" s="20">
        <v>211300</v>
      </c>
      <c r="F6" s="21">
        <v>167300</v>
      </c>
      <c r="G6" s="21"/>
      <c r="H6" s="21">
        <v>315</v>
      </c>
      <c r="I6" s="21"/>
      <c r="J6" s="21">
        <v>315</v>
      </c>
      <c r="K6" s="21"/>
      <c r="L6" s="21"/>
      <c r="M6" s="21"/>
      <c r="N6" s="21"/>
      <c r="O6" s="21">
        <v>13892</v>
      </c>
      <c r="P6" s="21">
        <v>10530</v>
      </c>
      <c r="Q6" s="21">
        <v>8925</v>
      </c>
      <c r="R6" s="21">
        <v>33347</v>
      </c>
      <c r="S6" s="21">
        <v>196107</v>
      </c>
      <c r="T6" s="21"/>
      <c r="U6" s="21">
        <v>43011</v>
      </c>
      <c r="V6" s="21">
        <v>239118</v>
      </c>
      <c r="W6" s="21">
        <v>272780</v>
      </c>
      <c r="X6" s="21">
        <v>211300</v>
      </c>
      <c r="Y6" s="21">
        <v>61480</v>
      </c>
      <c r="Z6" s="6">
        <v>29.1</v>
      </c>
      <c r="AA6" s="28">
        <v>167300</v>
      </c>
    </row>
    <row r="7" spans="1:27" ht="13.5">
      <c r="A7" s="5" t="s">
        <v>33</v>
      </c>
      <c r="B7" s="3"/>
      <c r="C7" s="22">
        <v>132303</v>
      </c>
      <c r="D7" s="22"/>
      <c r="E7" s="23">
        <v>5463900</v>
      </c>
      <c r="F7" s="24"/>
      <c r="G7" s="24"/>
      <c r="H7" s="24"/>
      <c r="I7" s="24"/>
      <c r="J7" s="24"/>
      <c r="K7" s="24"/>
      <c r="L7" s="24">
        <v>358011</v>
      </c>
      <c r="M7" s="24">
        <v>490666</v>
      </c>
      <c r="N7" s="24">
        <v>848677</v>
      </c>
      <c r="O7" s="24"/>
      <c r="P7" s="24">
        <v>-862570</v>
      </c>
      <c r="Q7" s="24"/>
      <c r="R7" s="24">
        <v>-862570</v>
      </c>
      <c r="S7" s="24"/>
      <c r="T7" s="24"/>
      <c r="U7" s="24"/>
      <c r="V7" s="24"/>
      <c r="W7" s="24">
        <v>-13893</v>
      </c>
      <c r="X7" s="24">
        <v>5463900</v>
      </c>
      <c r="Y7" s="24">
        <v>-5477793</v>
      </c>
      <c r="Z7" s="7">
        <v>-100.25</v>
      </c>
      <c r="AA7" s="29"/>
    </row>
    <row r="8" spans="1:27" ht="13.5">
      <c r="A8" s="5" t="s">
        <v>34</v>
      </c>
      <c r="B8" s="3"/>
      <c r="C8" s="19">
        <v>32591268</v>
      </c>
      <c r="D8" s="19"/>
      <c r="E8" s="20">
        <v>47487200</v>
      </c>
      <c r="F8" s="21">
        <v>97355200</v>
      </c>
      <c r="G8" s="21"/>
      <c r="H8" s="21">
        <v>5812605</v>
      </c>
      <c r="I8" s="21">
        <v>1202643</v>
      </c>
      <c r="J8" s="21">
        <v>7015248</v>
      </c>
      <c r="K8" s="21">
        <v>323374</v>
      </c>
      <c r="L8" s="21">
        <v>4511670</v>
      </c>
      <c r="M8" s="21">
        <v>11208169</v>
      </c>
      <c r="N8" s="21">
        <v>16043213</v>
      </c>
      <c r="O8" s="21">
        <v>1093399</v>
      </c>
      <c r="P8" s="21">
        <v>657669</v>
      </c>
      <c r="Q8" s="21">
        <v>1396501</v>
      </c>
      <c r="R8" s="21">
        <v>3147569</v>
      </c>
      <c r="S8" s="21">
        <v>6512137</v>
      </c>
      <c r="T8" s="21">
        <v>13738519</v>
      </c>
      <c r="U8" s="21">
        <v>47259156</v>
      </c>
      <c r="V8" s="21">
        <v>67509812</v>
      </c>
      <c r="W8" s="21">
        <v>93715842</v>
      </c>
      <c r="X8" s="21">
        <v>47487200</v>
      </c>
      <c r="Y8" s="21">
        <v>46228642</v>
      </c>
      <c r="Z8" s="6">
        <v>97.35</v>
      </c>
      <c r="AA8" s="28">
        <v>97355200</v>
      </c>
    </row>
    <row r="9" spans="1:27" ht="13.5">
      <c r="A9" s="2" t="s">
        <v>35</v>
      </c>
      <c r="B9" s="3"/>
      <c r="C9" s="16">
        <f aca="true" t="shared" si="1" ref="C9:Y9">SUM(C10:C14)</f>
        <v>33790825</v>
      </c>
      <c r="D9" s="16">
        <f>SUM(D10:D14)</f>
        <v>0</v>
      </c>
      <c r="E9" s="17">
        <f t="shared" si="1"/>
        <v>117319200</v>
      </c>
      <c r="F9" s="18">
        <f t="shared" si="1"/>
        <v>120897400</v>
      </c>
      <c r="G9" s="18">
        <f t="shared" si="1"/>
        <v>190256</v>
      </c>
      <c r="H9" s="18">
        <f t="shared" si="1"/>
        <v>3492675</v>
      </c>
      <c r="I9" s="18">
        <f t="shared" si="1"/>
        <v>3220003</v>
      </c>
      <c r="J9" s="18">
        <f t="shared" si="1"/>
        <v>6902934</v>
      </c>
      <c r="K9" s="18">
        <f t="shared" si="1"/>
        <v>5182821</v>
      </c>
      <c r="L9" s="18">
        <f t="shared" si="1"/>
        <v>8570861</v>
      </c>
      <c r="M9" s="18">
        <f t="shared" si="1"/>
        <v>3745030</v>
      </c>
      <c r="N9" s="18">
        <f t="shared" si="1"/>
        <v>17498712</v>
      </c>
      <c r="O9" s="18">
        <f t="shared" si="1"/>
        <v>4765462</v>
      </c>
      <c r="P9" s="18">
        <f t="shared" si="1"/>
        <v>2638196</v>
      </c>
      <c r="Q9" s="18">
        <f t="shared" si="1"/>
        <v>3601120</v>
      </c>
      <c r="R9" s="18">
        <f t="shared" si="1"/>
        <v>11004778</v>
      </c>
      <c r="S9" s="18">
        <f t="shared" si="1"/>
        <v>2406255</v>
      </c>
      <c r="T9" s="18">
        <f t="shared" si="1"/>
        <v>4747271</v>
      </c>
      <c r="U9" s="18">
        <f t="shared" si="1"/>
        <v>8532506</v>
      </c>
      <c r="V9" s="18">
        <f t="shared" si="1"/>
        <v>15686032</v>
      </c>
      <c r="W9" s="18">
        <f t="shared" si="1"/>
        <v>51092456</v>
      </c>
      <c r="X9" s="18">
        <f t="shared" si="1"/>
        <v>117318900</v>
      </c>
      <c r="Y9" s="18">
        <f t="shared" si="1"/>
        <v>-66226444</v>
      </c>
      <c r="Z9" s="4">
        <f>+IF(X9&lt;&gt;0,+(Y9/X9)*100,0)</f>
        <v>-56.44993602906266</v>
      </c>
      <c r="AA9" s="30">
        <f>SUM(AA10:AA14)</f>
        <v>120897400</v>
      </c>
    </row>
    <row r="10" spans="1:27" ht="13.5">
      <c r="A10" s="5" t="s">
        <v>36</v>
      </c>
      <c r="B10" s="3"/>
      <c r="C10" s="19">
        <v>12846833</v>
      </c>
      <c r="D10" s="19"/>
      <c r="E10" s="20">
        <v>26937700</v>
      </c>
      <c r="F10" s="21">
        <v>29728400</v>
      </c>
      <c r="G10" s="21">
        <v>2920</v>
      </c>
      <c r="H10" s="21">
        <v>857765</v>
      </c>
      <c r="I10" s="21">
        <v>1259980</v>
      </c>
      <c r="J10" s="21">
        <v>2120665</v>
      </c>
      <c r="K10" s="21">
        <v>2220563</v>
      </c>
      <c r="L10" s="21">
        <v>1890829</v>
      </c>
      <c r="M10" s="21">
        <v>1491002</v>
      </c>
      <c r="N10" s="21">
        <v>5602394</v>
      </c>
      <c r="O10" s="21">
        <v>349349</v>
      </c>
      <c r="P10" s="21">
        <v>1192706</v>
      </c>
      <c r="Q10" s="21">
        <v>1545314</v>
      </c>
      <c r="R10" s="21">
        <v>3087369</v>
      </c>
      <c r="S10" s="21">
        <v>900605</v>
      </c>
      <c r="T10" s="21">
        <v>1713664</v>
      </c>
      <c r="U10" s="21">
        <v>4525986</v>
      </c>
      <c r="V10" s="21">
        <v>7140255</v>
      </c>
      <c r="W10" s="21">
        <v>17950683</v>
      </c>
      <c r="X10" s="21">
        <v>26937700</v>
      </c>
      <c r="Y10" s="21">
        <v>-8987017</v>
      </c>
      <c r="Z10" s="6">
        <v>-33.36</v>
      </c>
      <c r="AA10" s="28">
        <v>29728400</v>
      </c>
    </row>
    <row r="11" spans="1:27" ht="13.5">
      <c r="A11" s="5" t="s">
        <v>37</v>
      </c>
      <c r="B11" s="3"/>
      <c r="C11" s="19">
        <v>9301428</v>
      </c>
      <c r="D11" s="19"/>
      <c r="E11" s="20">
        <v>32162000</v>
      </c>
      <c r="F11" s="21">
        <v>32406100</v>
      </c>
      <c r="G11" s="21">
        <v>105289</v>
      </c>
      <c r="H11" s="21">
        <v>282743</v>
      </c>
      <c r="I11" s="21">
        <v>1067183</v>
      </c>
      <c r="J11" s="21">
        <v>1455215</v>
      </c>
      <c r="K11" s="21">
        <v>626136</v>
      </c>
      <c r="L11" s="21">
        <v>551856</v>
      </c>
      <c r="M11" s="21">
        <v>543598</v>
      </c>
      <c r="N11" s="21">
        <v>1721590</v>
      </c>
      <c r="O11" s="21">
        <v>190374</v>
      </c>
      <c r="P11" s="21">
        <v>706952</v>
      </c>
      <c r="Q11" s="21">
        <v>419458</v>
      </c>
      <c r="R11" s="21">
        <v>1316784</v>
      </c>
      <c r="S11" s="21">
        <v>1188970</v>
      </c>
      <c r="T11" s="21">
        <v>1897865</v>
      </c>
      <c r="U11" s="21">
        <v>3323785</v>
      </c>
      <c r="V11" s="21">
        <v>6410620</v>
      </c>
      <c r="W11" s="21">
        <v>10904209</v>
      </c>
      <c r="X11" s="21">
        <v>32162000</v>
      </c>
      <c r="Y11" s="21">
        <v>-21257791</v>
      </c>
      <c r="Z11" s="6">
        <v>-66.1</v>
      </c>
      <c r="AA11" s="28">
        <v>32406100</v>
      </c>
    </row>
    <row r="12" spans="1:27" ht="13.5">
      <c r="A12" s="5" t="s">
        <v>38</v>
      </c>
      <c r="B12" s="3"/>
      <c r="C12" s="19">
        <v>5113723</v>
      </c>
      <c r="D12" s="19"/>
      <c r="E12" s="20">
        <v>27662500</v>
      </c>
      <c r="F12" s="21">
        <v>26126900</v>
      </c>
      <c r="G12" s="21">
        <v>82047</v>
      </c>
      <c r="H12" s="21">
        <v>428424</v>
      </c>
      <c r="I12" s="21">
        <v>56630</v>
      </c>
      <c r="J12" s="21">
        <v>567101</v>
      </c>
      <c r="K12" s="21">
        <v>1669832</v>
      </c>
      <c r="L12" s="21">
        <v>4626993</v>
      </c>
      <c r="M12" s="21">
        <v>793877</v>
      </c>
      <c r="N12" s="21">
        <v>7090702</v>
      </c>
      <c r="O12" s="21">
        <v>349656</v>
      </c>
      <c r="P12" s="21">
        <v>157784</v>
      </c>
      <c r="Q12" s="21">
        <v>1338038</v>
      </c>
      <c r="R12" s="21">
        <v>1845478</v>
      </c>
      <c r="S12" s="21">
        <v>271658</v>
      </c>
      <c r="T12" s="21">
        <v>843167</v>
      </c>
      <c r="U12" s="21">
        <v>298303</v>
      </c>
      <c r="V12" s="21">
        <v>1413128</v>
      </c>
      <c r="W12" s="21">
        <v>10916409</v>
      </c>
      <c r="X12" s="21">
        <v>27662500</v>
      </c>
      <c r="Y12" s="21">
        <v>-16746091</v>
      </c>
      <c r="Z12" s="6">
        <v>-60.54</v>
      </c>
      <c r="AA12" s="28">
        <v>26126900</v>
      </c>
    </row>
    <row r="13" spans="1:27" ht="13.5">
      <c r="A13" s="5" t="s">
        <v>39</v>
      </c>
      <c r="B13" s="3"/>
      <c r="C13" s="19">
        <v>5755664</v>
      </c>
      <c r="D13" s="19"/>
      <c r="E13" s="20">
        <v>22442000</v>
      </c>
      <c r="F13" s="21">
        <v>24823900</v>
      </c>
      <c r="G13" s="21"/>
      <c r="H13" s="21">
        <v>1919891</v>
      </c>
      <c r="I13" s="21">
        <v>825420</v>
      </c>
      <c r="J13" s="21">
        <v>2745311</v>
      </c>
      <c r="K13" s="21">
        <v>666290</v>
      </c>
      <c r="L13" s="21">
        <v>1353728</v>
      </c>
      <c r="M13" s="21">
        <v>630143</v>
      </c>
      <c r="N13" s="21">
        <v>2650161</v>
      </c>
      <c r="O13" s="21">
        <v>627473</v>
      </c>
      <c r="P13" s="21">
        <v>355464</v>
      </c>
      <c r="Q13" s="21">
        <v>293510</v>
      </c>
      <c r="R13" s="21">
        <v>1276447</v>
      </c>
      <c r="S13" s="21">
        <v>14022</v>
      </c>
      <c r="T13" s="21">
        <v>171633</v>
      </c>
      <c r="U13" s="21">
        <v>-165969</v>
      </c>
      <c r="V13" s="21">
        <v>19686</v>
      </c>
      <c r="W13" s="21">
        <v>6691605</v>
      </c>
      <c r="X13" s="21">
        <v>22441700</v>
      </c>
      <c r="Y13" s="21">
        <v>-15750095</v>
      </c>
      <c r="Z13" s="6">
        <v>-70.18</v>
      </c>
      <c r="AA13" s="28">
        <v>24823900</v>
      </c>
    </row>
    <row r="14" spans="1:27" ht="13.5">
      <c r="A14" s="5" t="s">
        <v>40</v>
      </c>
      <c r="B14" s="3"/>
      <c r="C14" s="22">
        <v>773177</v>
      </c>
      <c r="D14" s="22"/>
      <c r="E14" s="23">
        <v>8115000</v>
      </c>
      <c r="F14" s="24">
        <v>7812100</v>
      </c>
      <c r="G14" s="24"/>
      <c r="H14" s="24">
        <v>3852</v>
      </c>
      <c r="I14" s="24">
        <v>10790</v>
      </c>
      <c r="J14" s="24">
        <v>14642</v>
      </c>
      <c r="K14" s="24"/>
      <c r="L14" s="24">
        <v>147455</v>
      </c>
      <c r="M14" s="24">
        <v>286410</v>
      </c>
      <c r="N14" s="24">
        <v>433865</v>
      </c>
      <c r="O14" s="24">
        <v>3248610</v>
      </c>
      <c r="P14" s="24">
        <v>225290</v>
      </c>
      <c r="Q14" s="24">
        <v>4800</v>
      </c>
      <c r="R14" s="24">
        <v>3478700</v>
      </c>
      <c r="S14" s="24">
        <v>31000</v>
      </c>
      <c r="T14" s="24">
        <v>120942</v>
      </c>
      <c r="U14" s="24">
        <v>550401</v>
      </c>
      <c r="V14" s="24">
        <v>702343</v>
      </c>
      <c r="W14" s="24">
        <v>4629550</v>
      </c>
      <c r="X14" s="24">
        <v>8115000</v>
      </c>
      <c r="Y14" s="24">
        <v>-3485450</v>
      </c>
      <c r="Z14" s="7">
        <v>-42.95</v>
      </c>
      <c r="AA14" s="29">
        <v>7812100</v>
      </c>
    </row>
    <row r="15" spans="1:27" ht="13.5">
      <c r="A15" s="2" t="s">
        <v>41</v>
      </c>
      <c r="B15" s="8"/>
      <c r="C15" s="16">
        <f aca="true" t="shared" si="2" ref="C15:Y15">SUM(C16:C18)</f>
        <v>32321435</v>
      </c>
      <c r="D15" s="16">
        <f>SUM(D16:D18)</f>
        <v>0</v>
      </c>
      <c r="E15" s="17">
        <f t="shared" si="2"/>
        <v>20775100</v>
      </c>
      <c r="F15" s="18">
        <f t="shared" si="2"/>
        <v>22655500</v>
      </c>
      <c r="G15" s="18">
        <f t="shared" si="2"/>
        <v>0</v>
      </c>
      <c r="H15" s="18">
        <f t="shared" si="2"/>
        <v>392496</v>
      </c>
      <c r="I15" s="18">
        <f t="shared" si="2"/>
        <v>300728</v>
      </c>
      <c r="J15" s="18">
        <f t="shared" si="2"/>
        <v>693224</v>
      </c>
      <c r="K15" s="18">
        <f t="shared" si="2"/>
        <v>844041</v>
      </c>
      <c r="L15" s="18">
        <f t="shared" si="2"/>
        <v>5870054</v>
      </c>
      <c r="M15" s="18">
        <f t="shared" si="2"/>
        <v>5109002</v>
      </c>
      <c r="N15" s="18">
        <f t="shared" si="2"/>
        <v>11823097</v>
      </c>
      <c r="O15" s="18">
        <f t="shared" si="2"/>
        <v>325142</v>
      </c>
      <c r="P15" s="18">
        <f t="shared" si="2"/>
        <v>294544</v>
      </c>
      <c r="Q15" s="18">
        <f t="shared" si="2"/>
        <v>1518688</v>
      </c>
      <c r="R15" s="18">
        <f t="shared" si="2"/>
        <v>2138374</v>
      </c>
      <c r="S15" s="18">
        <f t="shared" si="2"/>
        <v>647735</v>
      </c>
      <c r="T15" s="18">
        <f t="shared" si="2"/>
        <v>793120</v>
      </c>
      <c r="U15" s="18">
        <f t="shared" si="2"/>
        <v>3317501</v>
      </c>
      <c r="V15" s="18">
        <f t="shared" si="2"/>
        <v>4758356</v>
      </c>
      <c r="W15" s="18">
        <f t="shared" si="2"/>
        <v>19413051</v>
      </c>
      <c r="X15" s="18">
        <f t="shared" si="2"/>
        <v>20775100</v>
      </c>
      <c r="Y15" s="18">
        <f t="shared" si="2"/>
        <v>-1362049</v>
      </c>
      <c r="Z15" s="4">
        <f>+IF(X15&lt;&gt;0,+(Y15/X15)*100,0)</f>
        <v>-6.556160981174579</v>
      </c>
      <c r="AA15" s="30">
        <f>SUM(AA16:AA18)</f>
        <v>22655500</v>
      </c>
    </row>
    <row r="16" spans="1:27" ht="13.5">
      <c r="A16" s="5" t="s">
        <v>42</v>
      </c>
      <c r="B16" s="3"/>
      <c r="C16" s="19">
        <v>85634</v>
      </c>
      <c r="D16" s="19"/>
      <c r="E16" s="20">
        <v>168000</v>
      </c>
      <c r="F16" s="21">
        <v>107400</v>
      </c>
      <c r="G16" s="21"/>
      <c r="H16" s="21"/>
      <c r="I16" s="21"/>
      <c r="J16" s="21"/>
      <c r="K16" s="21">
        <v>37370</v>
      </c>
      <c r="L16" s="21">
        <v>8246</v>
      </c>
      <c r="M16" s="21"/>
      <c r="N16" s="21">
        <v>45616</v>
      </c>
      <c r="O16" s="21"/>
      <c r="P16" s="21"/>
      <c r="Q16" s="21"/>
      <c r="R16" s="21"/>
      <c r="S16" s="21"/>
      <c r="T16" s="21"/>
      <c r="U16" s="21">
        <v>26051</v>
      </c>
      <c r="V16" s="21">
        <v>26051</v>
      </c>
      <c r="W16" s="21">
        <v>71667</v>
      </c>
      <c r="X16" s="21">
        <v>168000</v>
      </c>
      <c r="Y16" s="21">
        <v>-96333</v>
      </c>
      <c r="Z16" s="6">
        <v>-57.34</v>
      </c>
      <c r="AA16" s="28">
        <v>107400</v>
      </c>
    </row>
    <row r="17" spans="1:27" ht="13.5">
      <c r="A17" s="5" t="s">
        <v>43</v>
      </c>
      <c r="B17" s="3"/>
      <c r="C17" s="19">
        <v>32235801</v>
      </c>
      <c r="D17" s="19"/>
      <c r="E17" s="20">
        <v>20607100</v>
      </c>
      <c r="F17" s="21">
        <v>22548100</v>
      </c>
      <c r="G17" s="21"/>
      <c r="H17" s="21">
        <v>392496</v>
      </c>
      <c r="I17" s="21">
        <v>300728</v>
      </c>
      <c r="J17" s="21">
        <v>693224</v>
      </c>
      <c r="K17" s="21">
        <v>806671</v>
      </c>
      <c r="L17" s="21">
        <v>5861808</v>
      </c>
      <c r="M17" s="21">
        <v>5109002</v>
      </c>
      <c r="N17" s="21">
        <v>11777481</v>
      </c>
      <c r="O17" s="21">
        <v>325142</v>
      </c>
      <c r="P17" s="21">
        <v>294544</v>
      </c>
      <c r="Q17" s="21">
        <v>1518688</v>
      </c>
      <c r="R17" s="21">
        <v>2138374</v>
      </c>
      <c r="S17" s="21">
        <v>647735</v>
      </c>
      <c r="T17" s="21">
        <v>793120</v>
      </c>
      <c r="U17" s="21">
        <v>3291450</v>
      </c>
      <c r="V17" s="21">
        <v>4732305</v>
      </c>
      <c r="W17" s="21">
        <v>19341384</v>
      </c>
      <c r="X17" s="21">
        <v>20607100</v>
      </c>
      <c r="Y17" s="21">
        <v>-1265716</v>
      </c>
      <c r="Z17" s="6">
        <v>-6.14</v>
      </c>
      <c r="AA17" s="28">
        <v>22548100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205187295</v>
      </c>
      <c r="D19" s="16">
        <f>SUM(D20:D23)</f>
        <v>0</v>
      </c>
      <c r="E19" s="17">
        <f t="shared" si="3"/>
        <v>228605400</v>
      </c>
      <c r="F19" s="18">
        <f t="shared" si="3"/>
        <v>256932000</v>
      </c>
      <c r="G19" s="18">
        <f t="shared" si="3"/>
        <v>6040234</v>
      </c>
      <c r="H19" s="18">
        <f t="shared" si="3"/>
        <v>14220669</v>
      </c>
      <c r="I19" s="18">
        <f t="shared" si="3"/>
        <v>21341207</v>
      </c>
      <c r="J19" s="18">
        <f t="shared" si="3"/>
        <v>41602110</v>
      </c>
      <c r="K19" s="18">
        <f t="shared" si="3"/>
        <v>18408700</v>
      </c>
      <c r="L19" s="18">
        <f t="shared" si="3"/>
        <v>14330019</v>
      </c>
      <c r="M19" s="18">
        <f t="shared" si="3"/>
        <v>37883364</v>
      </c>
      <c r="N19" s="18">
        <f t="shared" si="3"/>
        <v>70622083</v>
      </c>
      <c r="O19" s="18">
        <f t="shared" si="3"/>
        <v>6095078</v>
      </c>
      <c r="P19" s="18">
        <f t="shared" si="3"/>
        <v>16108323</v>
      </c>
      <c r="Q19" s="18">
        <f t="shared" si="3"/>
        <v>27321759</v>
      </c>
      <c r="R19" s="18">
        <f t="shared" si="3"/>
        <v>49525160</v>
      </c>
      <c r="S19" s="18">
        <f t="shared" si="3"/>
        <v>34215532</v>
      </c>
      <c r="T19" s="18">
        <f t="shared" si="3"/>
        <v>30014428</v>
      </c>
      <c r="U19" s="18">
        <f t="shared" si="3"/>
        <v>29187948</v>
      </c>
      <c r="V19" s="18">
        <f t="shared" si="3"/>
        <v>93417908</v>
      </c>
      <c r="W19" s="18">
        <f t="shared" si="3"/>
        <v>255167261</v>
      </c>
      <c r="X19" s="18">
        <f t="shared" si="3"/>
        <v>228605400</v>
      </c>
      <c r="Y19" s="18">
        <f t="shared" si="3"/>
        <v>26561861</v>
      </c>
      <c r="Z19" s="4">
        <f>+IF(X19&lt;&gt;0,+(Y19/X19)*100,0)</f>
        <v>11.61908730064994</v>
      </c>
      <c r="AA19" s="30">
        <f>SUM(AA20:AA23)</f>
        <v>256932000</v>
      </c>
    </row>
    <row r="20" spans="1:27" ht="13.5">
      <c r="A20" s="5" t="s">
        <v>46</v>
      </c>
      <c r="B20" s="3"/>
      <c r="C20" s="19">
        <v>61606715</v>
      </c>
      <c r="D20" s="19"/>
      <c r="E20" s="20">
        <v>56030600</v>
      </c>
      <c r="F20" s="21">
        <v>64602000</v>
      </c>
      <c r="G20" s="21">
        <v>4730879</v>
      </c>
      <c r="H20" s="21">
        <v>1870806</v>
      </c>
      <c r="I20" s="21">
        <v>10543712</v>
      </c>
      <c r="J20" s="21">
        <v>17145397</v>
      </c>
      <c r="K20" s="21">
        <v>3686708</v>
      </c>
      <c r="L20" s="21">
        <v>2665769</v>
      </c>
      <c r="M20" s="21">
        <v>1620197</v>
      </c>
      <c r="N20" s="21">
        <v>7972674</v>
      </c>
      <c r="O20" s="21">
        <v>885577</v>
      </c>
      <c r="P20" s="21">
        <v>2448872</v>
      </c>
      <c r="Q20" s="21">
        <v>2153263</v>
      </c>
      <c r="R20" s="21">
        <v>5487712</v>
      </c>
      <c r="S20" s="21">
        <v>3444013</v>
      </c>
      <c r="T20" s="21">
        <v>3446299</v>
      </c>
      <c r="U20" s="21">
        <v>4590886</v>
      </c>
      <c r="V20" s="21">
        <v>11481198</v>
      </c>
      <c r="W20" s="21">
        <v>42086981</v>
      </c>
      <c r="X20" s="21">
        <v>56030600</v>
      </c>
      <c r="Y20" s="21">
        <v>-13943619</v>
      </c>
      <c r="Z20" s="6">
        <v>-24.89</v>
      </c>
      <c r="AA20" s="28">
        <v>64602000</v>
      </c>
    </row>
    <row r="21" spans="1:27" ht="13.5">
      <c r="A21" s="5" t="s">
        <v>47</v>
      </c>
      <c r="B21" s="3"/>
      <c r="C21" s="19">
        <v>79627230</v>
      </c>
      <c r="D21" s="19"/>
      <c r="E21" s="20">
        <v>88124800</v>
      </c>
      <c r="F21" s="21">
        <v>116693200</v>
      </c>
      <c r="G21" s="21"/>
      <c r="H21" s="21">
        <v>6666846</v>
      </c>
      <c r="I21" s="21">
        <v>5458368</v>
      </c>
      <c r="J21" s="21">
        <v>12125214</v>
      </c>
      <c r="K21" s="21">
        <v>5520823</v>
      </c>
      <c r="L21" s="21">
        <v>5754222</v>
      </c>
      <c r="M21" s="21">
        <v>26224529</v>
      </c>
      <c r="N21" s="21">
        <v>37499574</v>
      </c>
      <c r="O21" s="21">
        <v>5022980</v>
      </c>
      <c r="P21" s="21">
        <v>9421601</v>
      </c>
      <c r="Q21" s="21">
        <v>14889036</v>
      </c>
      <c r="R21" s="21">
        <v>29333617</v>
      </c>
      <c r="S21" s="21">
        <v>24542177</v>
      </c>
      <c r="T21" s="21">
        <v>19407172</v>
      </c>
      <c r="U21" s="21">
        <v>19843974</v>
      </c>
      <c r="V21" s="21">
        <v>63793323</v>
      </c>
      <c r="W21" s="21">
        <v>142751728</v>
      </c>
      <c r="X21" s="21">
        <v>88124800</v>
      </c>
      <c r="Y21" s="21">
        <v>54626928</v>
      </c>
      <c r="Z21" s="6">
        <v>61.99</v>
      </c>
      <c r="AA21" s="28">
        <v>116693200</v>
      </c>
    </row>
    <row r="22" spans="1:27" ht="13.5">
      <c r="A22" s="5" t="s">
        <v>48</v>
      </c>
      <c r="B22" s="3"/>
      <c r="C22" s="22">
        <v>62646067</v>
      </c>
      <c r="D22" s="22"/>
      <c r="E22" s="23">
        <v>79451700</v>
      </c>
      <c r="F22" s="24">
        <v>71505800</v>
      </c>
      <c r="G22" s="24">
        <v>1309355</v>
      </c>
      <c r="H22" s="24">
        <v>5683017</v>
      </c>
      <c r="I22" s="24">
        <v>5339127</v>
      </c>
      <c r="J22" s="24">
        <v>12331499</v>
      </c>
      <c r="K22" s="24">
        <v>9115826</v>
      </c>
      <c r="L22" s="24">
        <v>5841960</v>
      </c>
      <c r="M22" s="24">
        <v>9859352</v>
      </c>
      <c r="N22" s="24">
        <v>24817138</v>
      </c>
      <c r="O22" s="24"/>
      <c r="P22" s="24">
        <v>4182659</v>
      </c>
      <c r="Q22" s="24">
        <v>8239490</v>
      </c>
      <c r="R22" s="24">
        <v>12422149</v>
      </c>
      <c r="S22" s="24">
        <v>6409744</v>
      </c>
      <c r="T22" s="24">
        <v>7127658</v>
      </c>
      <c r="U22" s="24">
        <v>4744000</v>
      </c>
      <c r="V22" s="24">
        <v>18281402</v>
      </c>
      <c r="W22" s="24">
        <v>67852188</v>
      </c>
      <c r="X22" s="24">
        <v>79451700</v>
      </c>
      <c r="Y22" s="24">
        <v>-11599512</v>
      </c>
      <c r="Z22" s="7">
        <v>-14.6</v>
      </c>
      <c r="AA22" s="29">
        <v>71505800</v>
      </c>
    </row>
    <row r="23" spans="1:27" ht="13.5">
      <c r="A23" s="5" t="s">
        <v>49</v>
      </c>
      <c r="B23" s="3"/>
      <c r="C23" s="19">
        <v>1307283</v>
      </c>
      <c r="D23" s="19"/>
      <c r="E23" s="20">
        <v>4998300</v>
      </c>
      <c r="F23" s="21">
        <v>4131000</v>
      </c>
      <c r="G23" s="21"/>
      <c r="H23" s="21"/>
      <c r="I23" s="21"/>
      <c r="J23" s="21"/>
      <c r="K23" s="21">
        <v>85343</v>
      </c>
      <c r="L23" s="21">
        <v>68068</v>
      </c>
      <c r="M23" s="21">
        <v>179286</v>
      </c>
      <c r="N23" s="21">
        <v>332697</v>
      </c>
      <c r="O23" s="21">
        <v>186521</v>
      </c>
      <c r="P23" s="21">
        <v>55191</v>
      </c>
      <c r="Q23" s="21">
        <v>2039970</v>
      </c>
      <c r="R23" s="21">
        <v>2281682</v>
      </c>
      <c r="S23" s="21">
        <v>-180402</v>
      </c>
      <c r="T23" s="21">
        <v>33299</v>
      </c>
      <c r="U23" s="21">
        <v>9088</v>
      </c>
      <c r="V23" s="21">
        <v>-138015</v>
      </c>
      <c r="W23" s="21">
        <v>2476364</v>
      </c>
      <c r="X23" s="21">
        <v>4998300</v>
      </c>
      <c r="Y23" s="21">
        <v>-2521936</v>
      </c>
      <c r="Z23" s="6">
        <v>-50.46</v>
      </c>
      <c r="AA23" s="28">
        <v>4131000</v>
      </c>
    </row>
    <row r="24" spans="1:27" ht="13.5">
      <c r="A24" s="2" t="s">
        <v>50</v>
      </c>
      <c r="B24" s="8"/>
      <c r="C24" s="16"/>
      <c r="D24" s="16"/>
      <c r="E24" s="17"/>
      <c r="F24" s="18">
        <v>300000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304375288</v>
      </c>
      <c r="D25" s="51">
        <f>+D5+D9+D15+D19+D24</f>
        <v>0</v>
      </c>
      <c r="E25" s="52">
        <f t="shared" si="4"/>
        <v>419862100</v>
      </c>
      <c r="F25" s="53">
        <f t="shared" si="4"/>
        <v>498307400</v>
      </c>
      <c r="G25" s="53">
        <f t="shared" si="4"/>
        <v>6230490</v>
      </c>
      <c r="H25" s="53">
        <f t="shared" si="4"/>
        <v>23918760</v>
      </c>
      <c r="I25" s="53">
        <f t="shared" si="4"/>
        <v>26064581</v>
      </c>
      <c r="J25" s="53">
        <f t="shared" si="4"/>
        <v>56213831</v>
      </c>
      <c r="K25" s="53">
        <f t="shared" si="4"/>
        <v>24758936</v>
      </c>
      <c r="L25" s="53">
        <f t="shared" si="4"/>
        <v>33640615</v>
      </c>
      <c r="M25" s="53">
        <f t="shared" si="4"/>
        <v>58436231</v>
      </c>
      <c r="N25" s="53">
        <f t="shared" si="4"/>
        <v>116835782</v>
      </c>
      <c r="O25" s="53">
        <f t="shared" si="4"/>
        <v>12292973</v>
      </c>
      <c r="P25" s="53">
        <f t="shared" si="4"/>
        <v>18846692</v>
      </c>
      <c r="Q25" s="53">
        <f t="shared" si="4"/>
        <v>33846993</v>
      </c>
      <c r="R25" s="53">
        <f t="shared" si="4"/>
        <v>64986658</v>
      </c>
      <c r="S25" s="53">
        <f t="shared" si="4"/>
        <v>43977766</v>
      </c>
      <c r="T25" s="53">
        <f t="shared" si="4"/>
        <v>49293338</v>
      </c>
      <c r="U25" s="53">
        <f t="shared" si="4"/>
        <v>88340122</v>
      </c>
      <c r="V25" s="53">
        <f t="shared" si="4"/>
        <v>181611226</v>
      </c>
      <c r="W25" s="53">
        <f t="shared" si="4"/>
        <v>419647497</v>
      </c>
      <c r="X25" s="53">
        <f t="shared" si="4"/>
        <v>419861800</v>
      </c>
      <c r="Y25" s="53">
        <f t="shared" si="4"/>
        <v>-214303</v>
      </c>
      <c r="Z25" s="54">
        <f>+IF(X25&lt;&gt;0,+(Y25/X25)*100,0)</f>
        <v>-0.05104131883395918</v>
      </c>
      <c r="AA25" s="55">
        <f>+AA5+AA9+AA15+AA19+AA24</f>
        <v>498307400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110840521</v>
      </c>
      <c r="D28" s="19"/>
      <c r="E28" s="20">
        <v>119456100</v>
      </c>
      <c r="F28" s="21">
        <v>189588200</v>
      </c>
      <c r="G28" s="21">
        <v>2362292</v>
      </c>
      <c r="H28" s="21">
        <v>11280640</v>
      </c>
      <c r="I28" s="21">
        <v>8330779</v>
      </c>
      <c r="J28" s="21">
        <v>21973711</v>
      </c>
      <c r="K28" s="21">
        <v>11555285</v>
      </c>
      <c r="L28" s="21">
        <v>10819343</v>
      </c>
      <c r="M28" s="21">
        <v>25276694</v>
      </c>
      <c r="N28" s="21">
        <v>47651322</v>
      </c>
      <c r="O28" s="21">
        <v>4610777</v>
      </c>
      <c r="P28" s="21">
        <v>12179322</v>
      </c>
      <c r="Q28" s="21">
        <v>19334491</v>
      </c>
      <c r="R28" s="21">
        <v>36124590</v>
      </c>
      <c r="S28" s="21">
        <v>25158589</v>
      </c>
      <c r="T28" s="21">
        <v>17481202</v>
      </c>
      <c r="U28" s="21">
        <v>17655199</v>
      </c>
      <c r="V28" s="21">
        <v>60294990</v>
      </c>
      <c r="W28" s="21">
        <v>166044613</v>
      </c>
      <c r="X28" s="21"/>
      <c r="Y28" s="21">
        <v>166044613</v>
      </c>
      <c r="Z28" s="6"/>
      <c r="AA28" s="19">
        <v>189588200</v>
      </c>
    </row>
    <row r="29" spans="1:27" ht="13.5">
      <c r="A29" s="57" t="s">
        <v>55</v>
      </c>
      <c r="B29" s="3"/>
      <c r="C29" s="19">
        <v>15246058</v>
      </c>
      <c r="D29" s="19"/>
      <c r="E29" s="20">
        <v>37765100</v>
      </c>
      <c r="F29" s="21">
        <v>34701700</v>
      </c>
      <c r="G29" s="21"/>
      <c r="H29" s="21">
        <v>2046088</v>
      </c>
      <c r="I29" s="21">
        <v>1039190</v>
      </c>
      <c r="J29" s="21">
        <v>3085278</v>
      </c>
      <c r="K29" s="21">
        <v>1600229</v>
      </c>
      <c r="L29" s="21">
        <v>1539824</v>
      </c>
      <c r="M29" s="21">
        <v>630143</v>
      </c>
      <c r="N29" s="21">
        <v>3770196</v>
      </c>
      <c r="O29" s="21">
        <v>681238</v>
      </c>
      <c r="P29" s="21">
        <v>355464</v>
      </c>
      <c r="Q29" s="21">
        <v>293510</v>
      </c>
      <c r="R29" s="21">
        <v>1330212</v>
      </c>
      <c r="S29" s="21">
        <v>4336854</v>
      </c>
      <c r="T29" s="21">
        <v>4194261</v>
      </c>
      <c r="U29" s="21">
        <v>7328154</v>
      </c>
      <c r="V29" s="21">
        <v>15859269</v>
      </c>
      <c r="W29" s="21">
        <v>24044955</v>
      </c>
      <c r="X29" s="21"/>
      <c r="Y29" s="21">
        <v>24044955</v>
      </c>
      <c r="Z29" s="6"/>
      <c r="AA29" s="28">
        <v>34701700</v>
      </c>
    </row>
    <row r="30" spans="1:27" ht="13.5">
      <c r="A30" s="57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132746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126329368</v>
      </c>
      <c r="D32" s="25">
        <f>SUM(D28:D31)</f>
        <v>0</v>
      </c>
      <c r="E32" s="26">
        <f t="shared" si="5"/>
        <v>157221200</v>
      </c>
      <c r="F32" s="27">
        <f t="shared" si="5"/>
        <v>224289900</v>
      </c>
      <c r="G32" s="27">
        <f t="shared" si="5"/>
        <v>2362292</v>
      </c>
      <c r="H32" s="27">
        <f t="shared" si="5"/>
        <v>13326728</v>
      </c>
      <c r="I32" s="27">
        <f t="shared" si="5"/>
        <v>9369969</v>
      </c>
      <c r="J32" s="27">
        <f t="shared" si="5"/>
        <v>25058989</v>
      </c>
      <c r="K32" s="27">
        <f t="shared" si="5"/>
        <v>13155514</v>
      </c>
      <c r="L32" s="27">
        <f t="shared" si="5"/>
        <v>12359167</v>
      </c>
      <c r="M32" s="27">
        <f t="shared" si="5"/>
        <v>25906837</v>
      </c>
      <c r="N32" s="27">
        <f t="shared" si="5"/>
        <v>51421518</v>
      </c>
      <c r="O32" s="27">
        <f t="shared" si="5"/>
        <v>5292015</v>
      </c>
      <c r="P32" s="27">
        <f t="shared" si="5"/>
        <v>12534786</v>
      </c>
      <c r="Q32" s="27">
        <f t="shared" si="5"/>
        <v>19628001</v>
      </c>
      <c r="R32" s="27">
        <f t="shared" si="5"/>
        <v>37454802</v>
      </c>
      <c r="S32" s="27">
        <f t="shared" si="5"/>
        <v>29495443</v>
      </c>
      <c r="T32" s="27">
        <f t="shared" si="5"/>
        <v>21675463</v>
      </c>
      <c r="U32" s="27">
        <f t="shared" si="5"/>
        <v>24983353</v>
      </c>
      <c r="V32" s="27">
        <f t="shared" si="5"/>
        <v>76154259</v>
      </c>
      <c r="W32" s="27">
        <f t="shared" si="5"/>
        <v>190089568</v>
      </c>
      <c r="X32" s="27">
        <f t="shared" si="5"/>
        <v>0</v>
      </c>
      <c r="Y32" s="27">
        <f t="shared" si="5"/>
        <v>190089568</v>
      </c>
      <c r="Z32" s="13">
        <f>+IF(X32&lt;&gt;0,+(Y32/X32)*100,0)</f>
        <v>0</v>
      </c>
      <c r="AA32" s="31">
        <f>SUM(AA28:AA31)</f>
        <v>224289900</v>
      </c>
    </row>
    <row r="33" spans="1:27" ht="13.5">
      <c r="A33" s="60" t="s">
        <v>59</v>
      </c>
      <c r="B33" s="3" t="s">
        <v>60</v>
      </c>
      <c r="C33" s="19">
        <v>62601650</v>
      </c>
      <c r="D33" s="19"/>
      <c r="E33" s="20">
        <v>11182000</v>
      </c>
      <c r="F33" s="21">
        <v>9925700</v>
      </c>
      <c r="G33" s="21">
        <v>256775</v>
      </c>
      <c r="H33" s="21">
        <v>827183</v>
      </c>
      <c r="I33" s="21">
        <v>1137313</v>
      </c>
      <c r="J33" s="21">
        <v>2221271</v>
      </c>
      <c r="K33" s="21">
        <v>1206361</v>
      </c>
      <c r="L33" s="21">
        <v>1091661</v>
      </c>
      <c r="M33" s="21">
        <v>664959</v>
      </c>
      <c r="N33" s="21">
        <v>2962981</v>
      </c>
      <c r="O33" s="21">
        <v>159999</v>
      </c>
      <c r="P33" s="21">
        <v>454953</v>
      </c>
      <c r="Q33" s="21">
        <v>285110</v>
      </c>
      <c r="R33" s="21">
        <v>900062</v>
      </c>
      <c r="S33" s="21">
        <v>72883</v>
      </c>
      <c r="T33" s="21">
        <v>1401410</v>
      </c>
      <c r="U33" s="21">
        <v>1816594</v>
      </c>
      <c r="V33" s="21">
        <v>3290887</v>
      </c>
      <c r="W33" s="21">
        <v>9375201</v>
      </c>
      <c r="X33" s="21"/>
      <c r="Y33" s="21">
        <v>9375201</v>
      </c>
      <c r="Z33" s="6"/>
      <c r="AA33" s="28">
        <v>9925700</v>
      </c>
    </row>
    <row r="34" spans="1:27" ht="13.5">
      <c r="A34" s="60" t="s">
        <v>61</v>
      </c>
      <c r="B34" s="3" t="s">
        <v>62</v>
      </c>
      <c r="C34" s="19">
        <v>69346943</v>
      </c>
      <c r="D34" s="19"/>
      <c r="E34" s="20">
        <v>144738000</v>
      </c>
      <c r="F34" s="21">
        <v>142572300</v>
      </c>
      <c r="G34" s="21">
        <v>3503214</v>
      </c>
      <c r="H34" s="21">
        <v>1772740</v>
      </c>
      <c r="I34" s="21">
        <v>13710570</v>
      </c>
      <c r="J34" s="21">
        <v>18986524</v>
      </c>
      <c r="K34" s="21">
        <v>7975017</v>
      </c>
      <c r="L34" s="21">
        <v>9070854</v>
      </c>
      <c r="M34" s="21">
        <v>26926013</v>
      </c>
      <c r="N34" s="21">
        <v>43971884</v>
      </c>
      <c r="O34" s="21">
        <v>1036170</v>
      </c>
      <c r="P34" s="21">
        <v>4487511</v>
      </c>
      <c r="Q34" s="21">
        <v>8120749</v>
      </c>
      <c r="R34" s="21">
        <v>13644430</v>
      </c>
      <c r="S34" s="21">
        <v>10573099</v>
      </c>
      <c r="T34" s="21">
        <v>14298782</v>
      </c>
      <c r="U34" s="21">
        <v>33513217</v>
      </c>
      <c r="V34" s="21">
        <v>58385098</v>
      </c>
      <c r="W34" s="21">
        <v>134987936</v>
      </c>
      <c r="X34" s="21"/>
      <c r="Y34" s="21">
        <v>134987936</v>
      </c>
      <c r="Z34" s="6"/>
      <c r="AA34" s="28">
        <v>142572300</v>
      </c>
    </row>
    <row r="35" spans="1:27" ht="13.5">
      <c r="A35" s="60" t="s">
        <v>63</v>
      </c>
      <c r="B35" s="3"/>
      <c r="C35" s="19">
        <v>46097327</v>
      </c>
      <c r="D35" s="19"/>
      <c r="E35" s="20">
        <v>106720900</v>
      </c>
      <c r="F35" s="21">
        <v>121519500</v>
      </c>
      <c r="G35" s="21">
        <v>108209</v>
      </c>
      <c r="H35" s="21">
        <v>7992109</v>
      </c>
      <c r="I35" s="21">
        <v>1846729</v>
      </c>
      <c r="J35" s="21">
        <v>9947047</v>
      </c>
      <c r="K35" s="21">
        <v>2422044</v>
      </c>
      <c r="L35" s="21">
        <v>11118933</v>
      </c>
      <c r="M35" s="21">
        <v>4938422</v>
      </c>
      <c r="N35" s="21">
        <v>18479399</v>
      </c>
      <c r="O35" s="21">
        <v>5804789</v>
      </c>
      <c r="P35" s="21">
        <v>1369442</v>
      </c>
      <c r="Q35" s="21">
        <v>5813133</v>
      </c>
      <c r="R35" s="21">
        <v>12987364</v>
      </c>
      <c r="S35" s="21">
        <v>3836341</v>
      </c>
      <c r="T35" s="21">
        <v>11917683</v>
      </c>
      <c r="U35" s="21">
        <v>28026958</v>
      </c>
      <c r="V35" s="21">
        <v>43780982</v>
      </c>
      <c r="W35" s="21">
        <v>85194792</v>
      </c>
      <c r="X35" s="21"/>
      <c r="Y35" s="21">
        <v>85194792</v>
      </c>
      <c r="Z35" s="6"/>
      <c r="AA35" s="28">
        <v>121519500</v>
      </c>
    </row>
    <row r="36" spans="1:27" ht="13.5">
      <c r="A36" s="61" t="s">
        <v>64</v>
      </c>
      <c r="B36" s="10"/>
      <c r="C36" s="62">
        <f aca="true" t="shared" si="6" ref="C36:Y36">SUM(C32:C35)</f>
        <v>304375288</v>
      </c>
      <c r="D36" s="62">
        <f>SUM(D32:D35)</f>
        <v>0</v>
      </c>
      <c r="E36" s="63">
        <f t="shared" si="6"/>
        <v>419862100</v>
      </c>
      <c r="F36" s="64">
        <f t="shared" si="6"/>
        <v>498307400</v>
      </c>
      <c r="G36" s="64">
        <f t="shared" si="6"/>
        <v>6230490</v>
      </c>
      <c r="H36" s="64">
        <f t="shared" si="6"/>
        <v>23918760</v>
      </c>
      <c r="I36" s="64">
        <f t="shared" si="6"/>
        <v>26064581</v>
      </c>
      <c r="J36" s="64">
        <f t="shared" si="6"/>
        <v>56213831</v>
      </c>
      <c r="K36" s="64">
        <f t="shared" si="6"/>
        <v>24758936</v>
      </c>
      <c r="L36" s="64">
        <f t="shared" si="6"/>
        <v>33640615</v>
      </c>
      <c r="M36" s="64">
        <f t="shared" si="6"/>
        <v>58436231</v>
      </c>
      <c r="N36" s="64">
        <f t="shared" si="6"/>
        <v>116835782</v>
      </c>
      <c r="O36" s="64">
        <f t="shared" si="6"/>
        <v>12292973</v>
      </c>
      <c r="P36" s="64">
        <f t="shared" si="6"/>
        <v>18846692</v>
      </c>
      <c r="Q36" s="64">
        <f t="shared" si="6"/>
        <v>33846993</v>
      </c>
      <c r="R36" s="64">
        <f t="shared" si="6"/>
        <v>64986658</v>
      </c>
      <c r="S36" s="64">
        <f t="shared" si="6"/>
        <v>43977766</v>
      </c>
      <c r="T36" s="64">
        <f t="shared" si="6"/>
        <v>49293338</v>
      </c>
      <c r="U36" s="64">
        <f t="shared" si="6"/>
        <v>88340122</v>
      </c>
      <c r="V36" s="64">
        <f t="shared" si="6"/>
        <v>181611226</v>
      </c>
      <c r="W36" s="64">
        <f t="shared" si="6"/>
        <v>419647497</v>
      </c>
      <c r="X36" s="64">
        <f t="shared" si="6"/>
        <v>0</v>
      </c>
      <c r="Y36" s="64">
        <f t="shared" si="6"/>
        <v>419647497</v>
      </c>
      <c r="Z36" s="65">
        <f>+IF(X36&lt;&gt;0,+(Y36/X36)*100,0)</f>
        <v>0</v>
      </c>
      <c r="AA36" s="66">
        <f>SUM(AA32:AA35)</f>
        <v>498307400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7429662</v>
      </c>
      <c r="D5" s="16">
        <f>SUM(D6:D8)</f>
        <v>0</v>
      </c>
      <c r="E5" s="17">
        <f t="shared" si="0"/>
        <v>21300000</v>
      </c>
      <c r="F5" s="18">
        <f t="shared" si="0"/>
        <v>24680600</v>
      </c>
      <c r="G5" s="18">
        <f t="shared" si="0"/>
        <v>0</v>
      </c>
      <c r="H5" s="18">
        <f t="shared" si="0"/>
        <v>0</v>
      </c>
      <c r="I5" s="18">
        <f t="shared" si="0"/>
        <v>102674</v>
      </c>
      <c r="J5" s="18">
        <f t="shared" si="0"/>
        <v>102674</v>
      </c>
      <c r="K5" s="18">
        <f t="shared" si="0"/>
        <v>375400</v>
      </c>
      <c r="L5" s="18">
        <f t="shared" si="0"/>
        <v>55903</v>
      </c>
      <c r="M5" s="18">
        <f t="shared" si="0"/>
        <v>1330548</v>
      </c>
      <c r="N5" s="18">
        <f t="shared" si="0"/>
        <v>1761851</v>
      </c>
      <c r="O5" s="18">
        <f t="shared" si="0"/>
        <v>37384</v>
      </c>
      <c r="P5" s="18">
        <f t="shared" si="0"/>
        <v>63530</v>
      </c>
      <c r="Q5" s="18">
        <f t="shared" si="0"/>
        <v>3714189</v>
      </c>
      <c r="R5" s="18">
        <f t="shared" si="0"/>
        <v>3815103</v>
      </c>
      <c r="S5" s="18">
        <f t="shared" si="0"/>
        <v>499968</v>
      </c>
      <c r="T5" s="18">
        <f t="shared" si="0"/>
        <v>94415</v>
      </c>
      <c r="U5" s="18">
        <f t="shared" si="0"/>
        <v>14085688</v>
      </c>
      <c r="V5" s="18">
        <f t="shared" si="0"/>
        <v>14680071</v>
      </c>
      <c r="W5" s="18">
        <f t="shared" si="0"/>
        <v>20359699</v>
      </c>
      <c r="X5" s="18">
        <f t="shared" si="0"/>
        <v>21300000</v>
      </c>
      <c r="Y5" s="18">
        <f t="shared" si="0"/>
        <v>-940301</v>
      </c>
      <c r="Z5" s="4">
        <f>+IF(X5&lt;&gt;0,+(Y5/X5)*100,0)</f>
        <v>-4.41455868544601</v>
      </c>
      <c r="AA5" s="16">
        <f>SUM(AA6:AA8)</f>
        <v>24680600</v>
      </c>
    </row>
    <row r="6" spans="1:27" ht="13.5">
      <c r="A6" s="5" t="s">
        <v>32</v>
      </c>
      <c r="B6" s="3"/>
      <c r="C6" s="19">
        <v>31138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593223</v>
      </c>
      <c r="V7" s="24">
        <v>593223</v>
      </c>
      <c r="W7" s="24">
        <v>593223</v>
      </c>
      <c r="X7" s="24">
        <v>1000000</v>
      </c>
      <c r="Y7" s="24">
        <v>-406777</v>
      </c>
      <c r="Z7" s="7">
        <v>-40.68</v>
      </c>
      <c r="AA7" s="29">
        <v>1000000</v>
      </c>
    </row>
    <row r="8" spans="1:27" ht="13.5">
      <c r="A8" s="5" t="s">
        <v>34</v>
      </c>
      <c r="B8" s="3"/>
      <c r="C8" s="19">
        <v>7398524</v>
      </c>
      <c r="D8" s="19"/>
      <c r="E8" s="20">
        <v>20300000</v>
      </c>
      <c r="F8" s="21">
        <v>23680600</v>
      </c>
      <c r="G8" s="21"/>
      <c r="H8" s="21"/>
      <c r="I8" s="21">
        <v>102674</v>
      </c>
      <c r="J8" s="21">
        <v>102674</v>
      </c>
      <c r="K8" s="21">
        <v>375400</v>
      </c>
      <c r="L8" s="21">
        <v>55903</v>
      </c>
      <c r="M8" s="21">
        <v>1330548</v>
      </c>
      <c r="N8" s="21">
        <v>1761851</v>
      </c>
      <c r="O8" s="21">
        <v>37384</v>
      </c>
      <c r="P8" s="21">
        <v>63530</v>
      </c>
      <c r="Q8" s="21">
        <v>3714189</v>
      </c>
      <c r="R8" s="21">
        <v>3815103</v>
      </c>
      <c r="S8" s="21">
        <v>499968</v>
      </c>
      <c r="T8" s="21">
        <v>94415</v>
      </c>
      <c r="U8" s="21">
        <v>13492465</v>
      </c>
      <c r="V8" s="21">
        <v>14086848</v>
      </c>
      <c r="W8" s="21">
        <v>19766476</v>
      </c>
      <c r="X8" s="21">
        <v>20300000</v>
      </c>
      <c r="Y8" s="21">
        <v>-533524</v>
      </c>
      <c r="Z8" s="6">
        <v>-2.63</v>
      </c>
      <c r="AA8" s="28">
        <v>23680600</v>
      </c>
    </row>
    <row r="9" spans="1:27" ht="13.5">
      <c r="A9" s="2" t="s">
        <v>35</v>
      </c>
      <c r="B9" s="3"/>
      <c r="C9" s="16">
        <f aca="true" t="shared" si="1" ref="C9:Y9">SUM(C10:C14)</f>
        <v>8617180</v>
      </c>
      <c r="D9" s="16">
        <f>SUM(D10:D14)</f>
        <v>0</v>
      </c>
      <c r="E9" s="17">
        <f t="shared" si="1"/>
        <v>44749000</v>
      </c>
      <c r="F9" s="18">
        <f t="shared" si="1"/>
        <v>52228750</v>
      </c>
      <c r="G9" s="18">
        <f t="shared" si="1"/>
        <v>0</v>
      </c>
      <c r="H9" s="18">
        <f t="shared" si="1"/>
        <v>0</v>
      </c>
      <c r="I9" s="18">
        <f t="shared" si="1"/>
        <v>713414</v>
      </c>
      <c r="J9" s="18">
        <f t="shared" si="1"/>
        <v>713414</v>
      </c>
      <c r="K9" s="18">
        <f t="shared" si="1"/>
        <v>283484</v>
      </c>
      <c r="L9" s="18">
        <f t="shared" si="1"/>
        <v>3077815</v>
      </c>
      <c r="M9" s="18">
        <f t="shared" si="1"/>
        <v>641734</v>
      </c>
      <c r="N9" s="18">
        <f t="shared" si="1"/>
        <v>4003033</v>
      </c>
      <c r="O9" s="18">
        <f t="shared" si="1"/>
        <v>1343884</v>
      </c>
      <c r="P9" s="18">
        <f t="shared" si="1"/>
        <v>3141593</v>
      </c>
      <c r="Q9" s="18">
        <f t="shared" si="1"/>
        <v>4521136</v>
      </c>
      <c r="R9" s="18">
        <f t="shared" si="1"/>
        <v>9006613</v>
      </c>
      <c r="S9" s="18">
        <f t="shared" si="1"/>
        <v>3572284</v>
      </c>
      <c r="T9" s="18">
        <f t="shared" si="1"/>
        <v>6884634</v>
      </c>
      <c r="U9" s="18">
        <f t="shared" si="1"/>
        <v>12382382</v>
      </c>
      <c r="V9" s="18">
        <f t="shared" si="1"/>
        <v>22839300</v>
      </c>
      <c r="W9" s="18">
        <f t="shared" si="1"/>
        <v>36562360</v>
      </c>
      <c r="X9" s="18">
        <f t="shared" si="1"/>
        <v>44749000</v>
      </c>
      <c r="Y9" s="18">
        <f t="shared" si="1"/>
        <v>-8186640</v>
      </c>
      <c r="Z9" s="4">
        <f>+IF(X9&lt;&gt;0,+(Y9/X9)*100,0)</f>
        <v>-18.294576415115422</v>
      </c>
      <c r="AA9" s="30">
        <f>SUM(AA10:AA14)</f>
        <v>52228750</v>
      </c>
    </row>
    <row r="10" spans="1:27" ht="13.5">
      <c r="A10" s="5" t="s">
        <v>36</v>
      </c>
      <c r="B10" s="3"/>
      <c r="C10" s="19">
        <v>183357</v>
      </c>
      <c r="D10" s="19"/>
      <c r="E10" s="20">
        <v>3200000</v>
      </c>
      <c r="F10" s="21">
        <v>1300000</v>
      </c>
      <c r="G10" s="21"/>
      <c r="H10" s="21"/>
      <c r="I10" s="21">
        <v>25256</v>
      </c>
      <c r="J10" s="21">
        <v>25256</v>
      </c>
      <c r="K10" s="21">
        <v>71234</v>
      </c>
      <c r="L10" s="21">
        <v>302661</v>
      </c>
      <c r="M10" s="21">
        <v>30095</v>
      </c>
      <c r="N10" s="21">
        <v>403990</v>
      </c>
      <c r="O10" s="21"/>
      <c r="P10" s="21">
        <v>21851</v>
      </c>
      <c r="Q10" s="21">
        <v>294133</v>
      </c>
      <c r="R10" s="21">
        <v>315984</v>
      </c>
      <c r="S10" s="21">
        <v>53164</v>
      </c>
      <c r="T10" s="21">
        <v>36968</v>
      </c>
      <c r="U10" s="21">
        <v>195019</v>
      </c>
      <c r="V10" s="21">
        <v>285151</v>
      </c>
      <c r="W10" s="21">
        <v>1030381</v>
      </c>
      <c r="X10" s="21">
        <v>3200000</v>
      </c>
      <c r="Y10" s="21">
        <v>-2169619</v>
      </c>
      <c r="Z10" s="6">
        <v>-67.8</v>
      </c>
      <c r="AA10" s="28">
        <v>1300000</v>
      </c>
    </row>
    <row r="11" spans="1:27" ht="13.5">
      <c r="A11" s="5" t="s">
        <v>37</v>
      </c>
      <c r="B11" s="3"/>
      <c r="C11" s="19">
        <v>8432113</v>
      </c>
      <c r="D11" s="19"/>
      <c r="E11" s="20">
        <v>40499000</v>
      </c>
      <c r="F11" s="21">
        <v>49930460</v>
      </c>
      <c r="G11" s="21"/>
      <c r="H11" s="21"/>
      <c r="I11" s="21">
        <v>588158</v>
      </c>
      <c r="J11" s="21">
        <v>588158</v>
      </c>
      <c r="K11" s="21">
        <v>91250</v>
      </c>
      <c r="L11" s="21">
        <v>2775154</v>
      </c>
      <c r="M11" s="21">
        <v>611639</v>
      </c>
      <c r="N11" s="21">
        <v>3478043</v>
      </c>
      <c r="O11" s="21">
        <v>1343884</v>
      </c>
      <c r="P11" s="21">
        <v>3119742</v>
      </c>
      <c r="Q11" s="21">
        <v>4227003</v>
      </c>
      <c r="R11" s="21">
        <v>8690629</v>
      </c>
      <c r="S11" s="21">
        <v>3519120</v>
      </c>
      <c r="T11" s="21">
        <v>6847666</v>
      </c>
      <c r="U11" s="21">
        <v>12187363</v>
      </c>
      <c r="V11" s="21">
        <v>22554149</v>
      </c>
      <c r="W11" s="21">
        <v>35310979</v>
      </c>
      <c r="X11" s="21">
        <v>40499000</v>
      </c>
      <c r="Y11" s="21">
        <v>-5188021</v>
      </c>
      <c r="Z11" s="6">
        <v>-12.81</v>
      </c>
      <c r="AA11" s="28">
        <v>49930460</v>
      </c>
    </row>
    <row r="12" spans="1:27" ht="13.5">
      <c r="A12" s="5" t="s">
        <v>38</v>
      </c>
      <c r="B12" s="3"/>
      <c r="C12" s="19">
        <v>1710</v>
      </c>
      <c r="D12" s="19"/>
      <c r="E12" s="20">
        <v>500000</v>
      </c>
      <c r="F12" s="21">
        <v>998290</v>
      </c>
      <c r="G12" s="21"/>
      <c r="H12" s="21"/>
      <c r="I12" s="21">
        <v>100000</v>
      </c>
      <c r="J12" s="21">
        <v>100000</v>
      </c>
      <c r="K12" s="21">
        <v>121000</v>
      </c>
      <c r="L12" s="21"/>
      <c r="M12" s="21"/>
      <c r="N12" s="21">
        <v>121000</v>
      </c>
      <c r="O12" s="21"/>
      <c r="P12" s="21"/>
      <c r="Q12" s="21"/>
      <c r="R12" s="21"/>
      <c r="S12" s="21"/>
      <c r="T12" s="21"/>
      <c r="U12" s="21"/>
      <c r="V12" s="21"/>
      <c r="W12" s="21">
        <v>221000</v>
      </c>
      <c r="X12" s="21">
        <v>500000</v>
      </c>
      <c r="Y12" s="21">
        <v>-279000</v>
      </c>
      <c r="Z12" s="6">
        <v>-55.8</v>
      </c>
      <c r="AA12" s="28">
        <v>998290</v>
      </c>
    </row>
    <row r="13" spans="1:27" ht="13.5">
      <c r="A13" s="5" t="s">
        <v>39</v>
      </c>
      <c r="B13" s="3"/>
      <c r="C13" s="19"/>
      <c r="D13" s="19"/>
      <c r="E13" s="20">
        <v>550000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550000</v>
      </c>
      <c r="Y13" s="21">
        <v>-550000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205274313</v>
      </c>
      <c r="D15" s="16">
        <f>SUM(D16:D18)</f>
        <v>0</v>
      </c>
      <c r="E15" s="17">
        <f t="shared" si="2"/>
        <v>305000000</v>
      </c>
      <c r="F15" s="18">
        <f t="shared" si="2"/>
        <v>465439812</v>
      </c>
      <c r="G15" s="18">
        <f t="shared" si="2"/>
        <v>4028625</v>
      </c>
      <c r="H15" s="18">
        <f t="shared" si="2"/>
        <v>16235599</v>
      </c>
      <c r="I15" s="18">
        <f t="shared" si="2"/>
        <v>10116507</v>
      </c>
      <c r="J15" s="18">
        <f t="shared" si="2"/>
        <v>30380731</v>
      </c>
      <c r="K15" s="18">
        <f t="shared" si="2"/>
        <v>39614528</v>
      </c>
      <c r="L15" s="18">
        <f t="shared" si="2"/>
        <v>22032482</v>
      </c>
      <c r="M15" s="18">
        <f t="shared" si="2"/>
        <v>21051107</v>
      </c>
      <c r="N15" s="18">
        <f t="shared" si="2"/>
        <v>82698117</v>
      </c>
      <c r="O15" s="18">
        <f t="shared" si="2"/>
        <v>14144262</v>
      </c>
      <c r="P15" s="18">
        <f t="shared" si="2"/>
        <v>13520102</v>
      </c>
      <c r="Q15" s="18">
        <f t="shared" si="2"/>
        <v>40268921</v>
      </c>
      <c r="R15" s="18">
        <f t="shared" si="2"/>
        <v>67933285</v>
      </c>
      <c r="S15" s="18">
        <f t="shared" si="2"/>
        <v>32076435</v>
      </c>
      <c r="T15" s="18">
        <f t="shared" si="2"/>
        <v>52187087</v>
      </c>
      <c r="U15" s="18">
        <f t="shared" si="2"/>
        <v>136298113</v>
      </c>
      <c r="V15" s="18">
        <f t="shared" si="2"/>
        <v>220561635</v>
      </c>
      <c r="W15" s="18">
        <f t="shared" si="2"/>
        <v>401573768</v>
      </c>
      <c r="X15" s="18">
        <f t="shared" si="2"/>
        <v>305000000</v>
      </c>
      <c r="Y15" s="18">
        <f t="shared" si="2"/>
        <v>96573768</v>
      </c>
      <c r="Z15" s="4">
        <f>+IF(X15&lt;&gt;0,+(Y15/X15)*100,0)</f>
        <v>31.663530491803275</v>
      </c>
      <c r="AA15" s="30">
        <f>SUM(AA16:AA18)</f>
        <v>465439812</v>
      </c>
    </row>
    <row r="16" spans="1:27" ht="13.5">
      <c r="A16" s="5" t="s">
        <v>42</v>
      </c>
      <c r="B16" s="3"/>
      <c r="C16" s="19"/>
      <c r="D16" s="19"/>
      <c r="E16" s="20">
        <v>1300000</v>
      </c>
      <c r="F16" s="21">
        <v>1958770</v>
      </c>
      <c r="G16" s="21"/>
      <c r="H16" s="21"/>
      <c r="I16" s="21">
        <v>108767</v>
      </c>
      <c r="J16" s="21">
        <v>108767</v>
      </c>
      <c r="K16" s="21"/>
      <c r="L16" s="21"/>
      <c r="M16" s="21">
        <v>11596463</v>
      </c>
      <c r="N16" s="21">
        <v>11596463</v>
      </c>
      <c r="O16" s="21"/>
      <c r="P16" s="21"/>
      <c r="Q16" s="21"/>
      <c r="R16" s="21"/>
      <c r="S16" s="21"/>
      <c r="T16" s="21"/>
      <c r="U16" s="21"/>
      <c r="V16" s="21"/>
      <c r="W16" s="21">
        <v>11705230</v>
      </c>
      <c r="X16" s="21">
        <v>1300000</v>
      </c>
      <c r="Y16" s="21">
        <v>10405230</v>
      </c>
      <c r="Z16" s="6">
        <v>800.4</v>
      </c>
      <c r="AA16" s="28">
        <v>1958770</v>
      </c>
    </row>
    <row r="17" spans="1:27" ht="13.5">
      <c r="A17" s="5" t="s">
        <v>43</v>
      </c>
      <c r="B17" s="3"/>
      <c r="C17" s="19">
        <v>205274313</v>
      </c>
      <c r="D17" s="19"/>
      <c r="E17" s="20">
        <v>303700000</v>
      </c>
      <c r="F17" s="21">
        <v>456776812</v>
      </c>
      <c r="G17" s="21">
        <v>4028625</v>
      </c>
      <c r="H17" s="21">
        <v>16235599</v>
      </c>
      <c r="I17" s="21">
        <v>10007740</v>
      </c>
      <c r="J17" s="21">
        <v>30271964</v>
      </c>
      <c r="K17" s="21">
        <v>39614528</v>
      </c>
      <c r="L17" s="21">
        <v>22032482</v>
      </c>
      <c r="M17" s="21">
        <v>9454644</v>
      </c>
      <c r="N17" s="21">
        <v>71101654</v>
      </c>
      <c r="O17" s="21">
        <v>14144262</v>
      </c>
      <c r="P17" s="21">
        <v>13517672</v>
      </c>
      <c r="Q17" s="21">
        <v>40268921</v>
      </c>
      <c r="R17" s="21">
        <v>67930855</v>
      </c>
      <c r="S17" s="21">
        <v>32076435</v>
      </c>
      <c r="T17" s="21">
        <v>52187087</v>
      </c>
      <c r="U17" s="21">
        <v>132791785</v>
      </c>
      <c r="V17" s="21">
        <v>217055307</v>
      </c>
      <c r="W17" s="21">
        <v>386359780</v>
      </c>
      <c r="X17" s="21">
        <v>303700000</v>
      </c>
      <c r="Y17" s="21">
        <v>82659780</v>
      </c>
      <c r="Z17" s="6">
        <v>27.22</v>
      </c>
      <c r="AA17" s="28">
        <v>456776812</v>
      </c>
    </row>
    <row r="18" spans="1:27" ht="13.5">
      <c r="A18" s="5" t="s">
        <v>44</v>
      </c>
      <c r="B18" s="3"/>
      <c r="C18" s="19"/>
      <c r="D18" s="19"/>
      <c r="E18" s="20"/>
      <c r="F18" s="21">
        <v>6704230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v>2430</v>
      </c>
      <c r="Q18" s="21"/>
      <c r="R18" s="21">
        <v>2430</v>
      </c>
      <c r="S18" s="21"/>
      <c r="T18" s="21"/>
      <c r="U18" s="21">
        <v>3506328</v>
      </c>
      <c r="V18" s="21">
        <v>3506328</v>
      </c>
      <c r="W18" s="21">
        <v>3508758</v>
      </c>
      <c r="X18" s="21"/>
      <c r="Y18" s="21">
        <v>3508758</v>
      </c>
      <c r="Z18" s="6"/>
      <c r="AA18" s="28">
        <v>6704230</v>
      </c>
    </row>
    <row r="19" spans="1:27" ht="13.5">
      <c r="A19" s="2" t="s">
        <v>45</v>
      </c>
      <c r="B19" s="8"/>
      <c r="C19" s="16">
        <f aca="true" t="shared" si="3" ref="C19:Y19">SUM(C20:C23)</f>
        <v>149407423</v>
      </c>
      <c r="D19" s="16">
        <f>SUM(D20:D23)</f>
        <v>0</v>
      </c>
      <c r="E19" s="17">
        <f t="shared" si="3"/>
        <v>147700000</v>
      </c>
      <c r="F19" s="18">
        <f t="shared" si="3"/>
        <v>245327838</v>
      </c>
      <c r="G19" s="18">
        <f t="shared" si="3"/>
        <v>1577639</v>
      </c>
      <c r="H19" s="18">
        <f t="shared" si="3"/>
        <v>12830443</v>
      </c>
      <c r="I19" s="18">
        <f t="shared" si="3"/>
        <v>14552078</v>
      </c>
      <c r="J19" s="18">
        <f t="shared" si="3"/>
        <v>28960160</v>
      </c>
      <c r="K19" s="18">
        <f t="shared" si="3"/>
        <v>9169703</v>
      </c>
      <c r="L19" s="18">
        <f t="shared" si="3"/>
        <v>12004484</v>
      </c>
      <c r="M19" s="18">
        <f t="shared" si="3"/>
        <v>17417859</v>
      </c>
      <c r="N19" s="18">
        <f t="shared" si="3"/>
        <v>38592046</v>
      </c>
      <c r="O19" s="18">
        <f t="shared" si="3"/>
        <v>1952254</v>
      </c>
      <c r="P19" s="18">
        <f t="shared" si="3"/>
        <v>3538368</v>
      </c>
      <c r="Q19" s="18">
        <f t="shared" si="3"/>
        <v>11892909</v>
      </c>
      <c r="R19" s="18">
        <f t="shared" si="3"/>
        <v>17383531</v>
      </c>
      <c r="S19" s="18">
        <f t="shared" si="3"/>
        <v>8869162</v>
      </c>
      <c r="T19" s="18">
        <f t="shared" si="3"/>
        <v>14880272</v>
      </c>
      <c r="U19" s="18">
        <f t="shared" si="3"/>
        <v>41867375</v>
      </c>
      <c r="V19" s="18">
        <f t="shared" si="3"/>
        <v>65616809</v>
      </c>
      <c r="W19" s="18">
        <f t="shared" si="3"/>
        <v>150552546</v>
      </c>
      <c r="X19" s="18">
        <f t="shared" si="3"/>
        <v>147700000</v>
      </c>
      <c r="Y19" s="18">
        <f t="shared" si="3"/>
        <v>2852546</v>
      </c>
      <c r="Z19" s="4">
        <f>+IF(X19&lt;&gt;0,+(Y19/X19)*100,0)</f>
        <v>1.9313107650643195</v>
      </c>
      <c r="AA19" s="30">
        <f>SUM(AA20:AA23)</f>
        <v>245327838</v>
      </c>
    </row>
    <row r="20" spans="1:27" ht="13.5">
      <c r="A20" s="5" t="s">
        <v>46</v>
      </c>
      <c r="B20" s="3"/>
      <c r="C20" s="19">
        <v>1382409</v>
      </c>
      <c r="D20" s="19"/>
      <c r="E20" s="20">
        <v>19800000</v>
      </c>
      <c r="F20" s="21">
        <v>18857390</v>
      </c>
      <c r="G20" s="21"/>
      <c r="H20" s="21"/>
      <c r="I20" s="21">
        <v>2176868</v>
      </c>
      <c r="J20" s="21">
        <v>2176868</v>
      </c>
      <c r="K20" s="21">
        <v>181798</v>
      </c>
      <c r="L20" s="21">
        <v>24859</v>
      </c>
      <c r="M20" s="21">
        <v>194189</v>
      </c>
      <c r="N20" s="21">
        <v>400846</v>
      </c>
      <c r="O20" s="21">
        <v>939108</v>
      </c>
      <c r="P20" s="21">
        <v>66553</v>
      </c>
      <c r="Q20" s="21">
        <v>742082</v>
      </c>
      <c r="R20" s="21">
        <v>1747743</v>
      </c>
      <c r="S20" s="21">
        <v>442225</v>
      </c>
      <c r="T20" s="21">
        <v>32934</v>
      </c>
      <c r="U20" s="21">
        <v>8358085</v>
      </c>
      <c r="V20" s="21">
        <v>8833244</v>
      </c>
      <c r="W20" s="21">
        <v>13158701</v>
      </c>
      <c r="X20" s="21">
        <v>19800000</v>
      </c>
      <c r="Y20" s="21">
        <v>-6641299</v>
      </c>
      <c r="Z20" s="6">
        <v>-33.54</v>
      </c>
      <c r="AA20" s="28">
        <v>18857390</v>
      </c>
    </row>
    <row r="21" spans="1:27" ht="13.5">
      <c r="A21" s="5" t="s">
        <v>47</v>
      </c>
      <c r="B21" s="3"/>
      <c r="C21" s="19">
        <v>147021782</v>
      </c>
      <c r="D21" s="19"/>
      <c r="E21" s="20">
        <v>122000000</v>
      </c>
      <c r="F21" s="21">
        <v>211777670</v>
      </c>
      <c r="G21" s="21">
        <v>1577639</v>
      </c>
      <c r="H21" s="21">
        <v>12830443</v>
      </c>
      <c r="I21" s="21">
        <v>12375210</v>
      </c>
      <c r="J21" s="21">
        <v>26783292</v>
      </c>
      <c r="K21" s="21">
        <v>8220558</v>
      </c>
      <c r="L21" s="21">
        <v>11979625</v>
      </c>
      <c r="M21" s="21">
        <v>17223670</v>
      </c>
      <c r="N21" s="21">
        <v>37423853</v>
      </c>
      <c r="O21" s="21">
        <v>1013146</v>
      </c>
      <c r="P21" s="21">
        <v>3471815</v>
      </c>
      <c r="Q21" s="21">
        <v>11150827</v>
      </c>
      <c r="R21" s="21">
        <v>15635788</v>
      </c>
      <c r="S21" s="21">
        <v>7836937</v>
      </c>
      <c r="T21" s="21">
        <v>14283009</v>
      </c>
      <c r="U21" s="21">
        <v>28332177</v>
      </c>
      <c r="V21" s="21">
        <v>50452123</v>
      </c>
      <c r="W21" s="21">
        <v>130295056</v>
      </c>
      <c r="X21" s="21">
        <v>122000000</v>
      </c>
      <c r="Y21" s="21">
        <v>8295056</v>
      </c>
      <c r="Z21" s="6">
        <v>6.8</v>
      </c>
      <c r="AA21" s="28">
        <v>211777670</v>
      </c>
    </row>
    <row r="22" spans="1:27" ht="13.5">
      <c r="A22" s="5" t="s">
        <v>48</v>
      </c>
      <c r="B22" s="3"/>
      <c r="C22" s="22">
        <v>166000</v>
      </c>
      <c r="D22" s="22"/>
      <c r="E22" s="23">
        <v>4100000</v>
      </c>
      <c r="F22" s="24">
        <v>5079818</v>
      </c>
      <c r="G22" s="24"/>
      <c r="H22" s="24"/>
      <c r="I22" s="24"/>
      <c r="J22" s="24"/>
      <c r="K22" s="24">
        <v>767347</v>
      </c>
      <c r="L22" s="24"/>
      <c r="M22" s="24"/>
      <c r="N22" s="24">
        <v>767347</v>
      </c>
      <c r="O22" s="24"/>
      <c r="P22" s="24"/>
      <c r="Q22" s="24"/>
      <c r="R22" s="24"/>
      <c r="S22" s="24"/>
      <c r="T22" s="24">
        <v>564329</v>
      </c>
      <c r="U22" s="24">
        <v>1192197</v>
      </c>
      <c r="V22" s="24">
        <v>1756526</v>
      </c>
      <c r="W22" s="24">
        <v>2523873</v>
      </c>
      <c r="X22" s="24">
        <v>4100000</v>
      </c>
      <c r="Y22" s="24">
        <v>-1576127</v>
      </c>
      <c r="Z22" s="7">
        <v>-38.44</v>
      </c>
      <c r="AA22" s="29">
        <v>5079818</v>
      </c>
    </row>
    <row r="23" spans="1:27" ht="13.5">
      <c r="A23" s="5" t="s">
        <v>49</v>
      </c>
      <c r="B23" s="3"/>
      <c r="C23" s="19">
        <v>837232</v>
      </c>
      <c r="D23" s="19"/>
      <c r="E23" s="20">
        <v>1800000</v>
      </c>
      <c r="F23" s="21">
        <v>9612960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590000</v>
      </c>
      <c r="T23" s="21"/>
      <c r="U23" s="21">
        <v>3984916</v>
      </c>
      <c r="V23" s="21">
        <v>4574916</v>
      </c>
      <c r="W23" s="21">
        <v>4574916</v>
      </c>
      <c r="X23" s="21">
        <v>1800000</v>
      </c>
      <c r="Y23" s="21">
        <v>2774916</v>
      </c>
      <c r="Z23" s="6">
        <v>154.16</v>
      </c>
      <c r="AA23" s="28">
        <v>9612960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370728578</v>
      </c>
      <c r="D25" s="51">
        <f>+D5+D9+D15+D19+D24</f>
        <v>0</v>
      </c>
      <c r="E25" s="52">
        <f t="shared" si="4"/>
        <v>518749000</v>
      </c>
      <c r="F25" s="53">
        <f t="shared" si="4"/>
        <v>787677000</v>
      </c>
      <c r="G25" s="53">
        <f t="shared" si="4"/>
        <v>5606264</v>
      </c>
      <c r="H25" s="53">
        <f t="shared" si="4"/>
        <v>29066042</v>
      </c>
      <c r="I25" s="53">
        <f t="shared" si="4"/>
        <v>25484673</v>
      </c>
      <c r="J25" s="53">
        <f t="shared" si="4"/>
        <v>60156979</v>
      </c>
      <c r="K25" s="53">
        <f t="shared" si="4"/>
        <v>49443115</v>
      </c>
      <c r="L25" s="53">
        <f t="shared" si="4"/>
        <v>37170684</v>
      </c>
      <c r="M25" s="53">
        <f t="shared" si="4"/>
        <v>40441248</v>
      </c>
      <c r="N25" s="53">
        <f t="shared" si="4"/>
        <v>127055047</v>
      </c>
      <c r="O25" s="53">
        <f t="shared" si="4"/>
        <v>17477784</v>
      </c>
      <c r="P25" s="53">
        <f t="shared" si="4"/>
        <v>20263593</v>
      </c>
      <c r="Q25" s="53">
        <f t="shared" si="4"/>
        <v>60397155</v>
      </c>
      <c r="R25" s="53">
        <f t="shared" si="4"/>
        <v>98138532</v>
      </c>
      <c r="S25" s="53">
        <f t="shared" si="4"/>
        <v>45017849</v>
      </c>
      <c r="T25" s="53">
        <f t="shared" si="4"/>
        <v>74046408</v>
      </c>
      <c r="U25" s="53">
        <f t="shared" si="4"/>
        <v>204633558</v>
      </c>
      <c r="V25" s="53">
        <f t="shared" si="4"/>
        <v>323697815</v>
      </c>
      <c r="W25" s="53">
        <f t="shared" si="4"/>
        <v>609048373</v>
      </c>
      <c r="X25" s="53">
        <f t="shared" si="4"/>
        <v>518749000</v>
      </c>
      <c r="Y25" s="53">
        <f t="shared" si="4"/>
        <v>90299373</v>
      </c>
      <c r="Z25" s="54">
        <f>+IF(X25&lt;&gt;0,+(Y25/X25)*100,0)</f>
        <v>17.40714160412839</v>
      </c>
      <c r="AA25" s="55">
        <f>+AA5+AA9+AA15+AA19+AA24</f>
        <v>787677000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353821620</v>
      </c>
      <c r="D28" s="19"/>
      <c r="E28" s="20">
        <v>430646000</v>
      </c>
      <c r="F28" s="21">
        <v>700469900</v>
      </c>
      <c r="G28" s="21">
        <v>5606264</v>
      </c>
      <c r="H28" s="21">
        <v>24958374</v>
      </c>
      <c r="I28" s="21">
        <v>22791460</v>
      </c>
      <c r="J28" s="21">
        <v>53356098</v>
      </c>
      <c r="K28" s="21">
        <v>49124849</v>
      </c>
      <c r="L28" s="21">
        <v>36751854</v>
      </c>
      <c r="M28" s="21">
        <v>38163239</v>
      </c>
      <c r="N28" s="21">
        <v>124039942</v>
      </c>
      <c r="O28" s="21">
        <v>17599357</v>
      </c>
      <c r="P28" s="21">
        <v>19893803</v>
      </c>
      <c r="Q28" s="21"/>
      <c r="R28" s="21">
        <v>37493160</v>
      </c>
      <c r="S28" s="21">
        <v>42956995</v>
      </c>
      <c r="T28" s="21">
        <v>126723446</v>
      </c>
      <c r="U28" s="21">
        <v>170665187</v>
      </c>
      <c r="V28" s="21">
        <v>340345628</v>
      </c>
      <c r="W28" s="21">
        <v>555234828</v>
      </c>
      <c r="X28" s="21"/>
      <c r="Y28" s="21">
        <v>555234828</v>
      </c>
      <c r="Z28" s="6"/>
      <c r="AA28" s="19">
        <v>700469900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55399789</v>
      </c>
      <c r="R29" s="21">
        <v>55399789</v>
      </c>
      <c r="S29" s="21"/>
      <c r="T29" s="21">
        <v>-55399789</v>
      </c>
      <c r="U29" s="21"/>
      <c r="V29" s="21">
        <v>-55399789</v>
      </c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353821620</v>
      </c>
      <c r="D32" s="25">
        <f>SUM(D28:D31)</f>
        <v>0</v>
      </c>
      <c r="E32" s="26">
        <f t="shared" si="5"/>
        <v>430646000</v>
      </c>
      <c r="F32" s="27">
        <f t="shared" si="5"/>
        <v>700469900</v>
      </c>
      <c r="G32" s="27">
        <f t="shared" si="5"/>
        <v>5606264</v>
      </c>
      <c r="H32" s="27">
        <f t="shared" si="5"/>
        <v>24958374</v>
      </c>
      <c r="I32" s="27">
        <f t="shared" si="5"/>
        <v>22791460</v>
      </c>
      <c r="J32" s="27">
        <f t="shared" si="5"/>
        <v>53356098</v>
      </c>
      <c r="K32" s="27">
        <f t="shared" si="5"/>
        <v>49124849</v>
      </c>
      <c r="L32" s="27">
        <f t="shared" si="5"/>
        <v>36751854</v>
      </c>
      <c r="M32" s="27">
        <f t="shared" si="5"/>
        <v>38163239</v>
      </c>
      <c r="N32" s="27">
        <f t="shared" si="5"/>
        <v>124039942</v>
      </c>
      <c r="O32" s="27">
        <f t="shared" si="5"/>
        <v>17599357</v>
      </c>
      <c r="P32" s="27">
        <f t="shared" si="5"/>
        <v>19893803</v>
      </c>
      <c r="Q32" s="27">
        <f t="shared" si="5"/>
        <v>55399789</v>
      </c>
      <c r="R32" s="27">
        <f t="shared" si="5"/>
        <v>92892949</v>
      </c>
      <c r="S32" s="27">
        <f t="shared" si="5"/>
        <v>42956995</v>
      </c>
      <c r="T32" s="27">
        <f t="shared" si="5"/>
        <v>71323657</v>
      </c>
      <c r="U32" s="27">
        <f t="shared" si="5"/>
        <v>170665187</v>
      </c>
      <c r="V32" s="27">
        <f t="shared" si="5"/>
        <v>284945839</v>
      </c>
      <c r="W32" s="27">
        <f t="shared" si="5"/>
        <v>555234828</v>
      </c>
      <c r="X32" s="27">
        <f t="shared" si="5"/>
        <v>0</v>
      </c>
      <c r="Y32" s="27">
        <f t="shared" si="5"/>
        <v>555234828</v>
      </c>
      <c r="Z32" s="13">
        <f>+IF(X32&lt;&gt;0,+(Y32/X32)*100,0)</f>
        <v>0</v>
      </c>
      <c r="AA32" s="31">
        <f>SUM(AA28:AA31)</f>
        <v>700469900</v>
      </c>
    </row>
    <row r="33" spans="1:27" ht="13.5">
      <c r="A33" s="60" t="s">
        <v>59</v>
      </c>
      <c r="B33" s="3" t="s">
        <v>60</v>
      </c>
      <c r="C33" s="19"/>
      <c r="D33" s="19"/>
      <c r="E33" s="20">
        <v>6153000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1169688</v>
      </c>
      <c r="U33" s="21">
        <v>1627781</v>
      </c>
      <c r="V33" s="21">
        <v>2797469</v>
      </c>
      <c r="W33" s="21">
        <v>2797469</v>
      </c>
      <c r="X33" s="21"/>
      <c r="Y33" s="21">
        <v>2797469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16906958</v>
      </c>
      <c r="D35" s="19"/>
      <c r="E35" s="20">
        <v>81950000</v>
      </c>
      <c r="F35" s="21">
        <v>87207100</v>
      </c>
      <c r="G35" s="21"/>
      <c r="H35" s="21">
        <v>4107668</v>
      </c>
      <c r="I35" s="21">
        <v>2693213</v>
      </c>
      <c r="J35" s="21">
        <v>6800881</v>
      </c>
      <c r="K35" s="21">
        <v>318266</v>
      </c>
      <c r="L35" s="21">
        <v>418829</v>
      </c>
      <c r="M35" s="21">
        <v>2278009</v>
      </c>
      <c r="N35" s="21">
        <v>3015104</v>
      </c>
      <c r="O35" s="21">
        <v>-121573</v>
      </c>
      <c r="P35" s="21">
        <v>369790</v>
      </c>
      <c r="Q35" s="21">
        <v>4997366</v>
      </c>
      <c r="R35" s="21">
        <v>5245583</v>
      </c>
      <c r="S35" s="21">
        <v>2060854</v>
      </c>
      <c r="T35" s="21">
        <v>1553063</v>
      </c>
      <c r="U35" s="21">
        <v>32340590</v>
      </c>
      <c r="V35" s="21">
        <v>35954507</v>
      </c>
      <c r="W35" s="21">
        <v>51016075</v>
      </c>
      <c r="X35" s="21"/>
      <c r="Y35" s="21">
        <v>51016075</v>
      </c>
      <c r="Z35" s="6"/>
      <c r="AA35" s="28">
        <v>87207100</v>
      </c>
    </row>
    <row r="36" spans="1:27" ht="13.5">
      <c r="A36" s="61" t="s">
        <v>64</v>
      </c>
      <c r="B36" s="10"/>
      <c r="C36" s="62">
        <f aca="true" t="shared" si="6" ref="C36:Y36">SUM(C32:C35)</f>
        <v>370728578</v>
      </c>
      <c r="D36" s="62">
        <f>SUM(D32:D35)</f>
        <v>0</v>
      </c>
      <c r="E36" s="63">
        <f t="shared" si="6"/>
        <v>518749000</v>
      </c>
      <c r="F36" s="64">
        <f t="shared" si="6"/>
        <v>787677000</v>
      </c>
      <c r="G36" s="64">
        <f t="shared" si="6"/>
        <v>5606264</v>
      </c>
      <c r="H36" s="64">
        <f t="shared" si="6"/>
        <v>29066042</v>
      </c>
      <c r="I36" s="64">
        <f t="shared" si="6"/>
        <v>25484673</v>
      </c>
      <c r="J36" s="64">
        <f t="shared" si="6"/>
        <v>60156979</v>
      </c>
      <c r="K36" s="64">
        <f t="shared" si="6"/>
        <v>49443115</v>
      </c>
      <c r="L36" s="64">
        <f t="shared" si="6"/>
        <v>37170683</v>
      </c>
      <c r="M36" s="64">
        <f t="shared" si="6"/>
        <v>40441248</v>
      </c>
      <c r="N36" s="64">
        <f t="shared" si="6"/>
        <v>127055046</v>
      </c>
      <c r="O36" s="64">
        <f t="shared" si="6"/>
        <v>17477784</v>
      </c>
      <c r="P36" s="64">
        <f t="shared" si="6"/>
        <v>20263593</v>
      </c>
      <c r="Q36" s="64">
        <f t="shared" si="6"/>
        <v>60397155</v>
      </c>
      <c r="R36" s="64">
        <f t="shared" si="6"/>
        <v>98138532</v>
      </c>
      <c r="S36" s="64">
        <f t="shared" si="6"/>
        <v>45017849</v>
      </c>
      <c r="T36" s="64">
        <f t="shared" si="6"/>
        <v>74046408</v>
      </c>
      <c r="U36" s="64">
        <f t="shared" si="6"/>
        <v>204633558</v>
      </c>
      <c r="V36" s="64">
        <f t="shared" si="6"/>
        <v>323697815</v>
      </c>
      <c r="W36" s="64">
        <f t="shared" si="6"/>
        <v>609048372</v>
      </c>
      <c r="X36" s="64">
        <f t="shared" si="6"/>
        <v>0</v>
      </c>
      <c r="Y36" s="64">
        <f t="shared" si="6"/>
        <v>609048372</v>
      </c>
      <c r="Z36" s="65">
        <f>+IF(X36&lt;&gt;0,+(Y36/X36)*100,0)</f>
        <v>0</v>
      </c>
      <c r="AA36" s="66">
        <f>SUM(AA32:AA35)</f>
        <v>787677000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1489791</v>
      </c>
      <c r="D5" s="16">
        <f>SUM(D6:D8)</f>
        <v>0</v>
      </c>
      <c r="E5" s="17">
        <f t="shared" si="0"/>
        <v>3450000</v>
      </c>
      <c r="F5" s="18">
        <f t="shared" si="0"/>
        <v>3450000</v>
      </c>
      <c r="G5" s="18">
        <f t="shared" si="0"/>
        <v>0</v>
      </c>
      <c r="H5" s="18">
        <f t="shared" si="0"/>
        <v>28328</v>
      </c>
      <c r="I5" s="18">
        <f t="shared" si="0"/>
        <v>0</v>
      </c>
      <c r="J5" s="18">
        <f t="shared" si="0"/>
        <v>28328</v>
      </c>
      <c r="K5" s="18">
        <f t="shared" si="0"/>
        <v>1034039</v>
      </c>
      <c r="L5" s="18">
        <f t="shared" si="0"/>
        <v>316796</v>
      </c>
      <c r="M5" s="18">
        <f t="shared" si="0"/>
        <v>21459</v>
      </c>
      <c r="N5" s="18">
        <f t="shared" si="0"/>
        <v>1372294</v>
      </c>
      <c r="O5" s="18">
        <f t="shared" si="0"/>
        <v>16258</v>
      </c>
      <c r="P5" s="18">
        <f t="shared" si="0"/>
        <v>882</v>
      </c>
      <c r="Q5" s="18">
        <f t="shared" si="0"/>
        <v>350756</v>
      </c>
      <c r="R5" s="18">
        <f t="shared" si="0"/>
        <v>367896</v>
      </c>
      <c r="S5" s="18">
        <f t="shared" si="0"/>
        <v>-165901</v>
      </c>
      <c r="T5" s="18">
        <f t="shared" si="0"/>
        <v>0</v>
      </c>
      <c r="U5" s="18">
        <f t="shared" si="0"/>
        <v>65680</v>
      </c>
      <c r="V5" s="18">
        <f t="shared" si="0"/>
        <v>-100221</v>
      </c>
      <c r="W5" s="18">
        <f t="shared" si="0"/>
        <v>1668297</v>
      </c>
      <c r="X5" s="18">
        <f t="shared" si="0"/>
        <v>3450000</v>
      </c>
      <c r="Y5" s="18">
        <f t="shared" si="0"/>
        <v>-1781703</v>
      </c>
      <c r="Z5" s="4">
        <f>+IF(X5&lt;&gt;0,+(Y5/X5)*100,0)</f>
        <v>-51.643565217391306</v>
      </c>
      <c r="AA5" s="16">
        <f>SUM(AA6:AA8)</f>
        <v>3450000</v>
      </c>
    </row>
    <row r="6" spans="1:27" ht="13.5">
      <c r="A6" s="5" t="s">
        <v>32</v>
      </c>
      <c r="B6" s="3"/>
      <c r="C6" s="19">
        <v>441415</v>
      </c>
      <c r="D6" s="19"/>
      <c r="E6" s="20">
        <v>300000</v>
      </c>
      <c r="F6" s="21">
        <v>300000</v>
      </c>
      <c r="G6" s="21"/>
      <c r="H6" s="21">
        <v>4000</v>
      </c>
      <c r="I6" s="21"/>
      <c r="J6" s="21">
        <v>4000</v>
      </c>
      <c r="K6" s="21">
        <v>50738</v>
      </c>
      <c r="L6" s="21">
        <v>12194</v>
      </c>
      <c r="M6" s="21">
        <v>21459</v>
      </c>
      <c r="N6" s="21">
        <v>84391</v>
      </c>
      <c r="O6" s="21"/>
      <c r="P6" s="21">
        <v>882</v>
      </c>
      <c r="Q6" s="21">
        <v>14971</v>
      </c>
      <c r="R6" s="21">
        <v>15853</v>
      </c>
      <c r="S6" s="21">
        <v>-11074</v>
      </c>
      <c r="T6" s="21"/>
      <c r="U6" s="21"/>
      <c r="V6" s="21">
        <v>-11074</v>
      </c>
      <c r="W6" s="21">
        <v>93170</v>
      </c>
      <c r="X6" s="21">
        <v>300000</v>
      </c>
      <c r="Y6" s="21">
        <v>-206830</v>
      </c>
      <c r="Z6" s="6">
        <v>-68.94</v>
      </c>
      <c r="AA6" s="28">
        <v>300000</v>
      </c>
    </row>
    <row r="7" spans="1:27" ht="13.5">
      <c r="A7" s="5" t="s">
        <v>33</v>
      </c>
      <c r="B7" s="3"/>
      <c r="C7" s="22">
        <v>510725</v>
      </c>
      <c r="D7" s="22"/>
      <c r="E7" s="23"/>
      <c r="F7" s="24"/>
      <c r="G7" s="24"/>
      <c r="H7" s="24">
        <v>24328</v>
      </c>
      <c r="I7" s="24"/>
      <c r="J7" s="24">
        <v>24328</v>
      </c>
      <c r="K7" s="24">
        <v>948983</v>
      </c>
      <c r="L7" s="24">
        <v>286989</v>
      </c>
      <c r="M7" s="24"/>
      <c r="N7" s="24">
        <v>1235972</v>
      </c>
      <c r="O7" s="24">
        <v>15443</v>
      </c>
      <c r="P7" s="24"/>
      <c r="Q7" s="24">
        <v>335785</v>
      </c>
      <c r="R7" s="24">
        <v>351228</v>
      </c>
      <c r="S7" s="24">
        <v>-154272</v>
      </c>
      <c r="T7" s="24"/>
      <c r="U7" s="24">
        <v>63462</v>
      </c>
      <c r="V7" s="24">
        <v>-90810</v>
      </c>
      <c r="W7" s="24">
        <v>1520718</v>
      </c>
      <c r="X7" s="24"/>
      <c r="Y7" s="24">
        <v>1520718</v>
      </c>
      <c r="Z7" s="7"/>
      <c r="AA7" s="29"/>
    </row>
    <row r="8" spans="1:27" ht="13.5">
      <c r="A8" s="5" t="s">
        <v>34</v>
      </c>
      <c r="B8" s="3"/>
      <c r="C8" s="19">
        <v>537651</v>
      </c>
      <c r="D8" s="19"/>
      <c r="E8" s="20">
        <v>3150000</v>
      </c>
      <c r="F8" s="21">
        <v>3150000</v>
      </c>
      <c r="G8" s="21"/>
      <c r="H8" s="21"/>
      <c r="I8" s="21"/>
      <c r="J8" s="21"/>
      <c r="K8" s="21">
        <v>34318</v>
      </c>
      <c r="L8" s="21">
        <v>17613</v>
      </c>
      <c r="M8" s="21"/>
      <c r="N8" s="21">
        <v>51931</v>
      </c>
      <c r="O8" s="21">
        <v>815</v>
      </c>
      <c r="P8" s="21"/>
      <c r="Q8" s="21"/>
      <c r="R8" s="21">
        <v>815</v>
      </c>
      <c r="S8" s="21">
        <v>-555</v>
      </c>
      <c r="T8" s="21"/>
      <c r="U8" s="21">
        <v>2218</v>
      </c>
      <c r="V8" s="21">
        <v>1663</v>
      </c>
      <c r="W8" s="21">
        <v>54409</v>
      </c>
      <c r="X8" s="21">
        <v>3150000</v>
      </c>
      <c r="Y8" s="21">
        <v>-3095591</v>
      </c>
      <c r="Z8" s="6">
        <v>-98.27</v>
      </c>
      <c r="AA8" s="28">
        <v>3150000</v>
      </c>
    </row>
    <row r="9" spans="1:27" ht="13.5">
      <c r="A9" s="2" t="s">
        <v>35</v>
      </c>
      <c r="B9" s="3"/>
      <c r="C9" s="16">
        <f aca="true" t="shared" si="1" ref="C9:Y9">SUM(C10:C14)</f>
        <v>123071</v>
      </c>
      <c r="D9" s="16">
        <f>SUM(D10:D14)</f>
        <v>0</v>
      </c>
      <c r="E9" s="17">
        <f t="shared" si="1"/>
        <v>16891240</v>
      </c>
      <c r="F9" s="18">
        <f t="shared" si="1"/>
        <v>16891240</v>
      </c>
      <c r="G9" s="18">
        <f t="shared" si="1"/>
        <v>0</v>
      </c>
      <c r="H9" s="18">
        <f t="shared" si="1"/>
        <v>4907810</v>
      </c>
      <c r="I9" s="18">
        <f t="shared" si="1"/>
        <v>3226166</v>
      </c>
      <c r="J9" s="18">
        <f t="shared" si="1"/>
        <v>8133976</v>
      </c>
      <c r="K9" s="18">
        <f t="shared" si="1"/>
        <v>3842711</v>
      </c>
      <c r="L9" s="18">
        <f t="shared" si="1"/>
        <v>3051183</v>
      </c>
      <c r="M9" s="18">
        <f t="shared" si="1"/>
        <v>2036568</v>
      </c>
      <c r="N9" s="18">
        <f t="shared" si="1"/>
        <v>8930462</v>
      </c>
      <c r="O9" s="18">
        <f t="shared" si="1"/>
        <v>633041</v>
      </c>
      <c r="P9" s="18">
        <f t="shared" si="1"/>
        <v>6570</v>
      </c>
      <c r="Q9" s="18">
        <f t="shared" si="1"/>
        <v>1225563</v>
      </c>
      <c r="R9" s="18">
        <f t="shared" si="1"/>
        <v>1865174</v>
      </c>
      <c r="S9" s="18">
        <f t="shared" si="1"/>
        <v>1444043</v>
      </c>
      <c r="T9" s="18">
        <f t="shared" si="1"/>
        <v>0</v>
      </c>
      <c r="U9" s="18">
        <f t="shared" si="1"/>
        <v>1098625</v>
      </c>
      <c r="V9" s="18">
        <f t="shared" si="1"/>
        <v>2542668</v>
      </c>
      <c r="W9" s="18">
        <f t="shared" si="1"/>
        <v>21472280</v>
      </c>
      <c r="X9" s="18">
        <f t="shared" si="1"/>
        <v>16891236</v>
      </c>
      <c r="Y9" s="18">
        <f t="shared" si="1"/>
        <v>4581044</v>
      </c>
      <c r="Z9" s="4">
        <f>+IF(X9&lt;&gt;0,+(Y9/X9)*100,0)</f>
        <v>27.120833549421725</v>
      </c>
      <c r="AA9" s="30">
        <f>SUM(AA10:AA14)</f>
        <v>16891240</v>
      </c>
    </row>
    <row r="10" spans="1:27" ht="13.5">
      <c r="A10" s="5" t="s">
        <v>36</v>
      </c>
      <c r="B10" s="3"/>
      <c r="C10" s="19">
        <v>52988</v>
      </c>
      <c r="D10" s="19"/>
      <c r="E10" s="20">
        <v>6731240</v>
      </c>
      <c r="F10" s="21">
        <v>6731240</v>
      </c>
      <c r="G10" s="21"/>
      <c r="H10" s="21"/>
      <c r="I10" s="21">
        <v>1708535</v>
      </c>
      <c r="J10" s="21">
        <v>1708535</v>
      </c>
      <c r="K10" s="21">
        <v>794025</v>
      </c>
      <c r="L10" s="21">
        <v>1659703</v>
      </c>
      <c r="M10" s="21">
        <v>180355</v>
      </c>
      <c r="N10" s="21">
        <v>2634083</v>
      </c>
      <c r="O10" s="21">
        <v>633041</v>
      </c>
      <c r="P10" s="21">
        <v>6570</v>
      </c>
      <c r="Q10" s="21">
        <v>794514</v>
      </c>
      <c r="R10" s="21">
        <v>1434125</v>
      </c>
      <c r="S10" s="21"/>
      <c r="T10" s="21"/>
      <c r="U10" s="21">
        <v>12820</v>
      </c>
      <c r="V10" s="21">
        <v>12820</v>
      </c>
      <c r="W10" s="21">
        <v>5789563</v>
      </c>
      <c r="X10" s="21">
        <v>6731244</v>
      </c>
      <c r="Y10" s="21">
        <v>-941681</v>
      </c>
      <c r="Z10" s="6">
        <v>-13.99</v>
      </c>
      <c r="AA10" s="28">
        <v>6731240</v>
      </c>
    </row>
    <row r="11" spans="1:27" ht="13.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>
        <v>4907810</v>
      </c>
      <c r="I11" s="21">
        <v>1517631</v>
      </c>
      <c r="J11" s="21">
        <v>6425441</v>
      </c>
      <c r="K11" s="21">
        <v>3048686</v>
      </c>
      <c r="L11" s="21">
        <v>1391480</v>
      </c>
      <c r="M11" s="21">
        <v>1856213</v>
      </c>
      <c r="N11" s="21">
        <v>6296379</v>
      </c>
      <c r="O11" s="21"/>
      <c r="P11" s="21"/>
      <c r="Q11" s="21">
        <v>431049</v>
      </c>
      <c r="R11" s="21">
        <v>431049</v>
      </c>
      <c r="S11" s="21">
        <v>1444043</v>
      </c>
      <c r="T11" s="21"/>
      <c r="U11" s="21">
        <v>1085805</v>
      </c>
      <c r="V11" s="21">
        <v>2529848</v>
      </c>
      <c r="W11" s="21">
        <v>15682717</v>
      </c>
      <c r="X11" s="21">
        <v>9999996</v>
      </c>
      <c r="Y11" s="21">
        <v>5682721</v>
      </c>
      <c r="Z11" s="6">
        <v>56.83</v>
      </c>
      <c r="AA11" s="28">
        <v>10000000</v>
      </c>
    </row>
    <row r="12" spans="1:27" ht="13.5">
      <c r="A12" s="5" t="s">
        <v>38</v>
      </c>
      <c r="B12" s="3"/>
      <c r="C12" s="19">
        <v>50660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19423</v>
      </c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159996</v>
      </c>
      <c r="Y13" s="21">
        <v>-159996</v>
      </c>
      <c r="Z13" s="6">
        <v>-100</v>
      </c>
      <c r="AA13" s="28">
        <v>160000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46960586</v>
      </c>
      <c r="D15" s="16">
        <f>SUM(D16:D18)</f>
        <v>0</v>
      </c>
      <c r="E15" s="17">
        <f t="shared" si="2"/>
        <v>79651760</v>
      </c>
      <c r="F15" s="18">
        <f t="shared" si="2"/>
        <v>79651760</v>
      </c>
      <c r="G15" s="18">
        <f t="shared" si="2"/>
        <v>956766</v>
      </c>
      <c r="H15" s="18">
        <f t="shared" si="2"/>
        <v>533453</v>
      </c>
      <c r="I15" s="18">
        <f t="shared" si="2"/>
        <v>10493267</v>
      </c>
      <c r="J15" s="18">
        <f t="shared" si="2"/>
        <v>11983486</v>
      </c>
      <c r="K15" s="18">
        <f t="shared" si="2"/>
        <v>5475130</v>
      </c>
      <c r="L15" s="18">
        <f t="shared" si="2"/>
        <v>6917142</v>
      </c>
      <c r="M15" s="18">
        <f t="shared" si="2"/>
        <v>2821385</v>
      </c>
      <c r="N15" s="18">
        <f t="shared" si="2"/>
        <v>15213657</v>
      </c>
      <c r="O15" s="18">
        <f t="shared" si="2"/>
        <v>1247948</v>
      </c>
      <c r="P15" s="18">
        <f t="shared" si="2"/>
        <v>2246466</v>
      </c>
      <c r="Q15" s="18">
        <f t="shared" si="2"/>
        <v>2904765</v>
      </c>
      <c r="R15" s="18">
        <f t="shared" si="2"/>
        <v>6399179</v>
      </c>
      <c r="S15" s="18">
        <f t="shared" si="2"/>
        <v>-2546</v>
      </c>
      <c r="T15" s="18">
        <f t="shared" si="2"/>
        <v>0</v>
      </c>
      <c r="U15" s="18">
        <f t="shared" si="2"/>
        <v>568626</v>
      </c>
      <c r="V15" s="18">
        <f t="shared" si="2"/>
        <v>566080</v>
      </c>
      <c r="W15" s="18">
        <f t="shared" si="2"/>
        <v>34162402</v>
      </c>
      <c r="X15" s="18">
        <f t="shared" si="2"/>
        <v>79651764</v>
      </c>
      <c r="Y15" s="18">
        <f t="shared" si="2"/>
        <v>-45489362</v>
      </c>
      <c r="Z15" s="4">
        <f>+IF(X15&lt;&gt;0,+(Y15/X15)*100,0)</f>
        <v>-57.11030078379683</v>
      </c>
      <c r="AA15" s="30">
        <f>SUM(AA16:AA18)</f>
        <v>79651760</v>
      </c>
    </row>
    <row r="16" spans="1:27" ht="13.5">
      <c r="A16" s="5" t="s">
        <v>42</v>
      </c>
      <c r="B16" s="3"/>
      <c r="C16" s="19">
        <v>609406</v>
      </c>
      <c r="D16" s="19"/>
      <c r="E16" s="20">
        <v>15442000</v>
      </c>
      <c r="F16" s="21">
        <v>15442000</v>
      </c>
      <c r="G16" s="21"/>
      <c r="H16" s="21">
        <v>5283</v>
      </c>
      <c r="I16" s="21">
        <v>14085</v>
      </c>
      <c r="J16" s="21">
        <v>19368</v>
      </c>
      <c r="K16" s="21">
        <v>1316</v>
      </c>
      <c r="L16" s="21">
        <v>17294</v>
      </c>
      <c r="M16" s="21"/>
      <c r="N16" s="21">
        <v>18610</v>
      </c>
      <c r="O16" s="21">
        <v>2656</v>
      </c>
      <c r="P16" s="21"/>
      <c r="Q16" s="21">
        <v>43311</v>
      </c>
      <c r="R16" s="21">
        <v>45967</v>
      </c>
      <c r="S16" s="21">
        <v>-2546</v>
      </c>
      <c r="T16" s="21"/>
      <c r="U16" s="21">
        <v>12255</v>
      </c>
      <c r="V16" s="21">
        <v>9709</v>
      </c>
      <c r="W16" s="21">
        <v>93654</v>
      </c>
      <c r="X16" s="21">
        <v>15441996</v>
      </c>
      <c r="Y16" s="21">
        <v>-15348342</v>
      </c>
      <c r="Z16" s="6">
        <v>-99.39</v>
      </c>
      <c r="AA16" s="28">
        <v>15442000</v>
      </c>
    </row>
    <row r="17" spans="1:27" ht="13.5">
      <c r="A17" s="5" t="s">
        <v>43</v>
      </c>
      <c r="B17" s="3"/>
      <c r="C17" s="19">
        <v>46351180</v>
      </c>
      <c r="D17" s="19"/>
      <c r="E17" s="20">
        <v>63709760</v>
      </c>
      <c r="F17" s="21">
        <v>63709760</v>
      </c>
      <c r="G17" s="21">
        <v>956766</v>
      </c>
      <c r="H17" s="21">
        <v>528170</v>
      </c>
      <c r="I17" s="21">
        <v>10479182</v>
      </c>
      <c r="J17" s="21">
        <v>11964118</v>
      </c>
      <c r="K17" s="21">
        <v>5473814</v>
      </c>
      <c r="L17" s="21">
        <v>6899848</v>
      </c>
      <c r="M17" s="21">
        <v>2821385</v>
      </c>
      <c r="N17" s="21">
        <v>15195047</v>
      </c>
      <c r="O17" s="21">
        <v>1245292</v>
      </c>
      <c r="P17" s="21">
        <v>2246466</v>
      </c>
      <c r="Q17" s="21">
        <v>2861454</v>
      </c>
      <c r="R17" s="21">
        <v>6353212</v>
      </c>
      <c r="S17" s="21"/>
      <c r="T17" s="21"/>
      <c r="U17" s="21">
        <v>556371</v>
      </c>
      <c r="V17" s="21">
        <v>556371</v>
      </c>
      <c r="W17" s="21">
        <v>34068748</v>
      </c>
      <c r="X17" s="21">
        <v>63709764</v>
      </c>
      <c r="Y17" s="21">
        <v>-29641016</v>
      </c>
      <c r="Z17" s="6">
        <v>-46.53</v>
      </c>
      <c r="AA17" s="28">
        <v>63709760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500004</v>
      </c>
      <c r="Y18" s="21">
        <v>-500004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36581169</v>
      </c>
      <c r="D19" s="16">
        <f>SUM(D20:D23)</f>
        <v>0</v>
      </c>
      <c r="E19" s="17">
        <f t="shared" si="3"/>
        <v>42000000</v>
      </c>
      <c r="F19" s="18">
        <f t="shared" si="3"/>
        <v>42000000</v>
      </c>
      <c r="G19" s="18">
        <f t="shared" si="3"/>
        <v>8171989</v>
      </c>
      <c r="H19" s="18">
        <f t="shared" si="3"/>
        <v>7509988</v>
      </c>
      <c r="I19" s="18">
        <f t="shared" si="3"/>
        <v>3724300</v>
      </c>
      <c r="J19" s="18">
        <f t="shared" si="3"/>
        <v>19406277</v>
      </c>
      <c r="K19" s="18">
        <f t="shared" si="3"/>
        <v>13921858</v>
      </c>
      <c r="L19" s="18">
        <f t="shared" si="3"/>
        <v>5723685</v>
      </c>
      <c r="M19" s="18">
        <f t="shared" si="3"/>
        <v>3727638</v>
      </c>
      <c r="N19" s="18">
        <f t="shared" si="3"/>
        <v>23373181</v>
      </c>
      <c r="O19" s="18">
        <f t="shared" si="3"/>
        <v>0</v>
      </c>
      <c r="P19" s="18">
        <f t="shared" si="3"/>
        <v>0</v>
      </c>
      <c r="Q19" s="18">
        <f t="shared" si="3"/>
        <v>3014383</v>
      </c>
      <c r="R19" s="18">
        <f t="shared" si="3"/>
        <v>3014383</v>
      </c>
      <c r="S19" s="18">
        <f t="shared" si="3"/>
        <v>5359067</v>
      </c>
      <c r="T19" s="18">
        <f t="shared" si="3"/>
        <v>0</v>
      </c>
      <c r="U19" s="18">
        <f t="shared" si="3"/>
        <v>9500220</v>
      </c>
      <c r="V19" s="18">
        <f t="shared" si="3"/>
        <v>14859287</v>
      </c>
      <c r="W19" s="18">
        <f t="shared" si="3"/>
        <v>60653128</v>
      </c>
      <c r="X19" s="18">
        <f t="shared" si="3"/>
        <v>42000000</v>
      </c>
      <c r="Y19" s="18">
        <f t="shared" si="3"/>
        <v>18653128</v>
      </c>
      <c r="Z19" s="4">
        <f>+IF(X19&lt;&gt;0,+(Y19/X19)*100,0)</f>
        <v>44.41220952380952</v>
      </c>
      <c r="AA19" s="30">
        <f>SUM(AA20:AA23)</f>
        <v>42000000</v>
      </c>
    </row>
    <row r="20" spans="1:27" ht="13.5">
      <c r="A20" s="5" t="s">
        <v>46</v>
      </c>
      <c r="B20" s="3"/>
      <c r="C20" s="19">
        <v>1044794</v>
      </c>
      <c r="D20" s="19"/>
      <c r="E20" s="20">
        <v>17500000</v>
      </c>
      <c r="F20" s="21">
        <v>17500000</v>
      </c>
      <c r="G20" s="21"/>
      <c r="H20" s="21"/>
      <c r="I20" s="21"/>
      <c r="J20" s="21"/>
      <c r="K20" s="21"/>
      <c r="L20" s="21">
        <v>4268063</v>
      </c>
      <c r="M20" s="21"/>
      <c r="N20" s="21">
        <v>4268063</v>
      </c>
      <c r="O20" s="21"/>
      <c r="P20" s="21"/>
      <c r="Q20" s="21">
        <v>1104802</v>
      </c>
      <c r="R20" s="21">
        <v>1104802</v>
      </c>
      <c r="S20" s="21">
        <v>1315789</v>
      </c>
      <c r="T20" s="21"/>
      <c r="U20" s="21">
        <v>305572</v>
      </c>
      <c r="V20" s="21">
        <v>1621361</v>
      </c>
      <c r="W20" s="21">
        <v>6994226</v>
      </c>
      <c r="X20" s="21">
        <v>17499996</v>
      </c>
      <c r="Y20" s="21">
        <v>-10505770</v>
      </c>
      <c r="Z20" s="6">
        <v>-60.03</v>
      </c>
      <c r="AA20" s="28">
        <v>17500000</v>
      </c>
    </row>
    <row r="21" spans="1:27" ht="13.5">
      <c r="A21" s="5" t="s">
        <v>47</v>
      </c>
      <c r="B21" s="3"/>
      <c r="C21" s="19">
        <v>2644250</v>
      </c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2300004</v>
      </c>
      <c r="Y21" s="21">
        <v>-2300004</v>
      </c>
      <c r="Z21" s="6">
        <v>-100</v>
      </c>
      <c r="AA21" s="28">
        <v>2300000</v>
      </c>
    </row>
    <row r="22" spans="1:27" ht="13.5">
      <c r="A22" s="5" t="s">
        <v>48</v>
      </c>
      <c r="B22" s="3"/>
      <c r="C22" s="22">
        <v>32875666</v>
      </c>
      <c r="D22" s="22"/>
      <c r="E22" s="23">
        <v>22000000</v>
      </c>
      <c r="F22" s="24">
        <v>22000000</v>
      </c>
      <c r="G22" s="24">
        <v>8171989</v>
      </c>
      <c r="H22" s="24">
        <v>7509988</v>
      </c>
      <c r="I22" s="24">
        <v>3724300</v>
      </c>
      <c r="J22" s="24">
        <v>19406277</v>
      </c>
      <c r="K22" s="24">
        <v>13921858</v>
      </c>
      <c r="L22" s="24">
        <v>1455622</v>
      </c>
      <c r="M22" s="24">
        <v>3727638</v>
      </c>
      <c r="N22" s="24">
        <v>19105118</v>
      </c>
      <c r="O22" s="24"/>
      <c r="P22" s="24"/>
      <c r="Q22" s="24">
        <v>295966</v>
      </c>
      <c r="R22" s="24">
        <v>295966</v>
      </c>
      <c r="S22" s="24"/>
      <c r="T22" s="24"/>
      <c r="U22" s="24">
        <v>5100687</v>
      </c>
      <c r="V22" s="24">
        <v>5100687</v>
      </c>
      <c r="W22" s="24">
        <v>43908048</v>
      </c>
      <c r="X22" s="24">
        <v>21999996</v>
      </c>
      <c r="Y22" s="24">
        <v>21908052</v>
      </c>
      <c r="Z22" s="7">
        <v>99.58</v>
      </c>
      <c r="AA22" s="29">
        <v>22000000</v>
      </c>
    </row>
    <row r="23" spans="1:27" ht="13.5">
      <c r="A23" s="5" t="s">
        <v>49</v>
      </c>
      <c r="B23" s="3"/>
      <c r="C23" s="19">
        <v>16459</v>
      </c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1613615</v>
      </c>
      <c r="R23" s="21">
        <v>1613615</v>
      </c>
      <c r="S23" s="21">
        <v>4043278</v>
      </c>
      <c r="T23" s="21"/>
      <c r="U23" s="21">
        <v>4093961</v>
      </c>
      <c r="V23" s="21">
        <v>8137239</v>
      </c>
      <c r="W23" s="21">
        <v>9750854</v>
      </c>
      <c r="X23" s="21">
        <v>200004</v>
      </c>
      <c r="Y23" s="21">
        <v>9550850</v>
      </c>
      <c r="Z23" s="6">
        <v>4775.33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85154617</v>
      </c>
      <c r="D25" s="51">
        <f>+D5+D9+D15+D19+D24</f>
        <v>0</v>
      </c>
      <c r="E25" s="52">
        <f t="shared" si="4"/>
        <v>141993000</v>
      </c>
      <c r="F25" s="53">
        <f t="shared" si="4"/>
        <v>141993000</v>
      </c>
      <c r="G25" s="53">
        <f t="shared" si="4"/>
        <v>9128755</v>
      </c>
      <c r="H25" s="53">
        <f t="shared" si="4"/>
        <v>12979579</v>
      </c>
      <c r="I25" s="53">
        <f t="shared" si="4"/>
        <v>17443733</v>
      </c>
      <c r="J25" s="53">
        <f t="shared" si="4"/>
        <v>39552067</v>
      </c>
      <c r="K25" s="53">
        <f t="shared" si="4"/>
        <v>24273738</v>
      </c>
      <c r="L25" s="53">
        <f t="shared" si="4"/>
        <v>16008806</v>
      </c>
      <c r="M25" s="53">
        <f t="shared" si="4"/>
        <v>8607050</v>
      </c>
      <c r="N25" s="53">
        <f t="shared" si="4"/>
        <v>48889594</v>
      </c>
      <c r="O25" s="53">
        <f t="shared" si="4"/>
        <v>1897247</v>
      </c>
      <c r="P25" s="53">
        <f t="shared" si="4"/>
        <v>2253918</v>
      </c>
      <c r="Q25" s="53">
        <f t="shared" si="4"/>
        <v>7495467</v>
      </c>
      <c r="R25" s="53">
        <f t="shared" si="4"/>
        <v>11646632</v>
      </c>
      <c r="S25" s="53">
        <f t="shared" si="4"/>
        <v>6634663</v>
      </c>
      <c r="T25" s="53">
        <f t="shared" si="4"/>
        <v>0</v>
      </c>
      <c r="U25" s="53">
        <f t="shared" si="4"/>
        <v>11233151</v>
      </c>
      <c r="V25" s="53">
        <f t="shared" si="4"/>
        <v>17867814</v>
      </c>
      <c r="W25" s="53">
        <f t="shared" si="4"/>
        <v>117956107</v>
      </c>
      <c r="X25" s="53">
        <f t="shared" si="4"/>
        <v>141993000</v>
      </c>
      <c r="Y25" s="53">
        <f t="shared" si="4"/>
        <v>-24036893</v>
      </c>
      <c r="Z25" s="54">
        <f>+IF(X25&lt;&gt;0,+(Y25/X25)*100,0)</f>
        <v>-16.92822392653159</v>
      </c>
      <c r="AA25" s="55">
        <f>+AA5+AA9+AA15+AA19+AA24</f>
        <v>141993000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81705017</v>
      </c>
      <c r="D28" s="19"/>
      <c r="E28" s="20">
        <v>71781000</v>
      </c>
      <c r="F28" s="21">
        <v>71781000</v>
      </c>
      <c r="G28" s="21">
        <v>9128755</v>
      </c>
      <c r="H28" s="21">
        <v>12927848</v>
      </c>
      <c r="I28" s="21">
        <v>13686994</v>
      </c>
      <c r="J28" s="21">
        <v>35743597</v>
      </c>
      <c r="K28" s="21">
        <v>9316525</v>
      </c>
      <c r="L28" s="21">
        <v>15954655</v>
      </c>
      <c r="M28" s="21">
        <v>4857953</v>
      </c>
      <c r="N28" s="21">
        <v>30129133</v>
      </c>
      <c r="O28" s="21">
        <v>1878333</v>
      </c>
      <c r="P28" s="21">
        <v>2282940</v>
      </c>
      <c r="Q28" s="21">
        <v>7430179</v>
      </c>
      <c r="R28" s="21">
        <v>11591452</v>
      </c>
      <c r="S28" s="21">
        <v>6649286</v>
      </c>
      <c r="T28" s="21"/>
      <c r="U28" s="21">
        <v>6742863</v>
      </c>
      <c r="V28" s="21">
        <v>13392149</v>
      </c>
      <c r="W28" s="21">
        <v>90856331</v>
      </c>
      <c r="X28" s="21"/>
      <c r="Y28" s="21">
        <v>90856331</v>
      </c>
      <c r="Z28" s="6"/>
      <c r="AA28" s="19">
        <v>71781000</v>
      </c>
    </row>
    <row r="29" spans="1:27" ht="13.5">
      <c r="A29" s="57" t="s">
        <v>55</v>
      </c>
      <c r="B29" s="3"/>
      <c r="C29" s="19">
        <v>130043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4093961</v>
      </c>
      <c r="V29" s="21">
        <v>4093961</v>
      </c>
      <c r="W29" s="21">
        <v>4093961</v>
      </c>
      <c r="X29" s="21"/>
      <c r="Y29" s="21">
        <v>4093961</v>
      </c>
      <c r="Z29" s="6"/>
      <c r="AA29" s="28"/>
    </row>
    <row r="30" spans="1:27" ht="13.5">
      <c r="A30" s="57" t="s">
        <v>56</v>
      </c>
      <c r="B30" s="3"/>
      <c r="C30" s="22"/>
      <c r="D30" s="22"/>
      <c r="E30" s="23">
        <v>5300000</v>
      </c>
      <c r="F30" s="24">
        <v>5300000</v>
      </c>
      <c r="G30" s="24"/>
      <c r="H30" s="24"/>
      <c r="I30" s="24"/>
      <c r="J30" s="24"/>
      <c r="K30" s="24"/>
      <c r="L30" s="24"/>
      <c r="M30" s="24">
        <v>184072</v>
      </c>
      <c r="N30" s="24">
        <v>184072</v>
      </c>
      <c r="O30" s="24"/>
      <c r="P30" s="24"/>
      <c r="Q30" s="24"/>
      <c r="R30" s="24"/>
      <c r="S30" s="24"/>
      <c r="T30" s="24"/>
      <c r="U30" s="24"/>
      <c r="V30" s="24"/>
      <c r="W30" s="24">
        <v>184072</v>
      </c>
      <c r="X30" s="24"/>
      <c r="Y30" s="24">
        <v>184072</v>
      </c>
      <c r="Z30" s="7"/>
      <c r="AA30" s="29">
        <v>5300000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>
        <v>3724300</v>
      </c>
      <c r="J31" s="21">
        <v>3724300</v>
      </c>
      <c r="K31" s="21">
        <v>13921858</v>
      </c>
      <c r="L31" s="21"/>
      <c r="M31" s="21">
        <v>3543566</v>
      </c>
      <c r="N31" s="21">
        <v>17465424</v>
      </c>
      <c r="O31" s="21"/>
      <c r="P31" s="21"/>
      <c r="Q31" s="21"/>
      <c r="R31" s="21"/>
      <c r="S31" s="21"/>
      <c r="T31" s="21"/>
      <c r="U31" s="21"/>
      <c r="V31" s="21"/>
      <c r="W31" s="21">
        <v>21189724</v>
      </c>
      <c r="X31" s="21"/>
      <c r="Y31" s="21">
        <v>21189724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81835060</v>
      </c>
      <c r="D32" s="25">
        <f>SUM(D28:D31)</f>
        <v>0</v>
      </c>
      <c r="E32" s="26">
        <f t="shared" si="5"/>
        <v>77081000</v>
      </c>
      <c r="F32" s="27">
        <f t="shared" si="5"/>
        <v>77081000</v>
      </c>
      <c r="G32" s="27">
        <f t="shared" si="5"/>
        <v>9128755</v>
      </c>
      <c r="H32" s="27">
        <f t="shared" si="5"/>
        <v>12927848</v>
      </c>
      <c r="I32" s="27">
        <f t="shared" si="5"/>
        <v>17411294</v>
      </c>
      <c r="J32" s="27">
        <f t="shared" si="5"/>
        <v>39467897</v>
      </c>
      <c r="K32" s="27">
        <f t="shared" si="5"/>
        <v>23238383</v>
      </c>
      <c r="L32" s="27">
        <f t="shared" si="5"/>
        <v>15954655</v>
      </c>
      <c r="M32" s="27">
        <f t="shared" si="5"/>
        <v>8585591</v>
      </c>
      <c r="N32" s="27">
        <f t="shared" si="5"/>
        <v>47778629</v>
      </c>
      <c r="O32" s="27">
        <f t="shared" si="5"/>
        <v>1878333</v>
      </c>
      <c r="P32" s="27">
        <f t="shared" si="5"/>
        <v>2282940</v>
      </c>
      <c r="Q32" s="27">
        <f t="shared" si="5"/>
        <v>7430179</v>
      </c>
      <c r="R32" s="27">
        <f t="shared" si="5"/>
        <v>11591452</v>
      </c>
      <c r="S32" s="27">
        <f t="shared" si="5"/>
        <v>6649286</v>
      </c>
      <c r="T32" s="27">
        <f t="shared" si="5"/>
        <v>0</v>
      </c>
      <c r="U32" s="27">
        <f t="shared" si="5"/>
        <v>10836824</v>
      </c>
      <c r="V32" s="27">
        <f t="shared" si="5"/>
        <v>17486110</v>
      </c>
      <c r="W32" s="27">
        <f t="shared" si="5"/>
        <v>116324088</v>
      </c>
      <c r="X32" s="27">
        <f t="shared" si="5"/>
        <v>0</v>
      </c>
      <c r="Y32" s="27">
        <f t="shared" si="5"/>
        <v>116324088</v>
      </c>
      <c r="Z32" s="13">
        <f>+IF(X32&lt;&gt;0,+(Y32/X32)*100,0)</f>
        <v>0</v>
      </c>
      <c r="AA32" s="31">
        <f>SUM(AA28:AA31)</f>
        <v>77081000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3319557</v>
      </c>
      <c r="D35" s="19"/>
      <c r="E35" s="20">
        <v>64912000</v>
      </c>
      <c r="F35" s="21">
        <v>64912000</v>
      </c>
      <c r="G35" s="21"/>
      <c r="H35" s="21">
        <v>51731</v>
      </c>
      <c r="I35" s="21">
        <v>32439</v>
      </c>
      <c r="J35" s="21">
        <v>84170</v>
      </c>
      <c r="K35" s="21">
        <v>1035355</v>
      </c>
      <c r="L35" s="21">
        <v>54151</v>
      </c>
      <c r="M35" s="21">
        <v>21459</v>
      </c>
      <c r="N35" s="21">
        <v>1110965</v>
      </c>
      <c r="O35" s="21">
        <v>18914</v>
      </c>
      <c r="P35" s="21">
        <v>-29022</v>
      </c>
      <c r="Q35" s="21">
        <v>65288</v>
      </c>
      <c r="R35" s="21">
        <v>55180</v>
      </c>
      <c r="S35" s="21">
        <v>-14623</v>
      </c>
      <c r="T35" s="21"/>
      <c r="U35" s="21">
        <v>396327</v>
      </c>
      <c r="V35" s="21">
        <v>381704</v>
      </c>
      <c r="W35" s="21">
        <v>1632019</v>
      </c>
      <c r="X35" s="21"/>
      <c r="Y35" s="21">
        <v>1632019</v>
      </c>
      <c r="Z35" s="6"/>
      <c r="AA35" s="28">
        <v>64912000</v>
      </c>
    </row>
    <row r="36" spans="1:27" ht="13.5">
      <c r="A36" s="61" t="s">
        <v>64</v>
      </c>
      <c r="B36" s="10"/>
      <c r="C36" s="62">
        <f aca="true" t="shared" si="6" ref="C36:Y36">SUM(C32:C35)</f>
        <v>85154617</v>
      </c>
      <c r="D36" s="62">
        <f>SUM(D32:D35)</f>
        <v>0</v>
      </c>
      <c r="E36" s="63">
        <f t="shared" si="6"/>
        <v>141993000</v>
      </c>
      <c r="F36" s="64">
        <f t="shared" si="6"/>
        <v>141993000</v>
      </c>
      <c r="G36" s="64">
        <f t="shared" si="6"/>
        <v>9128755</v>
      </c>
      <c r="H36" s="64">
        <f t="shared" si="6"/>
        <v>12979579</v>
      </c>
      <c r="I36" s="64">
        <f t="shared" si="6"/>
        <v>17443733</v>
      </c>
      <c r="J36" s="64">
        <f t="shared" si="6"/>
        <v>39552067</v>
      </c>
      <c r="K36" s="64">
        <f t="shared" si="6"/>
        <v>24273738</v>
      </c>
      <c r="L36" s="64">
        <f t="shared" si="6"/>
        <v>16008806</v>
      </c>
      <c r="M36" s="64">
        <f t="shared" si="6"/>
        <v>8607050</v>
      </c>
      <c r="N36" s="64">
        <f t="shared" si="6"/>
        <v>48889594</v>
      </c>
      <c r="O36" s="64">
        <f t="shared" si="6"/>
        <v>1897247</v>
      </c>
      <c r="P36" s="64">
        <f t="shared" si="6"/>
        <v>2253918</v>
      </c>
      <c r="Q36" s="64">
        <f t="shared" si="6"/>
        <v>7495467</v>
      </c>
      <c r="R36" s="64">
        <f t="shared" si="6"/>
        <v>11646632</v>
      </c>
      <c r="S36" s="64">
        <f t="shared" si="6"/>
        <v>6634663</v>
      </c>
      <c r="T36" s="64">
        <f t="shared" si="6"/>
        <v>0</v>
      </c>
      <c r="U36" s="64">
        <f t="shared" si="6"/>
        <v>11233151</v>
      </c>
      <c r="V36" s="64">
        <f t="shared" si="6"/>
        <v>17867814</v>
      </c>
      <c r="W36" s="64">
        <f t="shared" si="6"/>
        <v>117956107</v>
      </c>
      <c r="X36" s="64">
        <f t="shared" si="6"/>
        <v>0</v>
      </c>
      <c r="Y36" s="64">
        <f t="shared" si="6"/>
        <v>117956107</v>
      </c>
      <c r="Z36" s="65">
        <f>+IF(X36&lt;&gt;0,+(Y36/X36)*100,0)</f>
        <v>0</v>
      </c>
      <c r="AA36" s="66">
        <f>SUM(AA32:AA35)</f>
        <v>141993000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932034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135066</v>
      </c>
      <c r="L5" s="18">
        <f t="shared" si="0"/>
        <v>236366</v>
      </c>
      <c r="M5" s="18">
        <f t="shared" si="0"/>
        <v>0</v>
      </c>
      <c r="N5" s="18">
        <f t="shared" si="0"/>
        <v>371432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270132</v>
      </c>
      <c r="T5" s="18">
        <f t="shared" si="0"/>
        <v>0</v>
      </c>
      <c r="U5" s="18">
        <f t="shared" si="0"/>
        <v>0</v>
      </c>
      <c r="V5" s="18">
        <f t="shared" si="0"/>
        <v>270132</v>
      </c>
      <c r="W5" s="18">
        <f t="shared" si="0"/>
        <v>641564</v>
      </c>
      <c r="X5" s="18">
        <f t="shared" si="0"/>
        <v>0</v>
      </c>
      <c r="Y5" s="18">
        <f t="shared" si="0"/>
        <v>641564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813684</v>
      </c>
      <c r="D6" s="19"/>
      <c r="E6" s="20"/>
      <c r="F6" s="21"/>
      <c r="G6" s="21"/>
      <c r="H6" s="21"/>
      <c r="I6" s="21"/>
      <c r="J6" s="21"/>
      <c r="K6" s="21">
        <v>135066</v>
      </c>
      <c r="L6" s="21">
        <v>236366</v>
      </c>
      <c r="M6" s="21"/>
      <c r="N6" s="21">
        <v>371432</v>
      </c>
      <c r="O6" s="21"/>
      <c r="P6" s="21"/>
      <c r="Q6" s="21"/>
      <c r="R6" s="21"/>
      <c r="S6" s="21">
        <v>270132</v>
      </c>
      <c r="T6" s="21"/>
      <c r="U6" s="21"/>
      <c r="V6" s="21">
        <v>270132</v>
      </c>
      <c r="W6" s="21">
        <v>641564</v>
      </c>
      <c r="X6" s="21"/>
      <c r="Y6" s="21">
        <v>641564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118350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4723280</v>
      </c>
      <c r="D9" s="16">
        <f>SUM(D10:D14)</f>
        <v>0</v>
      </c>
      <c r="E9" s="17">
        <f t="shared" si="1"/>
        <v>3716082</v>
      </c>
      <c r="F9" s="18">
        <f t="shared" si="1"/>
        <v>3716082</v>
      </c>
      <c r="G9" s="18">
        <f t="shared" si="1"/>
        <v>0</v>
      </c>
      <c r="H9" s="18">
        <f t="shared" si="1"/>
        <v>0</v>
      </c>
      <c r="I9" s="18">
        <f t="shared" si="1"/>
        <v>467375</v>
      </c>
      <c r="J9" s="18">
        <f t="shared" si="1"/>
        <v>467375</v>
      </c>
      <c r="K9" s="18">
        <f t="shared" si="1"/>
        <v>1638957</v>
      </c>
      <c r="L9" s="18">
        <f t="shared" si="1"/>
        <v>782600</v>
      </c>
      <c r="M9" s="18">
        <f t="shared" si="1"/>
        <v>3293325</v>
      </c>
      <c r="N9" s="18">
        <f t="shared" si="1"/>
        <v>5714882</v>
      </c>
      <c r="O9" s="18">
        <f t="shared" si="1"/>
        <v>165594</v>
      </c>
      <c r="P9" s="18">
        <f t="shared" si="1"/>
        <v>173597</v>
      </c>
      <c r="Q9" s="18">
        <f t="shared" si="1"/>
        <v>3539989</v>
      </c>
      <c r="R9" s="18">
        <f t="shared" si="1"/>
        <v>3879180</v>
      </c>
      <c r="S9" s="18">
        <f t="shared" si="1"/>
        <v>846157</v>
      </c>
      <c r="T9" s="18">
        <f t="shared" si="1"/>
        <v>72529</v>
      </c>
      <c r="U9" s="18">
        <f t="shared" si="1"/>
        <v>870107</v>
      </c>
      <c r="V9" s="18">
        <f t="shared" si="1"/>
        <v>1788793</v>
      </c>
      <c r="W9" s="18">
        <f t="shared" si="1"/>
        <v>11850230</v>
      </c>
      <c r="X9" s="18">
        <f t="shared" si="1"/>
        <v>3716082</v>
      </c>
      <c r="Y9" s="18">
        <f t="shared" si="1"/>
        <v>8134148</v>
      </c>
      <c r="Z9" s="4">
        <f>+IF(X9&lt;&gt;0,+(Y9/X9)*100,0)</f>
        <v>218.89043352649375</v>
      </c>
      <c r="AA9" s="30">
        <f>SUM(AA10:AA14)</f>
        <v>3716082</v>
      </c>
    </row>
    <row r="10" spans="1:27" ht="13.5">
      <c r="A10" s="5" t="s">
        <v>36</v>
      </c>
      <c r="B10" s="3"/>
      <c r="C10" s="19">
        <v>140924</v>
      </c>
      <c r="D10" s="19"/>
      <c r="E10" s="20"/>
      <c r="F10" s="21"/>
      <c r="G10" s="21"/>
      <c r="H10" s="21"/>
      <c r="I10" s="21"/>
      <c r="J10" s="21"/>
      <c r="K10" s="21">
        <v>252577</v>
      </c>
      <c r="L10" s="21"/>
      <c r="M10" s="21"/>
      <c r="N10" s="21">
        <v>252577</v>
      </c>
      <c r="O10" s="21">
        <v>47335</v>
      </c>
      <c r="P10" s="21">
        <v>173597</v>
      </c>
      <c r="Q10" s="21">
        <v>327691</v>
      </c>
      <c r="R10" s="21">
        <v>548623</v>
      </c>
      <c r="S10" s="21">
        <v>617117</v>
      </c>
      <c r="T10" s="21"/>
      <c r="U10" s="21"/>
      <c r="V10" s="21">
        <v>617117</v>
      </c>
      <c r="W10" s="21">
        <v>1418317</v>
      </c>
      <c r="X10" s="21"/>
      <c r="Y10" s="21">
        <v>1418317</v>
      </c>
      <c r="Z10" s="6"/>
      <c r="AA10" s="28"/>
    </row>
    <row r="11" spans="1:27" ht="13.5">
      <c r="A11" s="5" t="s">
        <v>37</v>
      </c>
      <c r="B11" s="3"/>
      <c r="C11" s="19">
        <v>567236</v>
      </c>
      <c r="D11" s="19"/>
      <c r="E11" s="20"/>
      <c r="F11" s="21"/>
      <c r="G11" s="21"/>
      <c r="H11" s="21"/>
      <c r="I11" s="21">
        <v>467375</v>
      </c>
      <c r="J11" s="21">
        <v>467375</v>
      </c>
      <c r="K11" s="21">
        <v>219965</v>
      </c>
      <c r="L11" s="21"/>
      <c r="M11" s="21">
        <v>977030</v>
      </c>
      <c r="N11" s="21">
        <v>1196995</v>
      </c>
      <c r="O11" s="21">
        <v>89154</v>
      </c>
      <c r="P11" s="21"/>
      <c r="Q11" s="21">
        <v>2539891</v>
      </c>
      <c r="R11" s="21">
        <v>2629045</v>
      </c>
      <c r="S11" s="21"/>
      <c r="T11" s="21">
        <v>72529</v>
      </c>
      <c r="U11" s="21">
        <v>20640</v>
      </c>
      <c r="V11" s="21">
        <v>93169</v>
      </c>
      <c r="W11" s="21">
        <v>4386584</v>
      </c>
      <c r="X11" s="21"/>
      <c r="Y11" s="21">
        <v>4386584</v>
      </c>
      <c r="Z11" s="6"/>
      <c r="AA11" s="28"/>
    </row>
    <row r="12" spans="1:27" ht="13.5">
      <c r="A12" s="5" t="s">
        <v>38</v>
      </c>
      <c r="B12" s="3"/>
      <c r="C12" s="19">
        <v>2169285</v>
      </c>
      <c r="D12" s="19"/>
      <c r="E12" s="20">
        <v>3716082</v>
      </c>
      <c r="F12" s="21">
        <v>3716082</v>
      </c>
      <c r="G12" s="21"/>
      <c r="H12" s="21"/>
      <c r="I12" s="21"/>
      <c r="J12" s="21"/>
      <c r="K12" s="21">
        <v>1166415</v>
      </c>
      <c r="L12" s="21">
        <v>782600</v>
      </c>
      <c r="M12" s="21">
        <v>2316295</v>
      </c>
      <c r="N12" s="21">
        <v>4265310</v>
      </c>
      <c r="O12" s="21">
        <v>29105</v>
      </c>
      <c r="P12" s="21"/>
      <c r="Q12" s="21">
        <v>101447</v>
      </c>
      <c r="R12" s="21">
        <v>130552</v>
      </c>
      <c r="S12" s="21"/>
      <c r="T12" s="21"/>
      <c r="U12" s="21">
        <v>849467</v>
      </c>
      <c r="V12" s="21">
        <v>849467</v>
      </c>
      <c r="W12" s="21">
        <v>5245329</v>
      </c>
      <c r="X12" s="21">
        <v>3716082</v>
      </c>
      <c r="Y12" s="21">
        <v>1529247</v>
      </c>
      <c r="Z12" s="6">
        <v>41.15</v>
      </c>
      <c r="AA12" s="28">
        <v>3716082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1845835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570960</v>
      </c>
      <c r="R14" s="24">
        <v>570960</v>
      </c>
      <c r="S14" s="24">
        <v>229040</v>
      </c>
      <c r="T14" s="24"/>
      <c r="U14" s="24"/>
      <c r="V14" s="24">
        <v>229040</v>
      </c>
      <c r="W14" s="24">
        <v>800000</v>
      </c>
      <c r="X14" s="24"/>
      <c r="Y14" s="24">
        <v>800000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64291643</v>
      </c>
      <c r="D15" s="16">
        <f>SUM(D16:D18)</f>
        <v>0</v>
      </c>
      <c r="E15" s="17">
        <f t="shared" si="2"/>
        <v>42125063</v>
      </c>
      <c r="F15" s="18">
        <f t="shared" si="2"/>
        <v>42125063</v>
      </c>
      <c r="G15" s="18">
        <f t="shared" si="2"/>
        <v>0</v>
      </c>
      <c r="H15" s="18">
        <f t="shared" si="2"/>
        <v>3071816</v>
      </c>
      <c r="I15" s="18">
        <f t="shared" si="2"/>
        <v>4147492</v>
      </c>
      <c r="J15" s="18">
        <f t="shared" si="2"/>
        <v>7219308</v>
      </c>
      <c r="K15" s="18">
        <f t="shared" si="2"/>
        <v>5141740</v>
      </c>
      <c r="L15" s="18">
        <f t="shared" si="2"/>
        <v>1573172</v>
      </c>
      <c r="M15" s="18">
        <f t="shared" si="2"/>
        <v>2153558</v>
      </c>
      <c r="N15" s="18">
        <f t="shared" si="2"/>
        <v>8868470</v>
      </c>
      <c r="O15" s="18">
        <f t="shared" si="2"/>
        <v>25237</v>
      </c>
      <c r="P15" s="18">
        <f t="shared" si="2"/>
        <v>527318</v>
      </c>
      <c r="Q15" s="18">
        <f t="shared" si="2"/>
        <v>1201761</v>
      </c>
      <c r="R15" s="18">
        <f t="shared" si="2"/>
        <v>1754316</v>
      </c>
      <c r="S15" s="18">
        <f t="shared" si="2"/>
        <v>-96509</v>
      </c>
      <c r="T15" s="18">
        <f t="shared" si="2"/>
        <v>0</v>
      </c>
      <c r="U15" s="18">
        <f t="shared" si="2"/>
        <v>2310915</v>
      </c>
      <c r="V15" s="18">
        <f t="shared" si="2"/>
        <v>2214406</v>
      </c>
      <c r="W15" s="18">
        <f t="shared" si="2"/>
        <v>20056500</v>
      </c>
      <c r="X15" s="18">
        <f t="shared" si="2"/>
        <v>42125063</v>
      </c>
      <c r="Y15" s="18">
        <f t="shared" si="2"/>
        <v>-22068563</v>
      </c>
      <c r="Z15" s="4">
        <f>+IF(X15&lt;&gt;0,+(Y15/X15)*100,0)</f>
        <v>-52.38820176957362</v>
      </c>
      <c r="AA15" s="30">
        <f>SUM(AA16:AA18)</f>
        <v>42125063</v>
      </c>
    </row>
    <row r="16" spans="1:27" ht="13.5">
      <c r="A16" s="5" t="s">
        <v>42</v>
      </c>
      <c r="B16" s="3"/>
      <c r="C16" s="19">
        <v>39060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42100</v>
      </c>
      <c r="R16" s="21">
        <v>42100</v>
      </c>
      <c r="S16" s="21"/>
      <c r="T16" s="21"/>
      <c r="U16" s="21"/>
      <c r="V16" s="21"/>
      <c r="W16" s="21">
        <v>42100</v>
      </c>
      <c r="X16" s="21"/>
      <c r="Y16" s="21">
        <v>42100</v>
      </c>
      <c r="Z16" s="6"/>
      <c r="AA16" s="28"/>
    </row>
    <row r="17" spans="1:27" ht="13.5">
      <c r="A17" s="5" t="s">
        <v>43</v>
      </c>
      <c r="B17" s="3"/>
      <c r="C17" s="19">
        <v>64175537</v>
      </c>
      <c r="D17" s="19"/>
      <c r="E17" s="20">
        <v>42125063</v>
      </c>
      <c r="F17" s="21">
        <v>42125063</v>
      </c>
      <c r="G17" s="21"/>
      <c r="H17" s="21">
        <v>3071816</v>
      </c>
      <c r="I17" s="21">
        <v>4147492</v>
      </c>
      <c r="J17" s="21">
        <v>7219308</v>
      </c>
      <c r="K17" s="21">
        <v>5141740</v>
      </c>
      <c r="L17" s="21">
        <v>1573172</v>
      </c>
      <c r="M17" s="21">
        <v>2153558</v>
      </c>
      <c r="N17" s="21">
        <v>8868470</v>
      </c>
      <c r="O17" s="21">
        <v>25237</v>
      </c>
      <c r="P17" s="21">
        <v>527318</v>
      </c>
      <c r="Q17" s="21">
        <v>1159661</v>
      </c>
      <c r="R17" s="21">
        <v>1712216</v>
      </c>
      <c r="S17" s="21">
        <v>-96509</v>
      </c>
      <c r="T17" s="21"/>
      <c r="U17" s="21">
        <v>2310915</v>
      </c>
      <c r="V17" s="21">
        <v>2214406</v>
      </c>
      <c r="W17" s="21">
        <v>20014400</v>
      </c>
      <c r="X17" s="21">
        <v>42125063</v>
      </c>
      <c r="Y17" s="21">
        <v>-22110663</v>
      </c>
      <c r="Z17" s="6">
        <v>-52.49</v>
      </c>
      <c r="AA17" s="28">
        <v>42125063</v>
      </c>
    </row>
    <row r="18" spans="1:27" ht="13.5">
      <c r="A18" s="5" t="s">
        <v>44</v>
      </c>
      <c r="B18" s="3"/>
      <c r="C18" s="19">
        <v>77046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108357077</v>
      </c>
      <c r="D19" s="16">
        <f>SUM(D20:D23)</f>
        <v>0</v>
      </c>
      <c r="E19" s="17">
        <f t="shared" si="3"/>
        <v>109093662</v>
      </c>
      <c r="F19" s="18">
        <f t="shared" si="3"/>
        <v>109093662</v>
      </c>
      <c r="G19" s="18">
        <f t="shared" si="3"/>
        <v>1486035</v>
      </c>
      <c r="H19" s="18">
        <f t="shared" si="3"/>
        <v>1049058</v>
      </c>
      <c r="I19" s="18">
        <f t="shared" si="3"/>
        <v>15065129</v>
      </c>
      <c r="J19" s="18">
        <f t="shared" si="3"/>
        <v>17600222</v>
      </c>
      <c r="K19" s="18">
        <f t="shared" si="3"/>
        <v>7329640</v>
      </c>
      <c r="L19" s="18">
        <f t="shared" si="3"/>
        <v>2770807</v>
      </c>
      <c r="M19" s="18">
        <f t="shared" si="3"/>
        <v>32262327</v>
      </c>
      <c r="N19" s="18">
        <f t="shared" si="3"/>
        <v>42362774</v>
      </c>
      <c r="O19" s="18">
        <f t="shared" si="3"/>
        <v>773591</v>
      </c>
      <c r="P19" s="18">
        <f t="shared" si="3"/>
        <v>11719239</v>
      </c>
      <c r="Q19" s="18">
        <f t="shared" si="3"/>
        <v>10322043</v>
      </c>
      <c r="R19" s="18">
        <f t="shared" si="3"/>
        <v>22814873</v>
      </c>
      <c r="S19" s="18">
        <f t="shared" si="3"/>
        <v>9094362</v>
      </c>
      <c r="T19" s="18">
        <f t="shared" si="3"/>
        <v>-371272</v>
      </c>
      <c r="U19" s="18">
        <f t="shared" si="3"/>
        <v>2397647</v>
      </c>
      <c r="V19" s="18">
        <f t="shared" si="3"/>
        <v>11120737</v>
      </c>
      <c r="W19" s="18">
        <f t="shared" si="3"/>
        <v>93898606</v>
      </c>
      <c r="X19" s="18">
        <f t="shared" si="3"/>
        <v>109093442</v>
      </c>
      <c r="Y19" s="18">
        <f t="shared" si="3"/>
        <v>-15194836</v>
      </c>
      <c r="Z19" s="4">
        <f>+IF(X19&lt;&gt;0,+(Y19/X19)*100,0)</f>
        <v>-13.928276275305349</v>
      </c>
      <c r="AA19" s="30">
        <f>SUM(AA20:AA23)</f>
        <v>109093662</v>
      </c>
    </row>
    <row r="20" spans="1:27" ht="13.5">
      <c r="A20" s="5" t="s">
        <v>46</v>
      </c>
      <c r="B20" s="3"/>
      <c r="C20" s="19">
        <v>35278767</v>
      </c>
      <c r="D20" s="19"/>
      <c r="E20" s="20">
        <v>10652000</v>
      </c>
      <c r="F20" s="21">
        <v>10652000</v>
      </c>
      <c r="G20" s="21">
        <v>1154922</v>
      </c>
      <c r="H20" s="21">
        <v>71673</v>
      </c>
      <c r="I20" s="21">
        <v>1706917</v>
      </c>
      <c r="J20" s="21">
        <v>2933512</v>
      </c>
      <c r="K20" s="21">
        <v>1417689</v>
      </c>
      <c r="L20" s="21"/>
      <c r="M20" s="21">
        <v>710076</v>
      </c>
      <c r="N20" s="21">
        <v>2127765</v>
      </c>
      <c r="O20" s="21">
        <v>360750</v>
      </c>
      <c r="P20" s="21">
        <v>2248609</v>
      </c>
      <c r="Q20" s="21">
        <v>2068647</v>
      </c>
      <c r="R20" s="21">
        <v>4678006</v>
      </c>
      <c r="S20" s="21">
        <v>-136517</v>
      </c>
      <c r="T20" s="21"/>
      <c r="U20" s="21"/>
      <c r="V20" s="21">
        <v>-136517</v>
      </c>
      <c r="W20" s="21">
        <v>9602766</v>
      </c>
      <c r="X20" s="21">
        <v>10651780</v>
      </c>
      <c r="Y20" s="21">
        <v>-1049014</v>
      </c>
      <c r="Z20" s="6">
        <v>-9.85</v>
      </c>
      <c r="AA20" s="28">
        <v>10652000</v>
      </c>
    </row>
    <row r="21" spans="1:27" ht="13.5">
      <c r="A21" s="5" t="s">
        <v>47</v>
      </c>
      <c r="B21" s="3"/>
      <c r="C21" s="19">
        <v>20303495</v>
      </c>
      <c r="D21" s="19"/>
      <c r="E21" s="20">
        <v>23096000</v>
      </c>
      <c r="F21" s="21">
        <v>23096000</v>
      </c>
      <c r="G21" s="21"/>
      <c r="H21" s="21"/>
      <c r="I21" s="21"/>
      <c r="J21" s="21"/>
      <c r="K21" s="21"/>
      <c r="L21" s="21"/>
      <c r="M21" s="21">
        <v>20806412</v>
      </c>
      <c r="N21" s="21">
        <v>20806412</v>
      </c>
      <c r="O21" s="21"/>
      <c r="P21" s="21"/>
      <c r="Q21" s="21"/>
      <c r="R21" s="21"/>
      <c r="S21" s="21"/>
      <c r="T21" s="21"/>
      <c r="U21" s="21">
        <v>-20806412</v>
      </c>
      <c r="V21" s="21">
        <v>-20806412</v>
      </c>
      <c r="W21" s="21"/>
      <c r="X21" s="21">
        <v>23096000</v>
      </c>
      <c r="Y21" s="21">
        <v>-23096000</v>
      </c>
      <c r="Z21" s="6">
        <v>-100</v>
      </c>
      <c r="AA21" s="28">
        <v>23096000</v>
      </c>
    </row>
    <row r="22" spans="1:27" ht="13.5">
      <c r="A22" s="5" t="s">
        <v>48</v>
      </c>
      <c r="B22" s="3"/>
      <c r="C22" s="22">
        <v>43667037</v>
      </c>
      <c r="D22" s="22"/>
      <c r="E22" s="23">
        <v>69990154</v>
      </c>
      <c r="F22" s="24">
        <v>69990154</v>
      </c>
      <c r="G22" s="24">
        <v>331113</v>
      </c>
      <c r="H22" s="24">
        <v>977385</v>
      </c>
      <c r="I22" s="24">
        <v>13358212</v>
      </c>
      <c r="J22" s="24">
        <v>14666710</v>
      </c>
      <c r="K22" s="24">
        <v>5198804</v>
      </c>
      <c r="L22" s="24">
        <v>2770807</v>
      </c>
      <c r="M22" s="24">
        <v>10745839</v>
      </c>
      <c r="N22" s="24">
        <v>18715450</v>
      </c>
      <c r="O22" s="24">
        <v>412841</v>
      </c>
      <c r="P22" s="24">
        <v>9470630</v>
      </c>
      <c r="Q22" s="24">
        <v>8253396</v>
      </c>
      <c r="R22" s="24">
        <v>18136867</v>
      </c>
      <c r="S22" s="24">
        <v>9230879</v>
      </c>
      <c r="T22" s="24">
        <v>-371272</v>
      </c>
      <c r="U22" s="24">
        <v>23204059</v>
      </c>
      <c r="V22" s="24">
        <v>32063666</v>
      </c>
      <c r="W22" s="24">
        <v>83582693</v>
      </c>
      <c r="X22" s="24">
        <v>69990154</v>
      </c>
      <c r="Y22" s="24">
        <v>13592539</v>
      </c>
      <c r="Z22" s="7">
        <v>19.42</v>
      </c>
      <c r="AA22" s="29">
        <v>69990154</v>
      </c>
    </row>
    <row r="23" spans="1:27" ht="13.5">
      <c r="A23" s="5" t="s">
        <v>49</v>
      </c>
      <c r="B23" s="3"/>
      <c r="C23" s="19">
        <v>9107778</v>
      </c>
      <c r="D23" s="19"/>
      <c r="E23" s="20">
        <v>5355508</v>
      </c>
      <c r="F23" s="21">
        <v>5355508</v>
      </c>
      <c r="G23" s="21"/>
      <c r="H23" s="21"/>
      <c r="I23" s="21"/>
      <c r="J23" s="21"/>
      <c r="K23" s="21">
        <v>713147</v>
      </c>
      <c r="L23" s="21"/>
      <c r="M23" s="21"/>
      <c r="N23" s="21">
        <v>713147</v>
      </c>
      <c r="O23" s="21"/>
      <c r="P23" s="21"/>
      <c r="Q23" s="21"/>
      <c r="R23" s="21"/>
      <c r="S23" s="21"/>
      <c r="T23" s="21"/>
      <c r="U23" s="21"/>
      <c r="V23" s="21"/>
      <c r="W23" s="21">
        <v>713147</v>
      </c>
      <c r="X23" s="21">
        <v>5355508</v>
      </c>
      <c r="Y23" s="21">
        <v>-4642361</v>
      </c>
      <c r="Z23" s="6">
        <v>-86.68</v>
      </c>
      <c r="AA23" s="28">
        <v>5355508</v>
      </c>
    </row>
    <row r="24" spans="1:27" ht="13.5">
      <c r="A24" s="2" t="s">
        <v>50</v>
      </c>
      <c r="B24" s="8"/>
      <c r="C24" s="16">
        <v>15539</v>
      </c>
      <c r="D24" s="16"/>
      <c r="E24" s="17">
        <v>4981411</v>
      </c>
      <c r="F24" s="18">
        <v>4981411</v>
      </c>
      <c r="G24" s="18"/>
      <c r="H24" s="18"/>
      <c r="I24" s="18"/>
      <c r="J24" s="18"/>
      <c r="K24" s="18"/>
      <c r="L24" s="18"/>
      <c r="M24" s="18">
        <v>122538</v>
      </c>
      <c r="N24" s="18">
        <v>122538</v>
      </c>
      <c r="O24" s="18">
        <v>290770</v>
      </c>
      <c r="P24" s="18"/>
      <c r="Q24" s="18"/>
      <c r="R24" s="18">
        <v>290770</v>
      </c>
      <c r="S24" s="18"/>
      <c r="T24" s="18"/>
      <c r="U24" s="18">
        <v>35000</v>
      </c>
      <c r="V24" s="18">
        <v>35000</v>
      </c>
      <c r="W24" s="18">
        <v>448308</v>
      </c>
      <c r="X24" s="18">
        <v>4981411</v>
      </c>
      <c r="Y24" s="18">
        <v>-4533103</v>
      </c>
      <c r="Z24" s="4">
        <v>-91</v>
      </c>
      <c r="AA24" s="30">
        <v>4981411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178319573</v>
      </c>
      <c r="D25" s="51">
        <f>+D5+D9+D15+D19+D24</f>
        <v>0</v>
      </c>
      <c r="E25" s="52">
        <f t="shared" si="4"/>
        <v>159916218</v>
      </c>
      <c r="F25" s="53">
        <f t="shared" si="4"/>
        <v>159916218</v>
      </c>
      <c r="G25" s="53">
        <f t="shared" si="4"/>
        <v>1486035</v>
      </c>
      <c r="H25" s="53">
        <f t="shared" si="4"/>
        <v>4120874</v>
      </c>
      <c r="I25" s="53">
        <f t="shared" si="4"/>
        <v>19679996</v>
      </c>
      <c r="J25" s="53">
        <f t="shared" si="4"/>
        <v>25286905</v>
      </c>
      <c r="K25" s="53">
        <f t="shared" si="4"/>
        <v>14245403</v>
      </c>
      <c r="L25" s="53">
        <f t="shared" si="4"/>
        <v>5362945</v>
      </c>
      <c r="M25" s="53">
        <f t="shared" si="4"/>
        <v>37831748</v>
      </c>
      <c r="N25" s="53">
        <f t="shared" si="4"/>
        <v>57440096</v>
      </c>
      <c r="O25" s="53">
        <f t="shared" si="4"/>
        <v>1255192</v>
      </c>
      <c r="P25" s="53">
        <f t="shared" si="4"/>
        <v>12420154</v>
      </c>
      <c r="Q25" s="53">
        <f t="shared" si="4"/>
        <v>15063793</v>
      </c>
      <c r="R25" s="53">
        <f t="shared" si="4"/>
        <v>28739139</v>
      </c>
      <c r="S25" s="53">
        <f t="shared" si="4"/>
        <v>10114142</v>
      </c>
      <c r="T25" s="53">
        <f t="shared" si="4"/>
        <v>-298743</v>
      </c>
      <c r="U25" s="53">
        <f t="shared" si="4"/>
        <v>5613669</v>
      </c>
      <c r="V25" s="53">
        <f t="shared" si="4"/>
        <v>15429068</v>
      </c>
      <c r="W25" s="53">
        <f t="shared" si="4"/>
        <v>126895208</v>
      </c>
      <c r="X25" s="53">
        <f t="shared" si="4"/>
        <v>159915998</v>
      </c>
      <c r="Y25" s="53">
        <f t="shared" si="4"/>
        <v>-33020790</v>
      </c>
      <c r="Z25" s="54">
        <f>+IF(X25&lt;&gt;0,+(Y25/X25)*100,0)</f>
        <v>-20.64883464629974</v>
      </c>
      <c r="AA25" s="55">
        <f>+AA5+AA9+AA15+AA19+AA24</f>
        <v>159916218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21913000</v>
      </c>
      <c r="D28" s="19"/>
      <c r="E28" s="20">
        <v>130289777</v>
      </c>
      <c r="F28" s="21">
        <v>130289777</v>
      </c>
      <c r="G28" s="21">
        <v>1486035</v>
      </c>
      <c r="H28" s="21">
        <v>4049201</v>
      </c>
      <c r="I28" s="21">
        <v>17973079</v>
      </c>
      <c r="J28" s="21">
        <v>23508315</v>
      </c>
      <c r="K28" s="21">
        <v>13875962</v>
      </c>
      <c r="L28" s="21">
        <v>5362945</v>
      </c>
      <c r="M28" s="21">
        <v>36088774</v>
      </c>
      <c r="N28" s="21">
        <v>55327681</v>
      </c>
      <c r="O28" s="21">
        <v>872739</v>
      </c>
      <c r="P28" s="21">
        <v>10409598</v>
      </c>
      <c r="Q28" s="21">
        <v>14557485</v>
      </c>
      <c r="R28" s="21">
        <v>25839822</v>
      </c>
      <c r="S28" s="21">
        <v>9633542</v>
      </c>
      <c r="T28" s="21">
        <v>-371272</v>
      </c>
      <c r="U28" s="21">
        <v>5555178</v>
      </c>
      <c r="V28" s="21">
        <v>14817448</v>
      </c>
      <c r="W28" s="21">
        <v>119493266</v>
      </c>
      <c r="X28" s="21"/>
      <c r="Y28" s="21">
        <v>119493266</v>
      </c>
      <c r="Z28" s="6"/>
      <c r="AA28" s="19">
        <v>130289777</v>
      </c>
    </row>
    <row r="29" spans="1:27" ht="13.5">
      <c r="A29" s="57" t="s">
        <v>55</v>
      </c>
      <c r="B29" s="3"/>
      <c r="C29" s="19">
        <v>83222200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>
        <v>65125802</v>
      </c>
      <c r="D30" s="22"/>
      <c r="E30" s="23">
        <v>29626441</v>
      </c>
      <c r="F30" s="24">
        <v>29626441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29626441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170261002</v>
      </c>
      <c r="D32" s="25">
        <f>SUM(D28:D31)</f>
        <v>0</v>
      </c>
      <c r="E32" s="26">
        <f t="shared" si="5"/>
        <v>159916218</v>
      </c>
      <c r="F32" s="27">
        <f t="shared" si="5"/>
        <v>159916218</v>
      </c>
      <c r="G32" s="27">
        <f t="shared" si="5"/>
        <v>1486035</v>
      </c>
      <c r="H32" s="27">
        <f t="shared" si="5"/>
        <v>4049201</v>
      </c>
      <c r="I32" s="27">
        <f t="shared" si="5"/>
        <v>17973079</v>
      </c>
      <c r="J32" s="27">
        <f t="shared" si="5"/>
        <v>23508315</v>
      </c>
      <c r="K32" s="27">
        <f t="shared" si="5"/>
        <v>13875962</v>
      </c>
      <c r="L32" s="27">
        <f t="shared" si="5"/>
        <v>5362945</v>
      </c>
      <c r="M32" s="27">
        <f t="shared" si="5"/>
        <v>36088774</v>
      </c>
      <c r="N32" s="27">
        <f t="shared" si="5"/>
        <v>55327681</v>
      </c>
      <c r="O32" s="27">
        <f t="shared" si="5"/>
        <v>872739</v>
      </c>
      <c r="P32" s="27">
        <f t="shared" si="5"/>
        <v>10409598</v>
      </c>
      <c r="Q32" s="27">
        <f t="shared" si="5"/>
        <v>14557485</v>
      </c>
      <c r="R32" s="27">
        <f t="shared" si="5"/>
        <v>25839822</v>
      </c>
      <c r="S32" s="27">
        <f t="shared" si="5"/>
        <v>9633542</v>
      </c>
      <c r="T32" s="27">
        <f t="shared" si="5"/>
        <v>-371272</v>
      </c>
      <c r="U32" s="27">
        <f t="shared" si="5"/>
        <v>5555178</v>
      </c>
      <c r="V32" s="27">
        <f t="shared" si="5"/>
        <v>14817448</v>
      </c>
      <c r="W32" s="27">
        <f t="shared" si="5"/>
        <v>119493266</v>
      </c>
      <c r="X32" s="27">
        <f t="shared" si="5"/>
        <v>0</v>
      </c>
      <c r="Y32" s="27">
        <f t="shared" si="5"/>
        <v>119493266</v>
      </c>
      <c r="Z32" s="13">
        <f>+IF(X32&lt;&gt;0,+(Y32/X32)*100,0)</f>
        <v>0</v>
      </c>
      <c r="AA32" s="31">
        <f>SUM(AA28:AA31)</f>
        <v>159916218</v>
      </c>
    </row>
    <row r="33" spans="1:27" ht="13.5">
      <c r="A33" s="60" t="s">
        <v>59</v>
      </c>
      <c r="B33" s="3" t="s">
        <v>60</v>
      </c>
      <c r="C33" s="19">
        <v>1631561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379746</v>
      </c>
      <c r="D34" s="19"/>
      <c r="E34" s="20"/>
      <c r="F34" s="21"/>
      <c r="G34" s="21"/>
      <c r="H34" s="21"/>
      <c r="I34" s="21">
        <v>268117</v>
      </c>
      <c r="J34" s="21">
        <v>268117</v>
      </c>
      <c r="K34" s="21">
        <v>272560</v>
      </c>
      <c r="L34" s="21"/>
      <c r="M34" s="21">
        <v>521891</v>
      </c>
      <c r="N34" s="21">
        <v>794451</v>
      </c>
      <c r="O34" s="21">
        <v>47335</v>
      </c>
      <c r="P34" s="21">
        <v>173597</v>
      </c>
      <c r="Q34" s="21">
        <v>369791</v>
      </c>
      <c r="R34" s="21">
        <v>590723</v>
      </c>
      <c r="S34" s="21">
        <v>617117</v>
      </c>
      <c r="T34" s="21"/>
      <c r="U34" s="21">
        <v>2850</v>
      </c>
      <c r="V34" s="21">
        <v>619967</v>
      </c>
      <c r="W34" s="21">
        <v>2273258</v>
      </c>
      <c r="X34" s="21"/>
      <c r="Y34" s="21">
        <v>2273258</v>
      </c>
      <c r="Z34" s="6"/>
      <c r="AA34" s="28"/>
    </row>
    <row r="35" spans="1:27" ht="13.5">
      <c r="A35" s="60" t="s">
        <v>63</v>
      </c>
      <c r="B35" s="3"/>
      <c r="C35" s="19">
        <v>6047264</v>
      </c>
      <c r="D35" s="19"/>
      <c r="E35" s="20"/>
      <c r="F35" s="21"/>
      <c r="G35" s="21"/>
      <c r="H35" s="21">
        <v>71673</v>
      </c>
      <c r="I35" s="21">
        <v>1438800</v>
      </c>
      <c r="J35" s="21">
        <v>1510473</v>
      </c>
      <c r="K35" s="21">
        <v>96881</v>
      </c>
      <c r="L35" s="21"/>
      <c r="M35" s="21">
        <v>1221083</v>
      </c>
      <c r="N35" s="21">
        <v>1317964</v>
      </c>
      <c r="O35" s="21">
        <v>335118</v>
      </c>
      <c r="P35" s="21">
        <v>1836959</v>
      </c>
      <c r="Q35" s="21">
        <v>136517</v>
      </c>
      <c r="R35" s="21">
        <v>2308594</v>
      </c>
      <c r="S35" s="21">
        <v>-136517</v>
      </c>
      <c r="T35" s="21">
        <v>72529</v>
      </c>
      <c r="U35" s="21">
        <v>55640</v>
      </c>
      <c r="V35" s="21">
        <v>-8348</v>
      </c>
      <c r="W35" s="21">
        <v>5128683</v>
      </c>
      <c r="X35" s="21"/>
      <c r="Y35" s="21">
        <v>5128683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178319573</v>
      </c>
      <c r="D36" s="62">
        <f>SUM(D32:D35)</f>
        <v>0</v>
      </c>
      <c r="E36" s="63">
        <f t="shared" si="6"/>
        <v>159916218</v>
      </c>
      <c r="F36" s="64">
        <f t="shared" si="6"/>
        <v>159916218</v>
      </c>
      <c r="G36" s="64">
        <f t="shared" si="6"/>
        <v>1486035</v>
      </c>
      <c r="H36" s="64">
        <f t="shared" si="6"/>
        <v>4120874</v>
      </c>
      <c r="I36" s="64">
        <f t="shared" si="6"/>
        <v>19679996</v>
      </c>
      <c r="J36" s="64">
        <f t="shared" si="6"/>
        <v>25286905</v>
      </c>
      <c r="K36" s="64">
        <f t="shared" si="6"/>
        <v>14245403</v>
      </c>
      <c r="L36" s="64">
        <f t="shared" si="6"/>
        <v>5362945</v>
      </c>
      <c r="M36" s="64">
        <f t="shared" si="6"/>
        <v>37831748</v>
      </c>
      <c r="N36" s="64">
        <f t="shared" si="6"/>
        <v>57440096</v>
      </c>
      <c r="O36" s="64">
        <f t="shared" si="6"/>
        <v>1255192</v>
      </c>
      <c r="P36" s="64">
        <f t="shared" si="6"/>
        <v>12420154</v>
      </c>
      <c r="Q36" s="64">
        <f t="shared" si="6"/>
        <v>15063793</v>
      </c>
      <c r="R36" s="64">
        <f t="shared" si="6"/>
        <v>28739139</v>
      </c>
      <c r="S36" s="64">
        <f t="shared" si="6"/>
        <v>10114142</v>
      </c>
      <c r="T36" s="64">
        <f t="shared" si="6"/>
        <v>-298743</v>
      </c>
      <c r="U36" s="64">
        <f t="shared" si="6"/>
        <v>5613668</v>
      </c>
      <c r="V36" s="64">
        <f t="shared" si="6"/>
        <v>15429067</v>
      </c>
      <c r="W36" s="64">
        <f t="shared" si="6"/>
        <v>126895207</v>
      </c>
      <c r="X36" s="64">
        <f t="shared" si="6"/>
        <v>0</v>
      </c>
      <c r="Y36" s="64">
        <f t="shared" si="6"/>
        <v>126895207</v>
      </c>
      <c r="Z36" s="65">
        <f>+IF(X36&lt;&gt;0,+(Y36/X36)*100,0)</f>
        <v>0</v>
      </c>
      <c r="AA36" s="66">
        <f>SUM(AA32:AA35)</f>
        <v>159916218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2015-08-03T08:02:34Z</dcterms:created>
  <dcterms:modified xsi:type="dcterms:W3CDTF">2015-08-03T08:02:34Z</dcterms:modified>
  <cp:category/>
  <cp:version/>
  <cp:contentType/>
  <cp:contentStatus/>
</cp:coreProperties>
</file>