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DC44" sheetId="2" r:id="rId2"/>
    <sheet name="EC124" sheetId="3" r:id="rId3"/>
    <sheet name="DC12" sheetId="4" r:id="rId4"/>
    <sheet name="EC107" sheetId="5" r:id="rId5"/>
    <sheet name="EC102" sheetId="6" r:id="rId6"/>
    <sheet name="BUF" sheetId="7" r:id="rId7"/>
    <sheet name="EC101" sheetId="8" r:id="rId8"/>
    <sheet name="DC13" sheetId="9" r:id="rId9"/>
    <sheet name="EC141" sheetId="10" r:id="rId10"/>
    <sheet name="EC136" sheetId="11" r:id="rId11"/>
    <sheet name="EC137" sheetId="12" r:id="rId12"/>
    <sheet name="EC144" sheetId="13" r:id="rId13"/>
    <sheet name="EC123" sheetId="14" r:id="rId14"/>
    <sheet name="EC103" sheetId="15" r:id="rId15"/>
    <sheet name="EC133" sheetId="16" r:id="rId16"/>
    <sheet name="EC135" sheetId="17" r:id="rId17"/>
    <sheet name="EC131" sheetId="18" r:id="rId18"/>
    <sheet name="DC14" sheetId="19" r:id="rId19"/>
    <sheet name="EC157" sheetId="20" r:id="rId20"/>
    <sheet name="EC109" sheetId="21" r:id="rId21"/>
    <sheet name="EC108" sheetId="22" r:id="rId22"/>
    <sheet name="EC134" sheetId="23" r:id="rId23"/>
    <sheet name="EC104" sheetId="24" r:id="rId24"/>
    <sheet name="EC143" sheetId="25" r:id="rId25"/>
    <sheet name="EC441" sheetId="26" r:id="rId26"/>
    <sheet name="EC121" sheetId="27" r:id="rId27"/>
    <sheet name="EC443" sheetId="28" r:id="rId28"/>
    <sheet name="EC156" sheetId="29" r:id="rId29"/>
    <sheet name="EC122" sheetId="30" r:id="rId30"/>
    <sheet name="EC105" sheetId="31" r:id="rId31"/>
    <sheet name="NMA" sheetId="32" r:id="rId32"/>
    <sheet name="EC126" sheetId="33" r:id="rId33"/>
    <sheet name="EC153" sheetId="34" r:id="rId34"/>
    <sheet name="EC127" sheetId="35" r:id="rId35"/>
    <sheet name="EC444" sheetId="36" r:id="rId36"/>
    <sheet name="EC128" sheetId="37" r:id="rId37"/>
    <sheet name="EC155" sheetId="38" r:id="rId38"/>
    <sheet name="DC15" sheetId="39" r:id="rId39"/>
    <sheet name="EC154" sheetId="40" r:id="rId40"/>
    <sheet name="EC138" sheetId="41" r:id="rId41"/>
    <sheet name="DC10" sheetId="42" r:id="rId42"/>
    <sheet name="EC142" sheetId="43" r:id="rId43"/>
    <sheet name="EC106" sheetId="44" r:id="rId44"/>
    <sheet name="EC132" sheetId="45" r:id="rId45"/>
    <sheet name="EC442" sheetId="46" r:id="rId46"/>
  </sheets>
  <definedNames>
    <definedName name="_xlnm.Print_Area" localSheetId="6">'BUF'!$A$1:$AA$54</definedName>
    <definedName name="_xlnm.Print_Area" localSheetId="41">'DC10'!$A$1:$AA$54</definedName>
    <definedName name="_xlnm.Print_Area" localSheetId="3">'DC12'!$A$1:$AA$54</definedName>
    <definedName name="_xlnm.Print_Area" localSheetId="8">'DC13'!$A$1:$AA$54</definedName>
    <definedName name="_xlnm.Print_Area" localSheetId="18">'DC14'!$A$1:$AA$54</definedName>
    <definedName name="_xlnm.Print_Area" localSheetId="38">'DC15'!$A$1:$AA$54</definedName>
    <definedName name="_xlnm.Print_Area" localSheetId="1">'DC44'!$A$1:$AA$54</definedName>
    <definedName name="_xlnm.Print_Area" localSheetId="7">'EC101'!$A$1:$AA$54</definedName>
    <definedName name="_xlnm.Print_Area" localSheetId="5">'EC102'!$A$1:$AA$54</definedName>
    <definedName name="_xlnm.Print_Area" localSheetId="14">'EC103'!$A$1:$AA$54</definedName>
    <definedName name="_xlnm.Print_Area" localSheetId="23">'EC104'!$A$1:$AA$54</definedName>
    <definedName name="_xlnm.Print_Area" localSheetId="30">'EC105'!$A$1:$AA$54</definedName>
    <definedName name="_xlnm.Print_Area" localSheetId="43">'EC106'!$A$1:$AA$54</definedName>
    <definedName name="_xlnm.Print_Area" localSheetId="4">'EC107'!$A$1:$AA$54</definedName>
    <definedName name="_xlnm.Print_Area" localSheetId="21">'EC108'!$A$1:$AA$54</definedName>
    <definedName name="_xlnm.Print_Area" localSheetId="20">'EC109'!$A$1:$AA$54</definedName>
    <definedName name="_xlnm.Print_Area" localSheetId="26">'EC121'!$A$1:$AA$54</definedName>
    <definedName name="_xlnm.Print_Area" localSheetId="29">'EC122'!$A$1:$AA$54</definedName>
    <definedName name="_xlnm.Print_Area" localSheetId="13">'EC123'!$A$1:$AA$54</definedName>
    <definedName name="_xlnm.Print_Area" localSheetId="2">'EC124'!$A$1:$AA$54</definedName>
    <definedName name="_xlnm.Print_Area" localSheetId="32">'EC126'!$A$1:$AA$54</definedName>
    <definedName name="_xlnm.Print_Area" localSheetId="34">'EC127'!$A$1:$AA$54</definedName>
    <definedName name="_xlnm.Print_Area" localSheetId="36">'EC128'!$A$1:$AA$54</definedName>
    <definedName name="_xlnm.Print_Area" localSheetId="17">'EC131'!$A$1:$AA$54</definedName>
    <definedName name="_xlnm.Print_Area" localSheetId="44">'EC132'!$A$1:$AA$54</definedName>
    <definedName name="_xlnm.Print_Area" localSheetId="15">'EC133'!$A$1:$AA$54</definedName>
    <definedName name="_xlnm.Print_Area" localSheetId="22">'EC134'!$A$1:$AA$54</definedName>
    <definedName name="_xlnm.Print_Area" localSheetId="16">'EC135'!$A$1:$AA$54</definedName>
    <definedName name="_xlnm.Print_Area" localSheetId="10">'EC136'!$A$1:$AA$54</definedName>
    <definedName name="_xlnm.Print_Area" localSheetId="11">'EC137'!$A$1:$AA$54</definedName>
    <definedName name="_xlnm.Print_Area" localSheetId="40">'EC138'!$A$1:$AA$54</definedName>
    <definedName name="_xlnm.Print_Area" localSheetId="9">'EC141'!$A$1:$AA$54</definedName>
    <definedName name="_xlnm.Print_Area" localSheetId="42">'EC142'!$A$1:$AA$54</definedName>
    <definedName name="_xlnm.Print_Area" localSheetId="24">'EC143'!$A$1:$AA$54</definedName>
    <definedName name="_xlnm.Print_Area" localSheetId="12">'EC144'!$A$1:$AA$54</definedName>
    <definedName name="_xlnm.Print_Area" localSheetId="33">'EC153'!$A$1:$AA$54</definedName>
    <definedName name="_xlnm.Print_Area" localSheetId="39">'EC154'!$A$1:$AA$54</definedName>
    <definedName name="_xlnm.Print_Area" localSheetId="37">'EC155'!$A$1:$AA$54</definedName>
    <definedName name="_xlnm.Print_Area" localSheetId="28">'EC156'!$A$1:$AA$54</definedName>
    <definedName name="_xlnm.Print_Area" localSheetId="19">'EC157'!$A$1:$AA$54</definedName>
    <definedName name="_xlnm.Print_Area" localSheetId="25">'EC441'!$A$1:$AA$54</definedName>
    <definedName name="_xlnm.Print_Area" localSheetId="45">'EC442'!$A$1:$AA$54</definedName>
    <definedName name="_xlnm.Print_Area" localSheetId="27">'EC443'!$A$1:$AA$54</definedName>
    <definedName name="_xlnm.Print_Area" localSheetId="35">'EC444'!$A$1:$AA$54</definedName>
    <definedName name="_xlnm.Print_Area" localSheetId="31">'NMA'!$A$1:$AA$54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<sst xmlns="http://schemas.openxmlformats.org/spreadsheetml/2006/main" count="3588" uniqueCount="119">
  <si>
    <t>Eastern Cape: Alfred Nzo(DC44) - Table C6 Quarterly Budget Statement - Financial Position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</si>
  <si>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</si>
  <si>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</si>
  <si>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</si>
  <si>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</si>
  <si>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</si>
  <si>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</si>
  <si>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</si>
  <si>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</si>
  <si>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</si>
  <si>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</si>
  <si>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</si>
  <si>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</si>
  <si>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</si>
  <si>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</si>
  <si>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</si>
  <si>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</si>
  <si>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</si>
  <si>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</si>
  <si>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</si>
  <si>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</si>
  <si>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</si>
  <si>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</si>
  <si>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</si>
  <si>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</si>
  <si>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</si>
  <si>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</si>
  <si>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</si>
  <si>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</si>
  <si>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</si>
  <si>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</si>
  <si>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</si>
  <si>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</si>
  <si>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</si>
  <si>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</si>
  <si>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</si>
  <si>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</si>
  <si>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</si>
  <si>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</si>
  <si>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</si>
  <si>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</si>
  <si>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</si>
  <si>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</si>
  <si>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</si>
  <si>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</si>
  <si>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</si>
  <si>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</si>
  <si>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</si>
  <si>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</si>
  <si>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</si>
  <si>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</si>
  <si>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</si>
  <si>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</si>
  <si>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</si>
  <si>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</si>
  <si>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</si>
  <si>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</si>
  <si>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</si>
  <si>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</si>
  <si>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</si>
  <si>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</si>
  <si>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</si>
  <si>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</si>
  <si>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</si>
  <si>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</si>
  <si>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</si>
  <si>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</si>
  <si>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</si>
  <si>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</si>
  <si>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</si>
  <si>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Amahlathi(EC124) - Table C6 Quarterly Budget Statement - Financial Position for 4th Quarter ended 30 June 2015 (Figures Finalised as at 2015/07/31)</t>
  </si>
  <si>
    <t>Eastern Cape: Amathole(DC12) - Table C6 Quarterly Budget Statement - Financial Position for 4th Quarter ended 30 June 2015 (Figures Finalised as at 2015/07/31)</t>
  </si>
  <si>
    <t>Eastern Cape: Baviaans(EC107) - Table C6 Quarterly Budget Statement - Financial Position for 4th Quarter ended 30 June 2015 (Figures Finalised as at 2015/07/31)</t>
  </si>
  <si>
    <t>Eastern Cape: Blue Crane Route(EC102) - Table C6 Quarterly Budget Statement - Financial Position for 4th Quarter ended 30 June 2015 (Figures Finalised as at 2015/07/31)</t>
  </si>
  <si>
    <t>Eastern Cape: Buffalo City(BUF) - Table C6 Quarterly Budget Statement - Financial Position for 4th Quarter ended 30 June 2015 (Figures Finalised as at 2015/07/31)</t>
  </si>
  <si>
    <t>Eastern Cape: Camdeboo(EC101) - Table C6 Quarterly Budget Statement - Financial Position for 4th Quarter ended 30 June 2015 (Figures Finalised as at 2015/07/31)</t>
  </si>
  <si>
    <t>Eastern Cape: Chris Hani(DC13) - Table C6 Quarterly Budget Statement - Financial Position for 4th Quarter ended 30 June 2015 (Figures Finalised as at 2015/07/31)</t>
  </si>
  <si>
    <t>Eastern Cape: Elundini(EC141) - Table C6 Quarterly Budget Statement - Financial Position for 4th Quarter ended 30 June 2015 (Figures Finalised as at 2015/07/31)</t>
  </si>
  <si>
    <t>Eastern Cape: Emalahleni (Ec)(EC136) - Table C6 Quarterly Budget Statement - Financial Position for 4th Quarter ended 30 June 2015 (Figures Finalised as at 2015/07/31)</t>
  </si>
  <si>
    <t>Eastern Cape: Engcobo(EC137) - Table C6 Quarterly Budget Statement - Financial Position for 4th Quarter ended 30 June 2015 (Figures Finalised as at 2015/07/31)</t>
  </si>
  <si>
    <t>Eastern Cape: Gariep(EC144) - Table C6 Quarterly Budget Statement - Financial Position for 4th Quarter ended 30 June 2015 (Figures Finalised as at 2015/07/31)</t>
  </si>
  <si>
    <t>Eastern Cape: Great Kei(EC123) - Table C6 Quarterly Budget Statement - Financial Position for 4th Quarter ended 30 June 2015 (Figures Finalised as at 2015/07/31)</t>
  </si>
  <si>
    <t>Eastern Cape: Ikwezi(EC103) - Table C6 Quarterly Budget Statement - Financial Position for 4th Quarter ended 30 June 2015 (Figures Finalised as at 2015/07/31)</t>
  </si>
  <si>
    <t>Eastern Cape: Inkwanca(EC133) - Table C6 Quarterly Budget Statement - Financial Position for 4th Quarter ended 30 June 2015 (Figures Finalised as at 2015/07/31)</t>
  </si>
  <si>
    <t>Eastern Cape: Intsika Yethu(EC135) - Table C6 Quarterly Budget Statement - Financial Position for 4th Quarter ended 30 June 2015 (Figures Finalised as at 2015/07/31)</t>
  </si>
  <si>
    <t>Eastern Cape: Inxuba Yethemba(EC131) - Table C6 Quarterly Budget Statement - Financial Position for 4th Quarter ended 30 June 2015 (Figures Finalised as at 2015/07/31)</t>
  </si>
  <si>
    <t>Eastern Cape: Joe Gqabi(DC14) - Table C6 Quarterly Budget Statement - Financial Position for 4th Quarter ended 30 June 2015 (Figures Finalised as at 2015/07/31)</t>
  </si>
  <si>
    <t>Eastern Cape: King Sabata Dalindyebo(EC157) - Table C6 Quarterly Budget Statement - Financial Position for 4th Quarter ended 30 June 2015 (Figures Finalised as at 2015/07/31)</t>
  </si>
  <si>
    <t>Eastern Cape: Kou-Kamma(EC109) - Table C6 Quarterly Budget Statement - Financial Position for 4th Quarter ended 30 June 2015 (Figures Finalised as at 2015/07/31)</t>
  </si>
  <si>
    <t>Eastern Cape: Kouga(EC108) - Table C6 Quarterly Budget Statement - Financial Position for 4th Quarter ended 30 June 2015 (Figures Finalised as at 2015/07/31)</t>
  </si>
  <si>
    <t>Eastern Cape: Lukhanji(EC134) - Table C6 Quarterly Budget Statement - Financial Position for 4th Quarter ended 30 June 2015 (Figures Finalised as at 2015/07/31)</t>
  </si>
  <si>
    <t>Eastern Cape: Makana(EC104) - Table C6 Quarterly Budget Statement - Financial Position for 4th Quarter ended 30 June 2015 (Figures Finalised as at 2015/07/31)</t>
  </si>
  <si>
    <t>Eastern Cape: Maletswai(EC143) - Table C6 Quarterly Budget Statement - Financial Position for 4th Quarter ended 30 June 2015 (Figures Finalised as at 2015/07/31)</t>
  </si>
  <si>
    <t>Eastern Cape: Matatiele(EC441) - Table C6 Quarterly Budget Statement - Financial Position for 4th Quarter ended 30 June 2015 (Figures Finalised as at 2015/07/31)</t>
  </si>
  <si>
    <t>Eastern Cape: Mbhashe(EC121) - Table C6 Quarterly Budget Statement - Financial Position for 4th Quarter ended 30 June 2015 (Figures Finalised as at 2015/07/31)</t>
  </si>
  <si>
    <t>Eastern Cape: Mbizana(EC443) - Table C6 Quarterly Budget Statement - Financial Position for 4th Quarter ended 30 June 2015 (Figures Finalised as at 2015/07/31)</t>
  </si>
  <si>
    <t>Eastern Cape: Mhlontlo(EC156) - Table C6 Quarterly Budget Statement - Financial Position for 4th Quarter ended 30 June 2015 (Figures Finalised as at 2015/07/31)</t>
  </si>
  <si>
    <t>Eastern Cape: Mnquma(EC122) - Table C6 Quarterly Budget Statement - Financial Position for 4th Quarter ended 30 June 2015 (Figures Finalised as at 2015/07/31)</t>
  </si>
  <si>
    <t>Eastern Cape: Ndlambe(EC105) - Table C6 Quarterly Budget Statement - Financial Position for 4th Quarter ended 30 June 2015 (Figures Finalised as at 2015/07/31)</t>
  </si>
  <si>
    <t>Eastern Cape: Nelson Mandela Bay(NMA) - Table C6 Quarterly Budget Statement - Financial Position for 4th Quarter ended 30 June 2015 (Figures Finalised as at 2015/07/31)</t>
  </si>
  <si>
    <t>Eastern Cape: Ngqushwa(EC126) - Table C6 Quarterly Budget Statement - Financial Position for 4th Quarter ended 30 June 2015 (Figures Finalised as at 2015/07/31)</t>
  </si>
  <si>
    <t>Eastern Cape: Ngquza Hills(EC153) - Table C6 Quarterly Budget Statement - Financial Position for 4th Quarter ended 30 June 2015 (Figures Finalised as at 2015/07/31)</t>
  </si>
  <si>
    <t>Eastern Cape: Nkonkobe(EC127) - Table C6 Quarterly Budget Statement - Financial Position for 4th Quarter ended 30 June 2015 (Figures Finalised as at 2015/07/31)</t>
  </si>
  <si>
    <t>Eastern Cape: Ntabankulu(EC444) - Table C6 Quarterly Budget Statement - Financial Position for 4th Quarter ended 30 June 2015 (Figures Finalised as at 2015/07/31)</t>
  </si>
  <si>
    <t>Eastern Cape: Nxuba(EC128) - Table C6 Quarterly Budget Statement - Financial Position for 4th Quarter ended 30 June 2015 (Figures Finalised as at 2015/07/31)</t>
  </si>
  <si>
    <t>Eastern Cape: Nyandeni(EC155) - Table C6 Quarterly Budget Statement - Financial Position for 4th Quarter ended 30 June 2015 (Figures Finalised as at 2015/07/31)</t>
  </si>
  <si>
    <t>Eastern Cape: O .R. Tambo(DC15) - Table C6 Quarterly Budget Statement - Financial Position for 4th Quarter ended 30 June 2015 (Figures Finalised as at 2015/07/31)</t>
  </si>
  <si>
    <t>Eastern Cape: Port St Johns(EC154) - Table C6 Quarterly Budget Statement - Financial Position for 4th Quarter ended 30 June 2015 (Figures Finalised as at 2015/07/31)</t>
  </si>
  <si>
    <t>Eastern Cape: Sakhisizwe(EC138) - Table C6 Quarterly Budget Statement - Financial Position for 4th Quarter ended 30 June 2015 (Figures Finalised as at 2015/07/31)</t>
  </si>
  <si>
    <t>Eastern Cape: Sarah Baartman(DC10) - Table C6 Quarterly Budget Statement - Financial Position for 4th Quarter ended 30 June 2015 (Figures Finalised as at 2015/07/31)</t>
  </si>
  <si>
    <t>Eastern Cape: Senqu(EC142) - Table C6 Quarterly Budget Statement - Financial Position for 4th Quarter ended 30 June 2015 (Figures Finalised as at 2015/07/31)</t>
  </si>
  <si>
    <t>Eastern Cape: Sundays River Valley(EC106) - Table C6 Quarterly Budget Statement - Financial Position for 4th Quarter ended 30 June 2015 (Figures Finalised as at 2015/07/31)</t>
  </si>
  <si>
    <t>Eastern Cape: Tsolwana(EC132) - Table C6 Quarterly Budget Statement - Financial Position for 4th Quarter ended 30 June 2015 (Figures Finalised as at 2015/07/31)</t>
  </si>
  <si>
    <t>Eastern Cape: Umzimvubu(EC442) - Table C6 Quarterly Budget Statement - Financial Position for 4th Quarter ended 30 June 2015 (Figures Finalised as at 2015/07/31)</t>
  </si>
  <si>
    <t>Summary - Table C6 Quarterly Budget Statement - Financial Position for 4th Quarter ended 30 June 2015 (Figures Finalised as at 2015/07/31)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</si>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</sst>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1846922928</v>
      </c>
      <c r="D6" s="18"/>
      <c r="E6" s="19">
        <v>2358780089</v>
      </c>
      <c r="F6" s="20">
        <v>2288744831</v>
      </c>
      <c r="G6" s="20">
        <v>2456670443</v>
      </c>
      <c r="H6" s="20">
        <v>2366612976</v>
      </c>
      <c r="I6" s="20">
        <v>1626838310</v>
      </c>
      <c r="J6" s="20">
        <v>1626838310</v>
      </c>
      <c r="K6" s="20">
        <v>1558558409</v>
      </c>
      <c r="L6" s="20">
        <v>1895367711</v>
      </c>
      <c r="M6" s="20">
        <v>1329654892</v>
      </c>
      <c r="N6" s="20">
        <v>1329654892</v>
      </c>
      <c r="O6" s="20">
        <v>1220734971</v>
      </c>
      <c r="P6" s="20">
        <v>1146016996</v>
      </c>
      <c r="Q6" s="20">
        <v>1759034296</v>
      </c>
      <c r="R6" s="20">
        <v>1759034296</v>
      </c>
      <c r="S6" s="20">
        <v>1191687806</v>
      </c>
      <c r="T6" s="20">
        <v>893797157</v>
      </c>
      <c r="U6" s="20">
        <v>877883449</v>
      </c>
      <c r="V6" s="20">
        <v>963057163</v>
      </c>
      <c r="W6" s="20">
        <v>963057163</v>
      </c>
      <c r="X6" s="20">
        <v>2288744831</v>
      </c>
      <c r="Y6" s="20">
        <v>-1325687668</v>
      </c>
      <c r="Z6" s="21">
        <v>-57.92</v>
      </c>
      <c r="AA6" s="22">
        <v>2288744831</v>
      </c>
    </row>
    <row r="7" spans="1:27" ht="13.5">
      <c r="A7" s="23" t="s">
        <v>34</v>
      </c>
      <c r="B7" s="17"/>
      <c r="C7" s="18">
        <v>5036204411</v>
      </c>
      <c r="D7" s="18"/>
      <c r="E7" s="19">
        <v>4962048644</v>
      </c>
      <c r="F7" s="20">
        <v>4409784119</v>
      </c>
      <c r="G7" s="20">
        <v>5360585768</v>
      </c>
      <c r="H7" s="20">
        <v>5517774995</v>
      </c>
      <c r="I7" s="20">
        <v>4981721186</v>
      </c>
      <c r="J7" s="20">
        <v>4981721186</v>
      </c>
      <c r="K7" s="20">
        <v>4653660480</v>
      </c>
      <c r="L7" s="20">
        <v>5053653659</v>
      </c>
      <c r="M7" s="20">
        <v>6041550729</v>
      </c>
      <c r="N7" s="20">
        <v>6041550729</v>
      </c>
      <c r="O7" s="20">
        <v>5547240037</v>
      </c>
      <c r="P7" s="20">
        <v>4977537285</v>
      </c>
      <c r="Q7" s="20">
        <v>6591768362</v>
      </c>
      <c r="R7" s="20">
        <v>6591768362</v>
      </c>
      <c r="S7" s="20">
        <v>6895802252</v>
      </c>
      <c r="T7" s="20">
        <v>6063913204</v>
      </c>
      <c r="U7" s="20">
        <v>4697597071</v>
      </c>
      <c r="V7" s="20">
        <v>5202197408</v>
      </c>
      <c r="W7" s="20">
        <v>5202197408</v>
      </c>
      <c r="X7" s="20">
        <v>4409784119</v>
      </c>
      <c r="Y7" s="20">
        <v>792413289</v>
      </c>
      <c r="Z7" s="21">
        <v>17.97</v>
      </c>
      <c r="AA7" s="22">
        <v>4409784119</v>
      </c>
    </row>
    <row r="8" spans="1:27" ht="13.5">
      <c r="A8" s="23" t="s">
        <v>35</v>
      </c>
      <c r="B8" s="17"/>
      <c r="C8" s="18">
        <v>2414261317</v>
      </c>
      <c r="D8" s="18"/>
      <c r="E8" s="19">
        <v>3422347408</v>
      </c>
      <c r="F8" s="20">
        <v>3329319689</v>
      </c>
      <c r="G8" s="20">
        <v>2533641804</v>
      </c>
      <c r="H8" s="20">
        <v>2890319849</v>
      </c>
      <c r="I8" s="20">
        <v>3011965534</v>
      </c>
      <c r="J8" s="20">
        <v>3011965534</v>
      </c>
      <c r="K8" s="20">
        <v>2625221034</v>
      </c>
      <c r="L8" s="20">
        <v>3238063013</v>
      </c>
      <c r="M8" s="20">
        <v>3656540805</v>
      </c>
      <c r="N8" s="20">
        <v>3656540805</v>
      </c>
      <c r="O8" s="20">
        <v>3663944170</v>
      </c>
      <c r="P8" s="20">
        <v>3484206851</v>
      </c>
      <c r="Q8" s="20">
        <v>3657665881</v>
      </c>
      <c r="R8" s="20">
        <v>3657665881</v>
      </c>
      <c r="S8" s="20">
        <v>3203522571</v>
      </c>
      <c r="T8" s="20">
        <v>3936914808</v>
      </c>
      <c r="U8" s="20">
        <v>3202157229</v>
      </c>
      <c r="V8" s="20">
        <v>4011561188</v>
      </c>
      <c r="W8" s="20">
        <v>4011561188</v>
      </c>
      <c r="X8" s="20">
        <v>3329319689</v>
      </c>
      <c r="Y8" s="20">
        <v>682241499</v>
      </c>
      <c r="Z8" s="21">
        <v>20.49</v>
      </c>
      <c r="AA8" s="22">
        <v>3329319689</v>
      </c>
    </row>
    <row r="9" spans="1:27" ht="13.5">
      <c r="A9" s="23" t="s">
        <v>36</v>
      </c>
      <c r="B9" s="17"/>
      <c r="C9" s="18">
        <v>1016457753</v>
      </c>
      <c r="D9" s="18"/>
      <c r="E9" s="19">
        <v>968669123</v>
      </c>
      <c r="F9" s="20">
        <v>968535329</v>
      </c>
      <c r="G9" s="20">
        <v>1365972663</v>
      </c>
      <c r="H9" s="20">
        <v>1251379587</v>
      </c>
      <c r="I9" s="20">
        <v>1394193275</v>
      </c>
      <c r="J9" s="20">
        <v>1394193275</v>
      </c>
      <c r="K9" s="20">
        <v>1602536555</v>
      </c>
      <c r="L9" s="20">
        <v>999122311</v>
      </c>
      <c r="M9" s="20">
        <v>974542717</v>
      </c>
      <c r="N9" s="20">
        <v>974542717</v>
      </c>
      <c r="O9" s="20">
        <v>1129573781</v>
      </c>
      <c r="P9" s="20">
        <v>1399152122</v>
      </c>
      <c r="Q9" s="20">
        <v>1226986039</v>
      </c>
      <c r="R9" s="20">
        <v>1226986039</v>
      </c>
      <c r="S9" s="20">
        <v>1010037105</v>
      </c>
      <c r="T9" s="20">
        <v>948530804</v>
      </c>
      <c r="U9" s="20">
        <v>1030526311</v>
      </c>
      <c r="V9" s="20">
        <v>1077550481</v>
      </c>
      <c r="W9" s="20">
        <v>1077550481</v>
      </c>
      <c r="X9" s="20">
        <v>968535329</v>
      </c>
      <c r="Y9" s="20">
        <v>109015152</v>
      </c>
      <c r="Z9" s="21">
        <v>11.26</v>
      </c>
      <c r="AA9" s="22">
        <v>968535329</v>
      </c>
    </row>
    <row r="10" spans="1:27" ht="13.5">
      <c r="A10" s="23" t="s">
        <v>37</v>
      </c>
      <c r="B10" s="17"/>
      <c r="C10" s="18">
        <v>29604680</v>
      </c>
      <c r="D10" s="18"/>
      <c r="E10" s="19">
        <v>27702504</v>
      </c>
      <c r="F10" s="20">
        <v>15295761</v>
      </c>
      <c r="G10" s="24">
        <v>18467438</v>
      </c>
      <c r="H10" s="24">
        <v>314926061</v>
      </c>
      <c r="I10" s="24">
        <v>287433182</v>
      </c>
      <c r="J10" s="20">
        <v>287433182</v>
      </c>
      <c r="K10" s="24">
        <v>286202199</v>
      </c>
      <c r="L10" s="24">
        <v>3800459</v>
      </c>
      <c r="M10" s="20">
        <v>4948356</v>
      </c>
      <c r="N10" s="24">
        <v>4948356</v>
      </c>
      <c r="O10" s="24">
        <v>1690834</v>
      </c>
      <c r="P10" s="24">
        <v>1690834</v>
      </c>
      <c r="Q10" s="20">
        <v>67619148</v>
      </c>
      <c r="R10" s="24">
        <v>67619148</v>
      </c>
      <c r="S10" s="24">
        <v>53779132</v>
      </c>
      <c r="T10" s="20">
        <v>53779360</v>
      </c>
      <c r="U10" s="24">
        <v>1498812</v>
      </c>
      <c r="V10" s="24">
        <v>53779440</v>
      </c>
      <c r="W10" s="24">
        <v>53779440</v>
      </c>
      <c r="X10" s="20">
        <v>15295761</v>
      </c>
      <c r="Y10" s="24">
        <v>38483679</v>
      </c>
      <c r="Z10" s="25">
        <v>251.6</v>
      </c>
      <c r="AA10" s="26">
        <v>15295761</v>
      </c>
    </row>
    <row r="11" spans="1:27" ht="13.5">
      <c r="A11" s="23" t="s">
        <v>38</v>
      </c>
      <c r="B11" s="17"/>
      <c r="C11" s="18">
        <v>401062985</v>
      </c>
      <c r="D11" s="18"/>
      <c r="E11" s="19">
        <v>430659492</v>
      </c>
      <c r="F11" s="20">
        <v>429067134</v>
      </c>
      <c r="G11" s="20">
        <v>517847352</v>
      </c>
      <c r="H11" s="20">
        <v>538832385</v>
      </c>
      <c r="I11" s="20">
        <v>366551056</v>
      </c>
      <c r="J11" s="20">
        <v>366551056</v>
      </c>
      <c r="K11" s="20">
        <v>381630255</v>
      </c>
      <c r="L11" s="20">
        <v>310763736</v>
      </c>
      <c r="M11" s="20">
        <v>317266427</v>
      </c>
      <c r="N11" s="20">
        <v>317266427</v>
      </c>
      <c r="O11" s="20">
        <v>302601131</v>
      </c>
      <c r="P11" s="20">
        <v>325344765</v>
      </c>
      <c r="Q11" s="20">
        <v>251732796</v>
      </c>
      <c r="R11" s="20">
        <v>251732796</v>
      </c>
      <c r="S11" s="20">
        <v>191543096</v>
      </c>
      <c r="T11" s="20">
        <v>317127381</v>
      </c>
      <c r="U11" s="20">
        <v>271666816</v>
      </c>
      <c r="V11" s="20">
        <v>342182653</v>
      </c>
      <c r="W11" s="20">
        <v>342182653</v>
      </c>
      <c r="X11" s="20">
        <v>429067134</v>
      </c>
      <c r="Y11" s="20">
        <v>-86884481</v>
      </c>
      <c r="Z11" s="21">
        <v>-20.25</v>
      </c>
      <c r="AA11" s="22">
        <v>429067134</v>
      </c>
    </row>
    <row r="12" spans="1:27" ht="13.5">
      <c r="A12" s="27" t="s">
        <v>39</v>
      </c>
      <c r="B12" s="28"/>
      <c r="C12" s="29">
        <f aca="true" t="shared" si="0" ref="C12:Y12">SUM(C6:C11)</f>
        <v>10744514074</v>
      </c>
      <c r="D12" s="29">
        <f>SUM(D6:D11)</f>
        <v>0</v>
      </c>
      <c r="E12" s="30">
        <f t="shared" si="0"/>
        <v>12170207260</v>
      </c>
      <c r="F12" s="31">
        <f t="shared" si="0"/>
        <v>11440746863</v>
      </c>
      <c r="G12" s="31">
        <f t="shared" si="0"/>
        <v>12253185468</v>
      </c>
      <c r="H12" s="31">
        <f t="shared" si="0"/>
        <v>12879845853</v>
      </c>
      <c r="I12" s="31">
        <f t="shared" si="0"/>
        <v>11668702543</v>
      </c>
      <c r="J12" s="31">
        <f t="shared" si="0"/>
        <v>11668702543</v>
      </c>
      <c r="K12" s="31">
        <f t="shared" si="0"/>
        <v>11107808932</v>
      </c>
      <c r="L12" s="31">
        <f t="shared" si="0"/>
        <v>11500770889</v>
      </c>
      <c r="M12" s="31">
        <f t="shared" si="0"/>
        <v>12324503926</v>
      </c>
      <c r="N12" s="31">
        <f t="shared" si="0"/>
        <v>12324503926</v>
      </c>
      <c r="O12" s="31">
        <f t="shared" si="0"/>
        <v>11865784924</v>
      </c>
      <c r="P12" s="31">
        <f t="shared" si="0"/>
        <v>11333948853</v>
      </c>
      <c r="Q12" s="31">
        <f t="shared" si="0"/>
        <v>13554806522</v>
      </c>
      <c r="R12" s="31">
        <f t="shared" si="0"/>
        <v>13554806522</v>
      </c>
      <c r="S12" s="31">
        <f t="shared" si="0"/>
        <v>12546371962</v>
      </c>
      <c r="T12" s="31">
        <f t="shared" si="0"/>
        <v>12214062714</v>
      </c>
      <c r="U12" s="31">
        <f t="shared" si="0"/>
        <v>10081329688</v>
      </c>
      <c r="V12" s="31">
        <f t="shared" si="0"/>
        <v>11650328333</v>
      </c>
      <c r="W12" s="31">
        <f t="shared" si="0"/>
        <v>11650328333</v>
      </c>
      <c r="X12" s="31">
        <f t="shared" si="0"/>
        <v>11440746863</v>
      </c>
      <c r="Y12" s="31">
        <f t="shared" si="0"/>
        <v>209581470</v>
      </c>
      <c r="Z12" s="32">
        <f>+IF(X12&lt;&gt;0,+(Y12/X12)*100,0)</f>
        <v>1.831886261532435</v>
      </c>
      <c r="AA12" s="33">
        <f>SUM(AA6:AA11)</f>
        <v>11440746863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24196369</v>
      </c>
      <c r="D15" s="18"/>
      <c r="E15" s="19">
        <v>33684709</v>
      </c>
      <c r="F15" s="20">
        <v>13803779</v>
      </c>
      <c r="G15" s="20">
        <v>31819979</v>
      </c>
      <c r="H15" s="20">
        <v>33733527</v>
      </c>
      <c r="I15" s="20">
        <v>13991467</v>
      </c>
      <c r="J15" s="20">
        <v>13991467</v>
      </c>
      <c r="K15" s="20">
        <v>14021911</v>
      </c>
      <c r="L15" s="20">
        <v>14232267</v>
      </c>
      <c r="M15" s="20">
        <v>14000162</v>
      </c>
      <c r="N15" s="20">
        <v>14000162</v>
      </c>
      <c r="O15" s="20">
        <v>13999608</v>
      </c>
      <c r="P15" s="20">
        <v>14005812</v>
      </c>
      <c r="Q15" s="20">
        <v>299976833</v>
      </c>
      <c r="R15" s="20">
        <v>299976833</v>
      </c>
      <c r="S15" s="20">
        <v>300687394</v>
      </c>
      <c r="T15" s="20">
        <v>129833469</v>
      </c>
      <c r="U15" s="20">
        <v>15720916</v>
      </c>
      <c r="V15" s="20">
        <v>15780112</v>
      </c>
      <c r="W15" s="20">
        <v>15780112</v>
      </c>
      <c r="X15" s="20">
        <v>13803779</v>
      </c>
      <c r="Y15" s="20">
        <v>1976333</v>
      </c>
      <c r="Z15" s="21">
        <v>14.32</v>
      </c>
      <c r="AA15" s="22">
        <v>13803779</v>
      </c>
    </row>
    <row r="16" spans="1:27" ht="13.5">
      <c r="A16" s="23" t="s">
        <v>42</v>
      </c>
      <c r="B16" s="17"/>
      <c r="C16" s="18">
        <v>6343423</v>
      </c>
      <c r="D16" s="18"/>
      <c r="E16" s="19">
        <v>4425939</v>
      </c>
      <c r="F16" s="20">
        <v>234917719</v>
      </c>
      <c r="G16" s="24">
        <v>259078617</v>
      </c>
      <c r="H16" s="24">
        <v>281072715</v>
      </c>
      <c r="I16" s="24">
        <v>244883535</v>
      </c>
      <c r="J16" s="20">
        <v>244883535</v>
      </c>
      <c r="K16" s="24">
        <v>435499983</v>
      </c>
      <c r="L16" s="24">
        <v>255801175</v>
      </c>
      <c r="M16" s="20">
        <v>279042945</v>
      </c>
      <c r="N16" s="24">
        <v>279042945</v>
      </c>
      <c r="O16" s="24">
        <v>268401485</v>
      </c>
      <c r="P16" s="24">
        <v>268531644</v>
      </c>
      <c r="Q16" s="20">
        <v>294894254</v>
      </c>
      <c r="R16" s="24">
        <v>294894254</v>
      </c>
      <c r="S16" s="24">
        <v>246484985</v>
      </c>
      <c r="T16" s="20">
        <v>531456166</v>
      </c>
      <c r="U16" s="24">
        <v>751630335</v>
      </c>
      <c r="V16" s="24">
        <v>753130335</v>
      </c>
      <c r="W16" s="24">
        <v>753130335</v>
      </c>
      <c r="X16" s="20">
        <v>234917719</v>
      </c>
      <c r="Y16" s="24">
        <v>518212616</v>
      </c>
      <c r="Z16" s="25">
        <v>220.59</v>
      </c>
      <c r="AA16" s="26">
        <v>234917719</v>
      </c>
    </row>
    <row r="17" spans="1:27" ht="13.5">
      <c r="A17" s="23" t="s">
        <v>43</v>
      </c>
      <c r="B17" s="17"/>
      <c r="C17" s="18">
        <v>2590235441</v>
      </c>
      <c r="D17" s="18"/>
      <c r="E17" s="19">
        <v>2266654343</v>
      </c>
      <c r="F17" s="20">
        <v>2311913241</v>
      </c>
      <c r="G17" s="20">
        <v>2034388714</v>
      </c>
      <c r="H17" s="20">
        <v>2171015616</v>
      </c>
      <c r="I17" s="20">
        <v>2169595349</v>
      </c>
      <c r="J17" s="20">
        <v>2169595349</v>
      </c>
      <c r="K17" s="20">
        <v>1856188859</v>
      </c>
      <c r="L17" s="20">
        <v>2083621656</v>
      </c>
      <c r="M17" s="20">
        <v>2112549213</v>
      </c>
      <c r="N17" s="20">
        <v>2112549213</v>
      </c>
      <c r="O17" s="20">
        <v>2181599711</v>
      </c>
      <c r="P17" s="20">
        <v>2265863733</v>
      </c>
      <c r="Q17" s="20">
        <v>2280028604</v>
      </c>
      <c r="R17" s="20">
        <v>2280028604</v>
      </c>
      <c r="S17" s="20">
        <v>2119908982</v>
      </c>
      <c r="T17" s="20">
        <v>2191104240</v>
      </c>
      <c r="U17" s="20">
        <v>2502443099</v>
      </c>
      <c r="V17" s="20">
        <v>2643929589</v>
      </c>
      <c r="W17" s="20">
        <v>2643929589</v>
      </c>
      <c r="X17" s="20">
        <v>2311913241</v>
      </c>
      <c r="Y17" s="20">
        <v>332016348</v>
      </c>
      <c r="Z17" s="21">
        <v>14.36</v>
      </c>
      <c r="AA17" s="22">
        <v>2311913241</v>
      </c>
    </row>
    <row r="18" spans="1:27" ht="13.5">
      <c r="A18" s="23" t="s">
        <v>44</v>
      </c>
      <c r="B18" s="17"/>
      <c r="C18" s="18">
        <v>59549100</v>
      </c>
      <c r="D18" s="18"/>
      <c r="E18" s="19">
        <v>20425734</v>
      </c>
      <c r="F18" s="20">
        <v>20425734</v>
      </c>
      <c r="G18" s="20">
        <v>2151151</v>
      </c>
      <c r="H18" s="20">
        <v>61699746</v>
      </c>
      <c r="I18" s="20">
        <v>71433051</v>
      </c>
      <c r="J18" s="20">
        <v>71433051</v>
      </c>
      <c r="K18" s="20">
        <v>65016073</v>
      </c>
      <c r="L18" s="20">
        <v>96695059</v>
      </c>
      <c r="M18" s="20">
        <v>73051558</v>
      </c>
      <c r="N18" s="20">
        <v>73051558</v>
      </c>
      <c r="O18" s="20">
        <v>71198568</v>
      </c>
      <c r="P18" s="20">
        <v>72538332</v>
      </c>
      <c r="Q18" s="20">
        <v>59548855</v>
      </c>
      <c r="R18" s="20">
        <v>59548855</v>
      </c>
      <c r="S18" s="20">
        <v>75904353</v>
      </c>
      <c r="T18" s="20">
        <v>70217166</v>
      </c>
      <c r="U18" s="20">
        <v>59548855</v>
      </c>
      <c r="V18" s="20">
        <v>59548855</v>
      </c>
      <c r="W18" s="20">
        <v>59548855</v>
      </c>
      <c r="X18" s="20">
        <v>20425734</v>
      </c>
      <c r="Y18" s="20">
        <v>39123121</v>
      </c>
      <c r="Z18" s="21">
        <v>191.54</v>
      </c>
      <c r="AA18" s="22">
        <v>20425734</v>
      </c>
    </row>
    <row r="19" spans="1:27" ht="13.5">
      <c r="A19" s="23" t="s">
        <v>45</v>
      </c>
      <c r="B19" s="17"/>
      <c r="C19" s="18">
        <v>53793116453</v>
      </c>
      <c r="D19" s="18"/>
      <c r="E19" s="19">
        <v>55816369965</v>
      </c>
      <c r="F19" s="20">
        <v>56590741720</v>
      </c>
      <c r="G19" s="20">
        <v>49579541842</v>
      </c>
      <c r="H19" s="20">
        <v>49544079690</v>
      </c>
      <c r="I19" s="20">
        <v>49565611681</v>
      </c>
      <c r="J19" s="20">
        <v>49565611681</v>
      </c>
      <c r="K19" s="20">
        <v>49811323711</v>
      </c>
      <c r="L19" s="20">
        <v>46499198267</v>
      </c>
      <c r="M19" s="20">
        <v>47121749174</v>
      </c>
      <c r="N19" s="20">
        <v>47121749174</v>
      </c>
      <c r="O19" s="20">
        <v>47121501264</v>
      </c>
      <c r="P19" s="20">
        <v>46040078413</v>
      </c>
      <c r="Q19" s="20">
        <v>46899312285</v>
      </c>
      <c r="R19" s="20">
        <v>46899312285</v>
      </c>
      <c r="S19" s="20">
        <v>46336425181</v>
      </c>
      <c r="T19" s="20">
        <v>47043688718</v>
      </c>
      <c r="U19" s="20">
        <v>43679315975</v>
      </c>
      <c r="V19" s="20">
        <v>48474729849</v>
      </c>
      <c r="W19" s="20">
        <v>48474729849</v>
      </c>
      <c r="X19" s="20">
        <v>56590741720</v>
      </c>
      <c r="Y19" s="20">
        <v>-8116011871</v>
      </c>
      <c r="Z19" s="21">
        <v>-14.34</v>
      </c>
      <c r="AA19" s="22">
        <v>56590741720</v>
      </c>
    </row>
    <row r="20" spans="1:27" ht="13.5">
      <c r="A20" s="23" t="s">
        <v>46</v>
      </c>
      <c r="B20" s="17"/>
      <c r="C20" s="18">
        <v>28931058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>
        <v>244775</v>
      </c>
      <c r="Q20" s="20">
        <v>244775</v>
      </c>
      <c r="R20" s="20">
        <v>244775</v>
      </c>
      <c r="S20" s="20">
        <v>244775</v>
      </c>
      <c r="T20" s="20">
        <v>244775</v>
      </c>
      <c r="U20" s="20">
        <v>244775</v>
      </c>
      <c r="V20" s="20">
        <v>244775</v>
      </c>
      <c r="W20" s="20">
        <v>244775</v>
      </c>
      <c r="X20" s="20"/>
      <c r="Y20" s="20">
        <v>244775</v>
      </c>
      <c r="Z20" s="21"/>
      <c r="AA20" s="22"/>
    </row>
    <row r="21" spans="1:27" ht="13.5">
      <c r="A21" s="23" t="s">
        <v>47</v>
      </c>
      <c r="B21" s="17"/>
      <c r="C21" s="18">
        <v>21147005</v>
      </c>
      <c r="D21" s="18"/>
      <c r="E21" s="19">
        <v>14385413</v>
      </c>
      <c r="F21" s="20">
        <v>14385413</v>
      </c>
      <c r="G21" s="20">
        <v>16385550</v>
      </c>
      <c r="H21" s="20">
        <v>17401021</v>
      </c>
      <c r="I21" s="20">
        <v>17401021</v>
      </c>
      <c r="J21" s="20">
        <v>17401021</v>
      </c>
      <c r="K21" s="20">
        <v>17401021</v>
      </c>
      <c r="L21" s="20">
        <v>1867509</v>
      </c>
      <c r="M21" s="20">
        <v>1867509</v>
      </c>
      <c r="N21" s="20">
        <v>1867509</v>
      </c>
      <c r="O21" s="20">
        <v>1867509</v>
      </c>
      <c r="P21" s="20">
        <v>1867509</v>
      </c>
      <c r="Q21" s="20">
        <v>-8753</v>
      </c>
      <c r="R21" s="20">
        <v>-8753</v>
      </c>
      <c r="S21" s="20">
        <v>-8753</v>
      </c>
      <c r="T21" s="20">
        <v>-8753</v>
      </c>
      <c r="U21" s="20">
        <v>-8753</v>
      </c>
      <c r="V21" s="20">
        <v>-8753</v>
      </c>
      <c r="W21" s="20">
        <v>-8753</v>
      </c>
      <c r="X21" s="20">
        <v>14385413</v>
      </c>
      <c r="Y21" s="20">
        <v>-14394166</v>
      </c>
      <c r="Z21" s="21">
        <v>-100.06</v>
      </c>
      <c r="AA21" s="22">
        <v>14385413</v>
      </c>
    </row>
    <row r="22" spans="1:27" ht="13.5">
      <c r="A22" s="23" t="s">
        <v>48</v>
      </c>
      <c r="B22" s="17"/>
      <c r="C22" s="18">
        <v>217186944</v>
      </c>
      <c r="D22" s="18"/>
      <c r="E22" s="19">
        <v>275480350</v>
      </c>
      <c r="F22" s="20">
        <v>275674690</v>
      </c>
      <c r="G22" s="20">
        <v>265070167</v>
      </c>
      <c r="H22" s="20">
        <v>268785784</v>
      </c>
      <c r="I22" s="20">
        <v>229852124</v>
      </c>
      <c r="J22" s="20">
        <v>229852124</v>
      </c>
      <c r="K22" s="20">
        <v>231089310</v>
      </c>
      <c r="L22" s="20">
        <v>215264872</v>
      </c>
      <c r="M22" s="20">
        <v>215042914</v>
      </c>
      <c r="N22" s="20">
        <v>215042914</v>
      </c>
      <c r="O22" s="20">
        <v>212960445</v>
      </c>
      <c r="P22" s="20">
        <v>215127727</v>
      </c>
      <c r="Q22" s="20">
        <v>213993778</v>
      </c>
      <c r="R22" s="20">
        <v>213993778</v>
      </c>
      <c r="S22" s="20">
        <v>213648830</v>
      </c>
      <c r="T22" s="20">
        <v>212786420</v>
      </c>
      <c r="U22" s="20">
        <v>211605409</v>
      </c>
      <c r="V22" s="20">
        <v>214695955</v>
      </c>
      <c r="W22" s="20">
        <v>214695955</v>
      </c>
      <c r="X22" s="20">
        <v>275674690</v>
      </c>
      <c r="Y22" s="20">
        <v>-60978735</v>
      </c>
      <c r="Z22" s="21">
        <v>-22.12</v>
      </c>
      <c r="AA22" s="22">
        <v>275674690</v>
      </c>
    </row>
    <row r="23" spans="1:27" ht="13.5">
      <c r="A23" s="23" t="s">
        <v>49</v>
      </c>
      <c r="B23" s="17"/>
      <c r="C23" s="18">
        <v>113104343</v>
      </c>
      <c r="D23" s="18"/>
      <c r="E23" s="19">
        <v>146766248</v>
      </c>
      <c r="F23" s="20">
        <v>145471887</v>
      </c>
      <c r="G23" s="24">
        <v>562692924</v>
      </c>
      <c r="H23" s="24">
        <v>475861097</v>
      </c>
      <c r="I23" s="24">
        <v>651141472</v>
      </c>
      <c r="J23" s="20">
        <v>651141472</v>
      </c>
      <c r="K23" s="24">
        <v>1341636431</v>
      </c>
      <c r="L23" s="24">
        <v>852722625</v>
      </c>
      <c r="M23" s="20">
        <v>973569251</v>
      </c>
      <c r="N23" s="24">
        <v>973569251</v>
      </c>
      <c r="O23" s="24">
        <v>782867335</v>
      </c>
      <c r="P23" s="24">
        <v>742075179</v>
      </c>
      <c r="Q23" s="20">
        <v>562809608</v>
      </c>
      <c r="R23" s="24">
        <v>562809608</v>
      </c>
      <c r="S23" s="24">
        <v>574361401</v>
      </c>
      <c r="T23" s="20">
        <v>587138850</v>
      </c>
      <c r="U23" s="24">
        <v>619912219</v>
      </c>
      <c r="V23" s="24">
        <v>619912219</v>
      </c>
      <c r="W23" s="24">
        <v>619912219</v>
      </c>
      <c r="X23" s="20">
        <v>145471887</v>
      </c>
      <c r="Y23" s="24">
        <v>474440332</v>
      </c>
      <c r="Z23" s="25">
        <v>326.14</v>
      </c>
      <c r="AA23" s="26">
        <v>145471887</v>
      </c>
    </row>
    <row r="24" spans="1:27" ht="13.5">
      <c r="A24" s="27" t="s">
        <v>50</v>
      </c>
      <c r="B24" s="35"/>
      <c r="C24" s="29">
        <f aca="true" t="shared" si="1" ref="C24:Y24">SUM(C15:C23)</f>
        <v>56853810136</v>
      </c>
      <c r="D24" s="29">
        <f>SUM(D15:D23)</f>
        <v>0</v>
      </c>
      <c r="E24" s="36">
        <f t="shared" si="1"/>
        <v>58578192701</v>
      </c>
      <c r="F24" s="37">
        <f t="shared" si="1"/>
        <v>59607334183</v>
      </c>
      <c r="G24" s="37">
        <f t="shared" si="1"/>
        <v>52751128944</v>
      </c>
      <c r="H24" s="37">
        <f t="shared" si="1"/>
        <v>52853649196</v>
      </c>
      <c r="I24" s="37">
        <f t="shared" si="1"/>
        <v>52963909700</v>
      </c>
      <c r="J24" s="37">
        <f t="shared" si="1"/>
        <v>52963909700</v>
      </c>
      <c r="K24" s="37">
        <f t="shared" si="1"/>
        <v>53772177299</v>
      </c>
      <c r="L24" s="37">
        <f t="shared" si="1"/>
        <v>50019403430</v>
      </c>
      <c r="M24" s="37">
        <f t="shared" si="1"/>
        <v>50790872726</v>
      </c>
      <c r="N24" s="37">
        <f t="shared" si="1"/>
        <v>50790872726</v>
      </c>
      <c r="O24" s="37">
        <f t="shared" si="1"/>
        <v>50654395925</v>
      </c>
      <c r="P24" s="37">
        <f t="shared" si="1"/>
        <v>49620333124</v>
      </c>
      <c r="Q24" s="37">
        <f t="shared" si="1"/>
        <v>50610800239</v>
      </c>
      <c r="R24" s="37">
        <f t="shared" si="1"/>
        <v>50610800239</v>
      </c>
      <c r="S24" s="37">
        <f t="shared" si="1"/>
        <v>49867657148</v>
      </c>
      <c r="T24" s="37">
        <f t="shared" si="1"/>
        <v>50766461051</v>
      </c>
      <c r="U24" s="37">
        <f t="shared" si="1"/>
        <v>47840412830</v>
      </c>
      <c r="V24" s="37">
        <f t="shared" si="1"/>
        <v>52781962936</v>
      </c>
      <c r="W24" s="37">
        <f t="shared" si="1"/>
        <v>52781962936</v>
      </c>
      <c r="X24" s="37">
        <f t="shared" si="1"/>
        <v>59607334183</v>
      </c>
      <c r="Y24" s="37">
        <f t="shared" si="1"/>
        <v>-6825371247</v>
      </c>
      <c r="Z24" s="38">
        <f>+IF(X24&lt;&gt;0,+(Y24/X24)*100,0)</f>
        <v>-11.450556111174981</v>
      </c>
      <c r="AA24" s="39">
        <f>SUM(AA15:AA23)</f>
        <v>59607334183</v>
      </c>
    </row>
    <row r="25" spans="1:27" ht="13.5">
      <c r="A25" s="27" t="s">
        <v>51</v>
      </c>
      <c r="B25" s="28"/>
      <c r="C25" s="29">
        <f aca="true" t="shared" si="2" ref="C25:Y25">+C12+C24</f>
        <v>67598324210</v>
      </c>
      <c r="D25" s="29">
        <f>+D12+D24</f>
        <v>0</v>
      </c>
      <c r="E25" s="30">
        <f t="shared" si="2"/>
        <v>70748399961</v>
      </c>
      <c r="F25" s="31">
        <f t="shared" si="2"/>
        <v>71048081046</v>
      </c>
      <c r="G25" s="31">
        <f t="shared" si="2"/>
        <v>65004314412</v>
      </c>
      <c r="H25" s="31">
        <f t="shared" si="2"/>
        <v>65733495049</v>
      </c>
      <c r="I25" s="31">
        <f t="shared" si="2"/>
        <v>64632612243</v>
      </c>
      <c r="J25" s="31">
        <f t="shared" si="2"/>
        <v>64632612243</v>
      </c>
      <c r="K25" s="31">
        <f t="shared" si="2"/>
        <v>64879986231</v>
      </c>
      <c r="L25" s="31">
        <f t="shared" si="2"/>
        <v>61520174319</v>
      </c>
      <c r="M25" s="31">
        <f t="shared" si="2"/>
        <v>63115376652</v>
      </c>
      <c r="N25" s="31">
        <f t="shared" si="2"/>
        <v>63115376652</v>
      </c>
      <c r="O25" s="31">
        <f t="shared" si="2"/>
        <v>62520180849</v>
      </c>
      <c r="P25" s="31">
        <f t="shared" si="2"/>
        <v>60954281977</v>
      </c>
      <c r="Q25" s="31">
        <f t="shared" si="2"/>
        <v>64165606761</v>
      </c>
      <c r="R25" s="31">
        <f t="shared" si="2"/>
        <v>64165606761</v>
      </c>
      <c r="S25" s="31">
        <f t="shared" si="2"/>
        <v>62414029110</v>
      </c>
      <c r="T25" s="31">
        <f t="shared" si="2"/>
        <v>62980523765</v>
      </c>
      <c r="U25" s="31">
        <f t="shared" si="2"/>
        <v>57921742518</v>
      </c>
      <c r="V25" s="31">
        <f t="shared" si="2"/>
        <v>64432291269</v>
      </c>
      <c r="W25" s="31">
        <f t="shared" si="2"/>
        <v>64432291269</v>
      </c>
      <c r="X25" s="31">
        <f t="shared" si="2"/>
        <v>71048081046</v>
      </c>
      <c r="Y25" s="31">
        <f t="shared" si="2"/>
        <v>-6615789777</v>
      </c>
      <c r="Z25" s="32">
        <f>+IF(X25&lt;&gt;0,+(Y25/X25)*100,0)</f>
        <v>-9.311707902028507</v>
      </c>
      <c r="AA25" s="33">
        <f>+AA12+AA24</f>
        <v>71048081046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37742976</v>
      </c>
      <c r="D29" s="18"/>
      <c r="E29" s="19">
        <v>3462000</v>
      </c>
      <c r="F29" s="20">
        <v>56445348</v>
      </c>
      <c r="G29" s="20">
        <v>48767509</v>
      </c>
      <c r="H29" s="20">
        <v>48986939</v>
      </c>
      <c r="I29" s="20">
        <v>32378740</v>
      </c>
      <c r="J29" s="20">
        <v>32378740</v>
      </c>
      <c r="K29" s="20">
        <v>42296756</v>
      </c>
      <c r="L29" s="20">
        <v>35617825</v>
      </c>
      <c r="M29" s="20">
        <v>16735031</v>
      </c>
      <c r="N29" s="20">
        <v>16735031</v>
      </c>
      <c r="O29" s="20">
        <v>25367762</v>
      </c>
      <c r="P29" s="20">
        <v>65560764</v>
      </c>
      <c r="Q29" s="20">
        <v>-291742047</v>
      </c>
      <c r="R29" s="20">
        <v>-291742047</v>
      </c>
      <c r="S29" s="20">
        <v>64798058</v>
      </c>
      <c r="T29" s="20">
        <v>92092212</v>
      </c>
      <c r="U29" s="20">
        <v>62835165</v>
      </c>
      <c r="V29" s="20">
        <v>62835165</v>
      </c>
      <c r="W29" s="20">
        <v>62835165</v>
      </c>
      <c r="X29" s="20">
        <v>56445348</v>
      </c>
      <c r="Y29" s="20">
        <v>6389817</v>
      </c>
      <c r="Z29" s="21">
        <v>11.32</v>
      </c>
      <c r="AA29" s="22">
        <v>56445348</v>
      </c>
    </row>
    <row r="30" spans="1:27" ht="13.5">
      <c r="A30" s="23" t="s">
        <v>55</v>
      </c>
      <c r="B30" s="17"/>
      <c r="C30" s="18">
        <v>341011257</v>
      </c>
      <c r="D30" s="18"/>
      <c r="E30" s="19">
        <v>259851518</v>
      </c>
      <c r="F30" s="20">
        <v>269442925</v>
      </c>
      <c r="G30" s="20">
        <v>169383326</v>
      </c>
      <c r="H30" s="20">
        <v>191276531</v>
      </c>
      <c r="I30" s="20">
        <v>190579117</v>
      </c>
      <c r="J30" s="20">
        <v>190579117</v>
      </c>
      <c r="K30" s="20">
        <v>194136547</v>
      </c>
      <c r="L30" s="20">
        <v>190842318</v>
      </c>
      <c r="M30" s="20">
        <v>190294806</v>
      </c>
      <c r="N30" s="20">
        <v>190294806</v>
      </c>
      <c r="O30" s="20">
        <v>190333270</v>
      </c>
      <c r="P30" s="20">
        <v>225907474</v>
      </c>
      <c r="Q30" s="20">
        <v>222983489</v>
      </c>
      <c r="R30" s="20">
        <v>222983489</v>
      </c>
      <c r="S30" s="20">
        <v>198033783</v>
      </c>
      <c r="T30" s="20">
        <v>236145113</v>
      </c>
      <c r="U30" s="20">
        <v>207058563</v>
      </c>
      <c r="V30" s="20">
        <v>246525504</v>
      </c>
      <c r="W30" s="20">
        <v>246525504</v>
      </c>
      <c r="X30" s="20">
        <v>269442925</v>
      </c>
      <c r="Y30" s="20">
        <v>-22917421</v>
      </c>
      <c r="Z30" s="21">
        <v>-8.51</v>
      </c>
      <c r="AA30" s="22">
        <v>269442925</v>
      </c>
    </row>
    <row r="31" spans="1:27" ht="13.5">
      <c r="A31" s="23" t="s">
        <v>56</v>
      </c>
      <c r="B31" s="17"/>
      <c r="C31" s="18">
        <v>208704552</v>
      </c>
      <c r="D31" s="18"/>
      <c r="E31" s="19">
        <v>199552961</v>
      </c>
      <c r="F31" s="20">
        <v>196998646</v>
      </c>
      <c r="G31" s="20">
        <v>403395008</v>
      </c>
      <c r="H31" s="20">
        <v>375084039</v>
      </c>
      <c r="I31" s="20">
        <v>390522385</v>
      </c>
      <c r="J31" s="20">
        <v>390522385</v>
      </c>
      <c r="K31" s="20">
        <v>389257997</v>
      </c>
      <c r="L31" s="20">
        <v>353836986</v>
      </c>
      <c r="M31" s="20">
        <v>371313663</v>
      </c>
      <c r="N31" s="20">
        <v>371313663</v>
      </c>
      <c r="O31" s="20">
        <v>196462366</v>
      </c>
      <c r="P31" s="20">
        <v>438699855</v>
      </c>
      <c r="Q31" s="20">
        <v>380588715</v>
      </c>
      <c r="R31" s="20">
        <v>380588715</v>
      </c>
      <c r="S31" s="20">
        <v>450351271</v>
      </c>
      <c r="T31" s="20">
        <v>381519204</v>
      </c>
      <c r="U31" s="20">
        <v>391994980</v>
      </c>
      <c r="V31" s="20">
        <v>392413090</v>
      </c>
      <c r="W31" s="20">
        <v>392413090</v>
      </c>
      <c r="X31" s="20">
        <v>196998646</v>
      </c>
      <c r="Y31" s="20">
        <v>195414444</v>
      </c>
      <c r="Z31" s="21">
        <v>99.2</v>
      </c>
      <c r="AA31" s="22">
        <v>196998646</v>
      </c>
    </row>
    <row r="32" spans="1:27" ht="13.5">
      <c r="A32" s="23" t="s">
        <v>57</v>
      </c>
      <c r="B32" s="17"/>
      <c r="C32" s="18">
        <v>5543905279</v>
      </c>
      <c r="D32" s="18"/>
      <c r="E32" s="19">
        <v>4716504866</v>
      </c>
      <c r="F32" s="20">
        <v>4807387672</v>
      </c>
      <c r="G32" s="20">
        <v>5071626134</v>
      </c>
      <c r="H32" s="20">
        <v>4464947036</v>
      </c>
      <c r="I32" s="20">
        <v>4527853109</v>
      </c>
      <c r="J32" s="20">
        <v>4527853109</v>
      </c>
      <c r="K32" s="20">
        <v>4461630823</v>
      </c>
      <c r="L32" s="20">
        <v>4433034202</v>
      </c>
      <c r="M32" s="20">
        <v>4774651524</v>
      </c>
      <c r="N32" s="20">
        <v>4774651524</v>
      </c>
      <c r="O32" s="20">
        <v>5028389668</v>
      </c>
      <c r="P32" s="20">
        <v>4571485391</v>
      </c>
      <c r="Q32" s="20">
        <v>6595568068</v>
      </c>
      <c r="R32" s="20">
        <v>6595568068</v>
      </c>
      <c r="S32" s="20">
        <v>5405535777</v>
      </c>
      <c r="T32" s="20">
        <v>4831537967</v>
      </c>
      <c r="U32" s="20">
        <v>4364245506</v>
      </c>
      <c r="V32" s="20">
        <v>4847744787</v>
      </c>
      <c r="W32" s="20">
        <v>4847744787</v>
      </c>
      <c r="X32" s="20">
        <v>4807387672</v>
      </c>
      <c r="Y32" s="20">
        <v>40357115</v>
      </c>
      <c r="Z32" s="21">
        <v>0.84</v>
      </c>
      <c r="AA32" s="22">
        <v>4807387672</v>
      </c>
    </row>
    <row r="33" spans="1:27" ht="13.5">
      <c r="A33" s="23" t="s">
        <v>58</v>
      </c>
      <c r="B33" s="17"/>
      <c r="C33" s="18">
        <v>487411763</v>
      </c>
      <c r="D33" s="18"/>
      <c r="E33" s="19">
        <v>764577379</v>
      </c>
      <c r="F33" s="20">
        <v>686575458</v>
      </c>
      <c r="G33" s="20">
        <v>926587289</v>
      </c>
      <c r="H33" s="20">
        <v>1103098991</v>
      </c>
      <c r="I33" s="20">
        <v>1241871940</v>
      </c>
      <c r="J33" s="20">
        <v>1241871940</v>
      </c>
      <c r="K33" s="20">
        <v>981081140</v>
      </c>
      <c r="L33" s="20">
        <v>1056768662</v>
      </c>
      <c r="M33" s="20">
        <v>1074893592</v>
      </c>
      <c r="N33" s="20">
        <v>1074893592</v>
      </c>
      <c r="O33" s="20">
        <v>1139122093</v>
      </c>
      <c r="P33" s="20">
        <v>983809182</v>
      </c>
      <c r="Q33" s="20">
        <v>969635427</v>
      </c>
      <c r="R33" s="20">
        <v>969635427</v>
      </c>
      <c r="S33" s="20">
        <v>1110965464</v>
      </c>
      <c r="T33" s="20">
        <v>1042701901</v>
      </c>
      <c r="U33" s="20">
        <v>991253229</v>
      </c>
      <c r="V33" s="20">
        <v>1041997367</v>
      </c>
      <c r="W33" s="20">
        <v>1041997367</v>
      </c>
      <c r="X33" s="20">
        <v>686575458</v>
      </c>
      <c r="Y33" s="20">
        <v>355421909</v>
      </c>
      <c r="Z33" s="21">
        <v>51.77</v>
      </c>
      <c r="AA33" s="22">
        <v>686575458</v>
      </c>
    </row>
    <row r="34" spans="1:27" ht="13.5">
      <c r="A34" s="27" t="s">
        <v>59</v>
      </c>
      <c r="B34" s="28"/>
      <c r="C34" s="29">
        <f aca="true" t="shared" si="3" ref="C34:Y34">SUM(C29:C33)</f>
        <v>6618775827</v>
      </c>
      <c r="D34" s="29">
        <f>SUM(D29:D33)</f>
        <v>0</v>
      </c>
      <c r="E34" s="30">
        <f t="shared" si="3"/>
        <v>5943948724</v>
      </c>
      <c r="F34" s="31">
        <f t="shared" si="3"/>
        <v>6016850049</v>
      </c>
      <c r="G34" s="31">
        <f t="shared" si="3"/>
        <v>6619759266</v>
      </c>
      <c r="H34" s="31">
        <f t="shared" si="3"/>
        <v>6183393536</v>
      </c>
      <c r="I34" s="31">
        <f t="shared" si="3"/>
        <v>6383205291</v>
      </c>
      <c r="J34" s="31">
        <f t="shared" si="3"/>
        <v>6383205291</v>
      </c>
      <c r="K34" s="31">
        <f t="shared" si="3"/>
        <v>6068403263</v>
      </c>
      <c r="L34" s="31">
        <f t="shared" si="3"/>
        <v>6070099993</v>
      </c>
      <c r="M34" s="31">
        <f t="shared" si="3"/>
        <v>6427888616</v>
      </c>
      <c r="N34" s="31">
        <f t="shared" si="3"/>
        <v>6427888616</v>
      </c>
      <c r="O34" s="31">
        <f t="shared" si="3"/>
        <v>6579675159</v>
      </c>
      <c r="P34" s="31">
        <f t="shared" si="3"/>
        <v>6285462666</v>
      </c>
      <c r="Q34" s="31">
        <f t="shared" si="3"/>
        <v>7877033652</v>
      </c>
      <c r="R34" s="31">
        <f t="shared" si="3"/>
        <v>7877033652</v>
      </c>
      <c r="S34" s="31">
        <f t="shared" si="3"/>
        <v>7229684353</v>
      </c>
      <c r="T34" s="31">
        <f t="shared" si="3"/>
        <v>6583996397</v>
      </c>
      <c r="U34" s="31">
        <f t="shared" si="3"/>
        <v>6017387443</v>
      </c>
      <c r="V34" s="31">
        <f t="shared" si="3"/>
        <v>6591515913</v>
      </c>
      <c r="W34" s="31">
        <f t="shared" si="3"/>
        <v>6591515913</v>
      </c>
      <c r="X34" s="31">
        <f t="shared" si="3"/>
        <v>6016850049</v>
      </c>
      <c r="Y34" s="31">
        <f t="shared" si="3"/>
        <v>574665864</v>
      </c>
      <c r="Z34" s="32">
        <f>+IF(X34&lt;&gt;0,+(Y34/X34)*100,0)</f>
        <v>9.550942092956253</v>
      </c>
      <c r="AA34" s="33">
        <f>SUM(AA29:AA33)</f>
        <v>6016850049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2575138219</v>
      </c>
      <c r="D37" s="18"/>
      <c r="E37" s="19">
        <v>2436912618</v>
      </c>
      <c r="F37" s="20">
        <v>2557562455</v>
      </c>
      <c r="G37" s="20">
        <v>2444089795</v>
      </c>
      <c r="H37" s="20">
        <v>2503690314</v>
      </c>
      <c r="I37" s="20">
        <v>2480236127</v>
      </c>
      <c r="J37" s="20">
        <v>2480236127</v>
      </c>
      <c r="K37" s="20">
        <v>2486668395</v>
      </c>
      <c r="L37" s="20">
        <v>2457471545</v>
      </c>
      <c r="M37" s="20">
        <v>2748583867</v>
      </c>
      <c r="N37" s="20">
        <v>2748583867</v>
      </c>
      <c r="O37" s="20">
        <v>2493623282</v>
      </c>
      <c r="P37" s="20">
        <v>2482213311</v>
      </c>
      <c r="Q37" s="20">
        <v>2664534992</v>
      </c>
      <c r="R37" s="20">
        <v>2664534992</v>
      </c>
      <c r="S37" s="20">
        <v>2648965875</v>
      </c>
      <c r="T37" s="20">
        <v>2641122619</v>
      </c>
      <c r="U37" s="20">
        <v>2636494528</v>
      </c>
      <c r="V37" s="20">
        <v>2647910903</v>
      </c>
      <c r="W37" s="20">
        <v>2647910903</v>
      </c>
      <c r="X37" s="20">
        <v>2557562455</v>
      </c>
      <c r="Y37" s="20">
        <v>90348448</v>
      </c>
      <c r="Z37" s="21">
        <v>3.53</v>
      </c>
      <c r="AA37" s="22">
        <v>2557562455</v>
      </c>
    </row>
    <row r="38" spans="1:27" ht="13.5">
      <c r="A38" s="23" t="s">
        <v>58</v>
      </c>
      <c r="B38" s="17"/>
      <c r="C38" s="18">
        <v>3029833628</v>
      </c>
      <c r="D38" s="18"/>
      <c r="E38" s="19">
        <v>3192388405</v>
      </c>
      <c r="F38" s="20">
        <v>3115902698</v>
      </c>
      <c r="G38" s="20">
        <v>2779556382</v>
      </c>
      <c r="H38" s="20">
        <v>2857080573</v>
      </c>
      <c r="I38" s="20">
        <v>2864709447</v>
      </c>
      <c r="J38" s="20">
        <v>2864709447</v>
      </c>
      <c r="K38" s="20">
        <v>2924260653</v>
      </c>
      <c r="L38" s="20">
        <v>2868567392</v>
      </c>
      <c r="M38" s="20">
        <v>2996594160</v>
      </c>
      <c r="N38" s="20">
        <v>2996594160</v>
      </c>
      <c r="O38" s="20">
        <v>2788183554</v>
      </c>
      <c r="P38" s="20">
        <v>2868628572</v>
      </c>
      <c r="Q38" s="20">
        <v>2879676819</v>
      </c>
      <c r="R38" s="20">
        <v>2879676819</v>
      </c>
      <c r="S38" s="20">
        <v>2912505067</v>
      </c>
      <c r="T38" s="20">
        <v>2915933361</v>
      </c>
      <c r="U38" s="20">
        <v>2929182907</v>
      </c>
      <c r="V38" s="20">
        <v>2967571354</v>
      </c>
      <c r="W38" s="20">
        <v>2967571354</v>
      </c>
      <c r="X38" s="20">
        <v>3115902698</v>
      </c>
      <c r="Y38" s="20">
        <v>-148331344</v>
      </c>
      <c r="Z38" s="21">
        <v>-4.76</v>
      </c>
      <c r="AA38" s="22">
        <v>3115902698</v>
      </c>
    </row>
    <row r="39" spans="1:27" ht="13.5">
      <c r="A39" s="27" t="s">
        <v>61</v>
      </c>
      <c r="B39" s="35"/>
      <c r="C39" s="29">
        <f aca="true" t="shared" si="4" ref="C39:Y39">SUM(C37:C38)</f>
        <v>5604971847</v>
      </c>
      <c r="D39" s="29">
        <f>SUM(D37:D38)</f>
        <v>0</v>
      </c>
      <c r="E39" s="36">
        <f t="shared" si="4"/>
        <v>5629301023</v>
      </c>
      <c r="F39" s="37">
        <f t="shared" si="4"/>
        <v>5673465153</v>
      </c>
      <c r="G39" s="37">
        <f t="shared" si="4"/>
        <v>5223646177</v>
      </c>
      <c r="H39" s="37">
        <f t="shared" si="4"/>
        <v>5360770887</v>
      </c>
      <c r="I39" s="37">
        <f t="shared" si="4"/>
        <v>5344945574</v>
      </c>
      <c r="J39" s="37">
        <f t="shared" si="4"/>
        <v>5344945574</v>
      </c>
      <c r="K39" s="37">
        <f t="shared" si="4"/>
        <v>5410929048</v>
      </c>
      <c r="L39" s="37">
        <f t="shared" si="4"/>
        <v>5326038937</v>
      </c>
      <c r="M39" s="37">
        <f t="shared" si="4"/>
        <v>5745178027</v>
      </c>
      <c r="N39" s="37">
        <f t="shared" si="4"/>
        <v>5745178027</v>
      </c>
      <c r="O39" s="37">
        <f t="shared" si="4"/>
        <v>5281806836</v>
      </c>
      <c r="P39" s="37">
        <f t="shared" si="4"/>
        <v>5350841883</v>
      </c>
      <c r="Q39" s="37">
        <f t="shared" si="4"/>
        <v>5544211811</v>
      </c>
      <c r="R39" s="37">
        <f t="shared" si="4"/>
        <v>5544211811</v>
      </c>
      <c r="S39" s="37">
        <f t="shared" si="4"/>
        <v>5561470942</v>
      </c>
      <c r="T39" s="37">
        <f t="shared" si="4"/>
        <v>5557055980</v>
      </c>
      <c r="U39" s="37">
        <f t="shared" si="4"/>
        <v>5565677435</v>
      </c>
      <c r="V39" s="37">
        <f t="shared" si="4"/>
        <v>5615482257</v>
      </c>
      <c r="W39" s="37">
        <f t="shared" si="4"/>
        <v>5615482257</v>
      </c>
      <c r="X39" s="37">
        <f t="shared" si="4"/>
        <v>5673465153</v>
      </c>
      <c r="Y39" s="37">
        <f t="shared" si="4"/>
        <v>-57982896</v>
      </c>
      <c r="Z39" s="38">
        <f>+IF(X39&lt;&gt;0,+(Y39/X39)*100,0)</f>
        <v>-1.0220014477279367</v>
      </c>
      <c r="AA39" s="39">
        <f>SUM(AA37:AA38)</f>
        <v>5673465153</v>
      </c>
    </row>
    <row r="40" spans="1:27" ht="13.5">
      <c r="A40" s="27" t="s">
        <v>62</v>
      </c>
      <c r="B40" s="28"/>
      <c r="C40" s="29">
        <f aca="true" t="shared" si="5" ref="C40:Y40">+C34+C39</f>
        <v>12223747674</v>
      </c>
      <c r="D40" s="29">
        <f>+D34+D39</f>
        <v>0</v>
      </c>
      <c r="E40" s="30">
        <f t="shared" si="5"/>
        <v>11573249747</v>
      </c>
      <c r="F40" s="31">
        <f t="shared" si="5"/>
        <v>11690315202</v>
      </c>
      <c r="G40" s="31">
        <f t="shared" si="5"/>
        <v>11843405443</v>
      </c>
      <c r="H40" s="31">
        <f t="shared" si="5"/>
        <v>11544164423</v>
      </c>
      <c r="I40" s="31">
        <f t="shared" si="5"/>
        <v>11728150865</v>
      </c>
      <c r="J40" s="31">
        <f t="shared" si="5"/>
        <v>11728150865</v>
      </c>
      <c r="K40" s="31">
        <f t="shared" si="5"/>
        <v>11479332311</v>
      </c>
      <c r="L40" s="31">
        <f t="shared" si="5"/>
        <v>11396138930</v>
      </c>
      <c r="M40" s="31">
        <f t="shared" si="5"/>
        <v>12173066643</v>
      </c>
      <c r="N40" s="31">
        <f t="shared" si="5"/>
        <v>12173066643</v>
      </c>
      <c r="O40" s="31">
        <f t="shared" si="5"/>
        <v>11861481995</v>
      </c>
      <c r="P40" s="31">
        <f t="shared" si="5"/>
        <v>11636304549</v>
      </c>
      <c r="Q40" s="31">
        <f t="shared" si="5"/>
        <v>13421245463</v>
      </c>
      <c r="R40" s="31">
        <f t="shared" si="5"/>
        <v>13421245463</v>
      </c>
      <c r="S40" s="31">
        <f t="shared" si="5"/>
        <v>12791155295</v>
      </c>
      <c r="T40" s="31">
        <f t="shared" si="5"/>
        <v>12141052377</v>
      </c>
      <c r="U40" s="31">
        <f t="shared" si="5"/>
        <v>11583064878</v>
      </c>
      <c r="V40" s="31">
        <f t="shared" si="5"/>
        <v>12206998170</v>
      </c>
      <c r="W40" s="31">
        <f t="shared" si="5"/>
        <v>12206998170</v>
      </c>
      <c r="X40" s="31">
        <f t="shared" si="5"/>
        <v>11690315202</v>
      </c>
      <c r="Y40" s="31">
        <f t="shared" si="5"/>
        <v>516682968</v>
      </c>
      <c r="Z40" s="32">
        <f>+IF(X40&lt;&gt;0,+(Y40/X40)*100,0)</f>
        <v>4.419752239970441</v>
      </c>
      <c r="AA40" s="33">
        <f>+AA34+AA39</f>
        <v>11690315202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55374576536</v>
      </c>
      <c r="D42" s="43">
        <f>+D25-D40</f>
        <v>0</v>
      </c>
      <c r="E42" s="44">
        <f t="shared" si="6"/>
        <v>59175150214</v>
      </c>
      <c r="F42" s="45">
        <f t="shared" si="6"/>
        <v>59357765844</v>
      </c>
      <c r="G42" s="45">
        <f t="shared" si="6"/>
        <v>53160908969</v>
      </c>
      <c r="H42" s="45">
        <f t="shared" si="6"/>
        <v>54189330626</v>
      </c>
      <c r="I42" s="45">
        <f t="shared" si="6"/>
        <v>52904461378</v>
      </c>
      <c r="J42" s="45">
        <f t="shared" si="6"/>
        <v>52904461378</v>
      </c>
      <c r="K42" s="45">
        <f t="shared" si="6"/>
        <v>53400653920</v>
      </c>
      <c r="L42" s="45">
        <f t="shared" si="6"/>
        <v>50124035389</v>
      </c>
      <c r="M42" s="45">
        <f t="shared" si="6"/>
        <v>50942310009</v>
      </c>
      <c r="N42" s="45">
        <f t="shared" si="6"/>
        <v>50942310009</v>
      </c>
      <c r="O42" s="45">
        <f t="shared" si="6"/>
        <v>50658698854</v>
      </c>
      <c r="P42" s="45">
        <f t="shared" si="6"/>
        <v>49317977428</v>
      </c>
      <c r="Q42" s="45">
        <f t="shared" si="6"/>
        <v>50744361298</v>
      </c>
      <c r="R42" s="45">
        <f t="shared" si="6"/>
        <v>50744361298</v>
      </c>
      <c r="S42" s="45">
        <f t="shared" si="6"/>
        <v>49622873815</v>
      </c>
      <c r="T42" s="45">
        <f t="shared" si="6"/>
        <v>50839471388</v>
      </c>
      <c r="U42" s="45">
        <f t="shared" si="6"/>
        <v>46338677640</v>
      </c>
      <c r="V42" s="45">
        <f t="shared" si="6"/>
        <v>52225293099</v>
      </c>
      <c r="W42" s="45">
        <f t="shared" si="6"/>
        <v>52225293099</v>
      </c>
      <c r="X42" s="45">
        <f t="shared" si="6"/>
        <v>59357765844</v>
      </c>
      <c r="Y42" s="45">
        <f t="shared" si="6"/>
        <v>-7132472745</v>
      </c>
      <c r="Z42" s="46">
        <f>+IF(X42&lt;&gt;0,+(Y42/X42)*100,0)</f>
        <v>-12.016073454895649</v>
      </c>
      <c r="AA42" s="47">
        <f>+AA25-AA40</f>
        <v>59357765844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51860347061</v>
      </c>
      <c r="D45" s="18"/>
      <c r="E45" s="19">
        <v>52193882334</v>
      </c>
      <c r="F45" s="20">
        <v>51747116094</v>
      </c>
      <c r="G45" s="20">
        <v>47883662539</v>
      </c>
      <c r="H45" s="20">
        <v>48579775996</v>
      </c>
      <c r="I45" s="20">
        <v>47451857687</v>
      </c>
      <c r="J45" s="20">
        <v>47451857687</v>
      </c>
      <c r="K45" s="20">
        <v>48171321774</v>
      </c>
      <c r="L45" s="20">
        <v>44653365103</v>
      </c>
      <c r="M45" s="20">
        <v>45622369920</v>
      </c>
      <c r="N45" s="20">
        <v>45622369920</v>
      </c>
      <c r="O45" s="20">
        <v>45049791612</v>
      </c>
      <c r="P45" s="20">
        <v>43603499637</v>
      </c>
      <c r="Q45" s="20">
        <v>46407893866</v>
      </c>
      <c r="R45" s="20">
        <v>46407893866</v>
      </c>
      <c r="S45" s="20">
        <v>45543477485</v>
      </c>
      <c r="T45" s="20">
        <v>46748586078</v>
      </c>
      <c r="U45" s="20">
        <v>41683378821</v>
      </c>
      <c r="V45" s="20">
        <v>47494458083</v>
      </c>
      <c r="W45" s="20">
        <v>47494458083</v>
      </c>
      <c r="X45" s="20">
        <v>51747116094</v>
      </c>
      <c r="Y45" s="20">
        <v>-4252658011</v>
      </c>
      <c r="Z45" s="48">
        <v>-8.22</v>
      </c>
      <c r="AA45" s="22">
        <v>51747116094</v>
      </c>
    </row>
    <row r="46" spans="1:27" ht="13.5">
      <c r="A46" s="23" t="s">
        <v>67</v>
      </c>
      <c r="B46" s="17"/>
      <c r="C46" s="18">
        <v>3514229474</v>
      </c>
      <c r="D46" s="18"/>
      <c r="E46" s="19">
        <v>6355561823</v>
      </c>
      <c r="F46" s="20">
        <v>6984943695</v>
      </c>
      <c r="G46" s="20">
        <v>3759304402</v>
      </c>
      <c r="H46" s="20">
        <v>5609554629</v>
      </c>
      <c r="I46" s="20">
        <v>5452603687</v>
      </c>
      <c r="J46" s="20">
        <v>5452603687</v>
      </c>
      <c r="K46" s="20">
        <v>5229332143</v>
      </c>
      <c r="L46" s="20">
        <v>5470670286</v>
      </c>
      <c r="M46" s="20">
        <v>5319940087</v>
      </c>
      <c r="N46" s="20">
        <v>5319940087</v>
      </c>
      <c r="O46" s="20">
        <v>5607835332</v>
      </c>
      <c r="P46" s="20">
        <v>5714477796</v>
      </c>
      <c r="Q46" s="20">
        <v>4336467434</v>
      </c>
      <c r="R46" s="20">
        <v>4336467434</v>
      </c>
      <c r="S46" s="20">
        <v>4079396328</v>
      </c>
      <c r="T46" s="20">
        <v>4090885310</v>
      </c>
      <c r="U46" s="20">
        <v>3983697368</v>
      </c>
      <c r="V46" s="20">
        <v>4059233567</v>
      </c>
      <c r="W46" s="20">
        <v>4059233567</v>
      </c>
      <c r="X46" s="20">
        <v>6984943695</v>
      </c>
      <c r="Y46" s="20">
        <v>-2925710128</v>
      </c>
      <c r="Z46" s="48">
        <v>-41.89</v>
      </c>
      <c r="AA46" s="22">
        <v>6984943695</v>
      </c>
    </row>
    <row r="47" spans="1:27" ht="13.5">
      <c r="A47" s="23" t="s">
        <v>68</v>
      </c>
      <c r="B47" s="17"/>
      <c r="C47" s="18"/>
      <c r="D47" s="18"/>
      <c r="E47" s="19">
        <v>625706056</v>
      </c>
      <c r="F47" s="20">
        <v>625706056</v>
      </c>
      <c r="G47" s="20">
        <v>1517942029</v>
      </c>
      <c r="H47" s="20"/>
      <c r="I47" s="20"/>
      <c r="J47" s="20"/>
      <c r="K47" s="20"/>
      <c r="L47" s="20"/>
      <c r="M47" s="20"/>
      <c r="N47" s="20"/>
      <c r="O47" s="20">
        <v>1071911</v>
      </c>
      <c r="P47" s="20"/>
      <c r="Q47" s="20"/>
      <c r="R47" s="20"/>
      <c r="S47" s="20"/>
      <c r="T47" s="20"/>
      <c r="U47" s="20">
        <v>671601449</v>
      </c>
      <c r="V47" s="20">
        <v>671601449</v>
      </c>
      <c r="W47" s="20">
        <v>671601449</v>
      </c>
      <c r="X47" s="20">
        <v>625706056</v>
      </c>
      <c r="Y47" s="20">
        <v>45895393</v>
      </c>
      <c r="Z47" s="48">
        <v>7.33</v>
      </c>
      <c r="AA47" s="22">
        <v>625706056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55374576535</v>
      </c>
      <c r="D48" s="51">
        <f>SUM(D45:D47)</f>
        <v>0</v>
      </c>
      <c r="E48" s="52">
        <f t="shared" si="7"/>
        <v>59175150213</v>
      </c>
      <c r="F48" s="53">
        <f t="shared" si="7"/>
        <v>59357765845</v>
      </c>
      <c r="G48" s="53">
        <f t="shared" si="7"/>
        <v>53160908970</v>
      </c>
      <c r="H48" s="53">
        <f t="shared" si="7"/>
        <v>54189330625</v>
      </c>
      <c r="I48" s="53">
        <f t="shared" si="7"/>
        <v>52904461374</v>
      </c>
      <c r="J48" s="53">
        <f t="shared" si="7"/>
        <v>52904461374</v>
      </c>
      <c r="K48" s="53">
        <f t="shared" si="7"/>
        <v>53400653917</v>
      </c>
      <c r="L48" s="53">
        <f t="shared" si="7"/>
        <v>50124035389</v>
      </c>
      <c r="M48" s="53">
        <f t="shared" si="7"/>
        <v>50942310007</v>
      </c>
      <c r="N48" s="53">
        <f t="shared" si="7"/>
        <v>50942310007</v>
      </c>
      <c r="O48" s="53">
        <f t="shared" si="7"/>
        <v>50658698855</v>
      </c>
      <c r="P48" s="53">
        <f t="shared" si="7"/>
        <v>49317977433</v>
      </c>
      <c r="Q48" s="53">
        <f t="shared" si="7"/>
        <v>50744361300</v>
      </c>
      <c r="R48" s="53">
        <f t="shared" si="7"/>
        <v>50744361300</v>
      </c>
      <c r="S48" s="53">
        <f t="shared" si="7"/>
        <v>49622873813</v>
      </c>
      <c r="T48" s="53">
        <f t="shared" si="7"/>
        <v>50839471388</v>
      </c>
      <c r="U48" s="53">
        <f t="shared" si="7"/>
        <v>46338677638</v>
      </c>
      <c r="V48" s="53">
        <f t="shared" si="7"/>
        <v>52225293099</v>
      </c>
      <c r="W48" s="53">
        <f t="shared" si="7"/>
        <v>52225293099</v>
      </c>
      <c r="X48" s="53">
        <f t="shared" si="7"/>
        <v>59357765845</v>
      </c>
      <c r="Y48" s="53">
        <f t="shared" si="7"/>
        <v>-7132472746</v>
      </c>
      <c r="Z48" s="54">
        <f>+IF(X48&lt;&gt;0,+(Y48/X48)*100,0)</f>
        <v>-12.016073456377914</v>
      </c>
      <c r="AA48" s="55">
        <f>SUM(AA45:AA47)</f>
        <v>59357765845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24232607</v>
      </c>
      <c r="D6" s="18">
        <v>24232607</v>
      </c>
      <c r="E6" s="19">
        <v>728000</v>
      </c>
      <c r="F6" s="20">
        <v>1973000</v>
      </c>
      <c r="G6" s="20">
        <v>816617</v>
      </c>
      <c r="H6" s="20">
        <v>3196974</v>
      </c>
      <c r="I6" s="20">
        <v>3196974</v>
      </c>
      <c r="J6" s="20">
        <v>3196974</v>
      </c>
      <c r="K6" s="20">
        <v>4473136</v>
      </c>
      <c r="L6" s="20">
        <v>2360000</v>
      </c>
      <c r="M6" s="20">
        <v>4943000</v>
      </c>
      <c r="N6" s="20">
        <v>4943000</v>
      </c>
      <c r="O6" s="20">
        <v>1972601</v>
      </c>
      <c r="P6" s="20">
        <v>54570</v>
      </c>
      <c r="Q6" s="20">
        <v>-7502815</v>
      </c>
      <c r="R6" s="20">
        <v>-7502815</v>
      </c>
      <c r="S6" s="20">
        <v>1306577</v>
      </c>
      <c r="T6" s="20">
        <v>2285808</v>
      </c>
      <c r="U6" s="20">
        <v>596537</v>
      </c>
      <c r="V6" s="20">
        <v>596537</v>
      </c>
      <c r="W6" s="20">
        <v>596537</v>
      </c>
      <c r="X6" s="20">
        <v>1973000</v>
      </c>
      <c r="Y6" s="20">
        <v>-1376463</v>
      </c>
      <c r="Z6" s="21">
        <v>-69.76</v>
      </c>
      <c r="AA6" s="22">
        <v>1973000</v>
      </c>
    </row>
    <row r="7" spans="1:27" ht="13.5">
      <c r="A7" s="23" t="s">
        <v>34</v>
      </c>
      <c r="B7" s="17"/>
      <c r="C7" s="18"/>
      <c r="D7" s="18"/>
      <c r="E7" s="19">
        <v>8605000</v>
      </c>
      <c r="F7" s="20">
        <v>40805000</v>
      </c>
      <c r="G7" s="20">
        <v>53003229</v>
      </c>
      <c r="H7" s="20">
        <v>22305986</v>
      </c>
      <c r="I7" s="20">
        <v>22305986</v>
      </c>
      <c r="J7" s="20">
        <v>22305986</v>
      </c>
      <c r="K7" s="20">
        <v>23837072</v>
      </c>
      <c r="L7" s="20">
        <v>52841000</v>
      </c>
      <c r="M7" s="20">
        <v>34559000</v>
      </c>
      <c r="N7" s="20">
        <v>34559000</v>
      </c>
      <c r="O7" s="20">
        <v>40804637</v>
      </c>
      <c r="P7" s="20">
        <v>35150091</v>
      </c>
      <c r="Q7" s="20">
        <v>83432883</v>
      </c>
      <c r="R7" s="20">
        <v>83432883</v>
      </c>
      <c r="S7" s="20">
        <v>62611743</v>
      </c>
      <c r="T7" s="20">
        <v>46445664</v>
      </c>
      <c r="U7" s="20">
        <v>33312437</v>
      </c>
      <c r="V7" s="20">
        <v>33312437</v>
      </c>
      <c r="W7" s="20">
        <v>33312437</v>
      </c>
      <c r="X7" s="20">
        <v>40805000</v>
      </c>
      <c r="Y7" s="20">
        <v>-7492563</v>
      </c>
      <c r="Z7" s="21">
        <v>-18.36</v>
      </c>
      <c r="AA7" s="22">
        <v>40805000</v>
      </c>
    </row>
    <row r="8" spans="1:27" ht="13.5">
      <c r="A8" s="23" t="s">
        <v>35</v>
      </c>
      <c r="B8" s="17"/>
      <c r="C8" s="18">
        <v>4210823</v>
      </c>
      <c r="D8" s="18">
        <v>4210823</v>
      </c>
      <c r="E8" s="19">
        <v>12875000</v>
      </c>
      <c r="F8" s="20">
        <v>12874000</v>
      </c>
      <c r="G8" s="20">
        <v>26660167</v>
      </c>
      <c r="H8" s="20">
        <v>12934870</v>
      </c>
      <c r="I8" s="20">
        <v>12934870</v>
      </c>
      <c r="J8" s="20">
        <v>12934870</v>
      </c>
      <c r="K8" s="20">
        <v>24764180</v>
      </c>
      <c r="L8" s="20">
        <v>23937184</v>
      </c>
      <c r="M8" s="20">
        <v>13570000</v>
      </c>
      <c r="N8" s="20">
        <v>13570000</v>
      </c>
      <c r="O8" s="20">
        <v>13800529</v>
      </c>
      <c r="P8" s="20">
        <v>13888322</v>
      </c>
      <c r="Q8" s="20">
        <v>7457258</v>
      </c>
      <c r="R8" s="20">
        <v>7457258</v>
      </c>
      <c r="S8" s="20">
        <v>7959320</v>
      </c>
      <c r="T8" s="20">
        <v>7819764</v>
      </c>
      <c r="U8" s="20">
        <v>6273186</v>
      </c>
      <c r="V8" s="20">
        <v>6273186</v>
      </c>
      <c r="W8" s="20">
        <v>6273186</v>
      </c>
      <c r="X8" s="20">
        <v>12874000</v>
      </c>
      <c r="Y8" s="20">
        <v>-6600814</v>
      </c>
      <c r="Z8" s="21">
        <v>-51.27</v>
      </c>
      <c r="AA8" s="22">
        <v>12874000</v>
      </c>
    </row>
    <row r="9" spans="1:27" ht="13.5">
      <c r="A9" s="23" t="s">
        <v>36</v>
      </c>
      <c r="B9" s="17"/>
      <c r="C9" s="18">
        <v>10389610</v>
      </c>
      <c r="D9" s="18">
        <v>10389610</v>
      </c>
      <c r="E9" s="19">
        <v>6311000</v>
      </c>
      <c r="F9" s="20">
        <v>6311000</v>
      </c>
      <c r="G9" s="20">
        <v>17202106</v>
      </c>
      <c r="H9" s="20">
        <v>100938</v>
      </c>
      <c r="I9" s="20">
        <v>100938</v>
      </c>
      <c r="J9" s="20">
        <v>100938</v>
      </c>
      <c r="K9" s="20">
        <v>15551989</v>
      </c>
      <c r="L9" s="20">
        <v>8706458</v>
      </c>
      <c r="M9" s="20">
        <v>6435000</v>
      </c>
      <c r="N9" s="20">
        <v>6435000</v>
      </c>
      <c r="O9" s="20">
        <v>6493533</v>
      </c>
      <c r="P9" s="20">
        <v>6486413</v>
      </c>
      <c r="Q9" s="20">
        <v>21697744</v>
      </c>
      <c r="R9" s="20">
        <v>21697744</v>
      </c>
      <c r="S9" s="20">
        <v>26337414</v>
      </c>
      <c r="T9" s="20">
        <v>11769097</v>
      </c>
      <c r="U9" s="20">
        <v>12414611</v>
      </c>
      <c r="V9" s="20">
        <v>12414611</v>
      </c>
      <c r="W9" s="20">
        <v>12414611</v>
      </c>
      <c r="X9" s="20">
        <v>6311000</v>
      </c>
      <c r="Y9" s="20">
        <v>6103611</v>
      </c>
      <c r="Z9" s="21">
        <v>96.71</v>
      </c>
      <c r="AA9" s="22">
        <v>6311000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7286532</v>
      </c>
      <c r="D11" s="18">
        <v>7286532</v>
      </c>
      <c r="E11" s="19">
        <v>8700000</v>
      </c>
      <c r="F11" s="20">
        <v>8700000</v>
      </c>
      <c r="G11" s="20">
        <v>505273</v>
      </c>
      <c r="H11" s="20">
        <v>-339</v>
      </c>
      <c r="I11" s="20">
        <v>-339</v>
      </c>
      <c r="J11" s="20">
        <v>-339</v>
      </c>
      <c r="K11" s="20">
        <v>534937</v>
      </c>
      <c r="L11" s="20">
        <v>611597</v>
      </c>
      <c r="M11" s="20">
        <v>526000</v>
      </c>
      <c r="N11" s="20">
        <v>526000</v>
      </c>
      <c r="O11" s="20">
        <v>513846</v>
      </c>
      <c r="P11" s="20">
        <v>6934096</v>
      </c>
      <c r="Q11" s="20">
        <v>717105</v>
      </c>
      <c r="R11" s="20">
        <v>717105</v>
      </c>
      <c r="S11" s="20">
        <v>-51770805</v>
      </c>
      <c r="T11" s="20">
        <v>816957</v>
      </c>
      <c r="U11" s="20">
        <v>789528</v>
      </c>
      <c r="V11" s="20">
        <v>789528</v>
      </c>
      <c r="W11" s="20">
        <v>789528</v>
      </c>
      <c r="X11" s="20">
        <v>8700000</v>
      </c>
      <c r="Y11" s="20">
        <v>-7910472</v>
      </c>
      <c r="Z11" s="21">
        <v>-90.92</v>
      </c>
      <c r="AA11" s="22">
        <v>8700000</v>
      </c>
    </row>
    <row r="12" spans="1:27" ht="13.5">
      <c r="A12" s="27" t="s">
        <v>39</v>
      </c>
      <c r="B12" s="28"/>
      <c r="C12" s="29">
        <f aca="true" t="shared" si="0" ref="C12:Y12">SUM(C6:C11)</f>
        <v>46119572</v>
      </c>
      <c r="D12" s="29">
        <f>SUM(D6:D11)</f>
        <v>46119572</v>
      </c>
      <c r="E12" s="30">
        <f t="shared" si="0"/>
        <v>37219000</v>
      </c>
      <c r="F12" s="31">
        <f t="shared" si="0"/>
        <v>70663000</v>
      </c>
      <c r="G12" s="31">
        <f t="shared" si="0"/>
        <v>98187392</v>
      </c>
      <c r="H12" s="31">
        <f t="shared" si="0"/>
        <v>38538429</v>
      </c>
      <c r="I12" s="31">
        <f t="shared" si="0"/>
        <v>38538429</v>
      </c>
      <c r="J12" s="31">
        <f t="shared" si="0"/>
        <v>38538429</v>
      </c>
      <c r="K12" s="31">
        <f t="shared" si="0"/>
        <v>69161314</v>
      </c>
      <c r="L12" s="31">
        <f t="shared" si="0"/>
        <v>88456239</v>
      </c>
      <c r="M12" s="31">
        <f t="shared" si="0"/>
        <v>60033000</v>
      </c>
      <c r="N12" s="31">
        <f t="shared" si="0"/>
        <v>60033000</v>
      </c>
      <c r="O12" s="31">
        <f t="shared" si="0"/>
        <v>63585146</v>
      </c>
      <c r="P12" s="31">
        <f t="shared" si="0"/>
        <v>62513492</v>
      </c>
      <c r="Q12" s="31">
        <f t="shared" si="0"/>
        <v>105802175</v>
      </c>
      <c r="R12" s="31">
        <f t="shared" si="0"/>
        <v>105802175</v>
      </c>
      <c r="S12" s="31">
        <f t="shared" si="0"/>
        <v>46444249</v>
      </c>
      <c r="T12" s="31">
        <f t="shared" si="0"/>
        <v>69137290</v>
      </c>
      <c r="U12" s="31">
        <f t="shared" si="0"/>
        <v>53386299</v>
      </c>
      <c r="V12" s="31">
        <f t="shared" si="0"/>
        <v>53386299</v>
      </c>
      <c r="W12" s="31">
        <f t="shared" si="0"/>
        <v>53386299</v>
      </c>
      <c r="X12" s="31">
        <f t="shared" si="0"/>
        <v>70663000</v>
      </c>
      <c r="Y12" s="31">
        <f t="shared" si="0"/>
        <v>-17276701</v>
      </c>
      <c r="Z12" s="32">
        <f>+IF(X12&lt;&gt;0,+(Y12/X12)*100,0)</f>
        <v>-24.449430394973323</v>
      </c>
      <c r="AA12" s="33">
        <f>SUM(AA6:AA11)</f>
        <v>70663000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38432384</v>
      </c>
      <c r="D17" s="18">
        <v>38432384</v>
      </c>
      <c r="E17" s="19">
        <v>27369000</v>
      </c>
      <c r="F17" s="20">
        <v>27369000</v>
      </c>
      <c r="G17" s="20">
        <v>28286184</v>
      </c>
      <c r="H17" s="20"/>
      <c r="I17" s="20"/>
      <c r="J17" s="20"/>
      <c r="K17" s="20">
        <v>28286184</v>
      </c>
      <c r="L17" s="20">
        <v>28286000</v>
      </c>
      <c r="M17" s="20">
        <v>38432000</v>
      </c>
      <c r="N17" s="20">
        <v>38432000</v>
      </c>
      <c r="O17" s="20">
        <v>38432384</v>
      </c>
      <c r="P17" s="20">
        <v>38432384</v>
      </c>
      <c r="Q17" s="20">
        <v>38432384</v>
      </c>
      <c r="R17" s="20">
        <v>38432384</v>
      </c>
      <c r="S17" s="20">
        <v>38432384</v>
      </c>
      <c r="T17" s="20">
        <v>38261384</v>
      </c>
      <c r="U17" s="20">
        <v>38261384</v>
      </c>
      <c r="V17" s="20">
        <v>38261384</v>
      </c>
      <c r="W17" s="20">
        <v>38261384</v>
      </c>
      <c r="X17" s="20">
        <v>27369000</v>
      </c>
      <c r="Y17" s="20">
        <v>10892384</v>
      </c>
      <c r="Z17" s="21">
        <v>39.8</v>
      </c>
      <c r="AA17" s="22">
        <v>27369000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308011842</v>
      </c>
      <c r="D19" s="18">
        <v>308011842</v>
      </c>
      <c r="E19" s="19">
        <v>336831000</v>
      </c>
      <c r="F19" s="20">
        <v>336831000</v>
      </c>
      <c r="G19" s="20">
        <v>324153248</v>
      </c>
      <c r="H19" s="20">
        <v>1649026</v>
      </c>
      <c r="I19" s="20">
        <v>1649026</v>
      </c>
      <c r="J19" s="20">
        <v>1649026</v>
      </c>
      <c r="K19" s="20">
        <v>324153248</v>
      </c>
      <c r="L19" s="20">
        <v>324153000</v>
      </c>
      <c r="M19" s="20">
        <v>308012000</v>
      </c>
      <c r="N19" s="20">
        <v>308012000</v>
      </c>
      <c r="O19" s="20">
        <v>1472132</v>
      </c>
      <c r="P19" s="20">
        <v>287933208</v>
      </c>
      <c r="Q19" s="20">
        <v>308011845</v>
      </c>
      <c r="R19" s="20">
        <v>308011845</v>
      </c>
      <c r="S19" s="20">
        <v>308011845</v>
      </c>
      <c r="T19" s="20">
        <v>308011845</v>
      </c>
      <c r="U19" s="20">
        <v>308011844</v>
      </c>
      <c r="V19" s="20">
        <v>308011844</v>
      </c>
      <c r="W19" s="20">
        <v>308011844</v>
      </c>
      <c r="X19" s="20">
        <v>336831000</v>
      </c>
      <c r="Y19" s="20">
        <v>-28819156</v>
      </c>
      <c r="Z19" s="21">
        <v>-8.56</v>
      </c>
      <c r="AA19" s="22">
        <v>336831000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347172</v>
      </c>
      <c r="D22" s="18">
        <v>347172</v>
      </c>
      <c r="E22" s="19">
        <v>88000</v>
      </c>
      <c r="F22" s="20">
        <v>88000</v>
      </c>
      <c r="G22" s="20">
        <v>99418</v>
      </c>
      <c r="H22" s="20"/>
      <c r="I22" s="20"/>
      <c r="J22" s="20"/>
      <c r="K22" s="20">
        <v>99418</v>
      </c>
      <c r="L22" s="20">
        <v>99000</v>
      </c>
      <c r="M22" s="20">
        <v>347000</v>
      </c>
      <c r="N22" s="20">
        <v>347000</v>
      </c>
      <c r="O22" s="20">
        <v>347172</v>
      </c>
      <c r="P22" s="20">
        <v>347172</v>
      </c>
      <c r="Q22" s="20">
        <v>347172</v>
      </c>
      <c r="R22" s="20">
        <v>347172</v>
      </c>
      <c r="S22" s="20">
        <v>347172</v>
      </c>
      <c r="T22" s="20">
        <v>347172</v>
      </c>
      <c r="U22" s="20">
        <v>347172</v>
      </c>
      <c r="V22" s="20">
        <v>347172</v>
      </c>
      <c r="W22" s="20">
        <v>347172</v>
      </c>
      <c r="X22" s="20">
        <v>88000</v>
      </c>
      <c r="Y22" s="20">
        <v>259172</v>
      </c>
      <c r="Z22" s="21">
        <v>294.51</v>
      </c>
      <c r="AA22" s="22">
        <v>88000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>
        <v>82136713</v>
      </c>
      <c r="P23" s="24">
        <v>26945637</v>
      </c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346791398</v>
      </c>
      <c r="D24" s="29">
        <f>SUM(D15:D23)</f>
        <v>346791398</v>
      </c>
      <c r="E24" s="36">
        <f t="shared" si="1"/>
        <v>364288000</v>
      </c>
      <c r="F24" s="37">
        <f t="shared" si="1"/>
        <v>364288000</v>
      </c>
      <c r="G24" s="37">
        <f t="shared" si="1"/>
        <v>352538850</v>
      </c>
      <c r="H24" s="37">
        <f t="shared" si="1"/>
        <v>1649026</v>
      </c>
      <c r="I24" s="37">
        <f t="shared" si="1"/>
        <v>1649026</v>
      </c>
      <c r="J24" s="37">
        <f t="shared" si="1"/>
        <v>1649026</v>
      </c>
      <c r="K24" s="37">
        <f t="shared" si="1"/>
        <v>352538850</v>
      </c>
      <c r="L24" s="37">
        <f t="shared" si="1"/>
        <v>352538000</v>
      </c>
      <c r="M24" s="37">
        <f t="shared" si="1"/>
        <v>346791000</v>
      </c>
      <c r="N24" s="37">
        <f t="shared" si="1"/>
        <v>346791000</v>
      </c>
      <c r="O24" s="37">
        <f t="shared" si="1"/>
        <v>122388401</v>
      </c>
      <c r="P24" s="37">
        <f t="shared" si="1"/>
        <v>353658401</v>
      </c>
      <c r="Q24" s="37">
        <f t="shared" si="1"/>
        <v>346791401</v>
      </c>
      <c r="R24" s="37">
        <f t="shared" si="1"/>
        <v>346791401</v>
      </c>
      <c r="S24" s="37">
        <f t="shared" si="1"/>
        <v>346791401</v>
      </c>
      <c r="T24" s="37">
        <f t="shared" si="1"/>
        <v>346620401</v>
      </c>
      <c r="U24" s="37">
        <f t="shared" si="1"/>
        <v>346620400</v>
      </c>
      <c r="V24" s="37">
        <f t="shared" si="1"/>
        <v>346620400</v>
      </c>
      <c r="W24" s="37">
        <f t="shared" si="1"/>
        <v>346620400</v>
      </c>
      <c r="X24" s="37">
        <f t="shared" si="1"/>
        <v>364288000</v>
      </c>
      <c r="Y24" s="37">
        <f t="shared" si="1"/>
        <v>-17667600</v>
      </c>
      <c r="Z24" s="38">
        <f>+IF(X24&lt;&gt;0,+(Y24/X24)*100,0)</f>
        <v>-4.849898981026001</v>
      </c>
      <c r="AA24" s="39">
        <f>SUM(AA15:AA23)</f>
        <v>364288000</v>
      </c>
    </row>
    <row r="25" spans="1:27" ht="13.5">
      <c r="A25" s="27" t="s">
        <v>51</v>
      </c>
      <c r="B25" s="28"/>
      <c r="C25" s="29">
        <f aca="true" t="shared" si="2" ref="C25:Y25">+C12+C24</f>
        <v>392910970</v>
      </c>
      <c r="D25" s="29">
        <f>+D12+D24</f>
        <v>392910970</v>
      </c>
      <c r="E25" s="30">
        <f t="shared" si="2"/>
        <v>401507000</v>
      </c>
      <c r="F25" s="31">
        <f t="shared" si="2"/>
        <v>434951000</v>
      </c>
      <c r="G25" s="31">
        <f t="shared" si="2"/>
        <v>450726242</v>
      </c>
      <c r="H25" s="31">
        <f t="shared" si="2"/>
        <v>40187455</v>
      </c>
      <c r="I25" s="31">
        <f t="shared" si="2"/>
        <v>40187455</v>
      </c>
      <c r="J25" s="31">
        <f t="shared" si="2"/>
        <v>40187455</v>
      </c>
      <c r="K25" s="31">
        <f t="shared" si="2"/>
        <v>421700164</v>
      </c>
      <c r="L25" s="31">
        <f t="shared" si="2"/>
        <v>440994239</v>
      </c>
      <c r="M25" s="31">
        <f t="shared" si="2"/>
        <v>406824000</v>
      </c>
      <c r="N25" s="31">
        <f t="shared" si="2"/>
        <v>406824000</v>
      </c>
      <c r="O25" s="31">
        <f t="shared" si="2"/>
        <v>185973547</v>
      </c>
      <c r="P25" s="31">
        <f t="shared" si="2"/>
        <v>416171893</v>
      </c>
      <c r="Q25" s="31">
        <f t="shared" si="2"/>
        <v>452593576</v>
      </c>
      <c r="R25" s="31">
        <f t="shared" si="2"/>
        <v>452593576</v>
      </c>
      <c r="S25" s="31">
        <f t="shared" si="2"/>
        <v>393235650</v>
      </c>
      <c r="T25" s="31">
        <f t="shared" si="2"/>
        <v>415757691</v>
      </c>
      <c r="U25" s="31">
        <f t="shared" si="2"/>
        <v>400006699</v>
      </c>
      <c r="V25" s="31">
        <f t="shared" si="2"/>
        <v>400006699</v>
      </c>
      <c r="W25" s="31">
        <f t="shared" si="2"/>
        <v>400006699</v>
      </c>
      <c r="X25" s="31">
        <f t="shared" si="2"/>
        <v>434951000</v>
      </c>
      <c r="Y25" s="31">
        <f t="shared" si="2"/>
        <v>-34944301</v>
      </c>
      <c r="Z25" s="32">
        <f>+IF(X25&lt;&gt;0,+(Y25/X25)*100,0)</f>
        <v>-8.034077631733231</v>
      </c>
      <c r="AA25" s="33">
        <f>+AA12+AA24</f>
        <v>434951000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27189</v>
      </c>
      <c r="I29" s="20">
        <v>27188</v>
      </c>
      <c r="J29" s="20">
        <v>27188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274709</v>
      </c>
      <c r="D30" s="18">
        <v>274709</v>
      </c>
      <c r="E30" s="19"/>
      <c r="F30" s="20"/>
      <c r="G30" s="20">
        <v>769944</v>
      </c>
      <c r="H30" s="20"/>
      <c r="I30" s="20"/>
      <c r="J30" s="20"/>
      <c r="K30" s="20">
        <v>769944</v>
      </c>
      <c r="L30" s="20">
        <v>769944</v>
      </c>
      <c r="M30" s="20">
        <v>69000</v>
      </c>
      <c r="N30" s="20">
        <v>69000</v>
      </c>
      <c r="O30" s="20">
        <v>343303</v>
      </c>
      <c r="P30" s="20"/>
      <c r="Q30" s="20">
        <v>68594</v>
      </c>
      <c r="R30" s="20">
        <v>68594</v>
      </c>
      <c r="S30" s="20">
        <v>231318</v>
      </c>
      <c r="T30" s="20">
        <v>299158</v>
      </c>
      <c r="U30" s="20">
        <v>303102</v>
      </c>
      <c r="V30" s="20">
        <v>303102</v>
      </c>
      <c r="W30" s="20">
        <v>303102</v>
      </c>
      <c r="X30" s="20"/>
      <c r="Y30" s="20">
        <v>303102</v>
      </c>
      <c r="Z30" s="21"/>
      <c r="AA30" s="22"/>
    </row>
    <row r="31" spans="1:27" ht="13.5">
      <c r="A31" s="23" t="s">
        <v>56</v>
      </c>
      <c r="B31" s="17"/>
      <c r="C31" s="18">
        <v>344192</v>
      </c>
      <c r="D31" s="18">
        <v>344192</v>
      </c>
      <c r="E31" s="19">
        <v>263000</v>
      </c>
      <c r="F31" s="20">
        <v>263000</v>
      </c>
      <c r="G31" s="20">
        <v>397888</v>
      </c>
      <c r="H31" s="20"/>
      <c r="I31" s="20"/>
      <c r="J31" s="20"/>
      <c r="K31" s="20">
        <v>498802</v>
      </c>
      <c r="L31" s="20">
        <v>371000</v>
      </c>
      <c r="M31" s="20">
        <v>662000</v>
      </c>
      <c r="N31" s="20">
        <v>662000</v>
      </c>
      <c r="O31" s="20">
        <v>323952</v>
      </c>
      <c r="P31" s="20">
        <v>4130236</v>
      </c>
      <c r="Q31" s="20">
        <v>451356</v>
      </c>
      <c r="R31" s="20">
        <v>451356</v>
      </c>
      <c r="S31" s="20">
        <v>532990</v>
      </c>
      <c r="T31" s="20">
        <v>601027</v>
      </c>
      <c r="U31" s="20">
        <v>357021</v>
      </c>
      <c r="V31" s="20">
        <v>357021</v>
      </c>
      <c r="W31" s="20">
        <v>357021</v>
      </c>
      <c r="X31" s="20">
        <v>263000</v>
      </c>
      <c r="Y31" s="20">
        <v>94021</v>
      </c>
      <c r="Z31" s="21">
        <v>35.75</v>
      </c>
      <c r="AA31" s="22">
        <v>263000</v>
      </c>
    </row>
    <row r="32" spans="1:27" ht="13.5">
      <c r="A32" s="23" t="s">
        <v>57</v>
      </c>
      <c r="B32" s="17"/>
      <c r="C32" s="18">
        <v>39773079</v>
      </c>
      <c r="D32" s="18">
        <v>39773079</v>
      </c>
      <c r="E32" s="19">
        <v>17950000</v>
      </c>
      <c r="F32" s="20">
        <v>17950000</v>
      </c>
      <c r="G32" s="20">
        <v>39448861</v>
      </c>
      <c r="H32" s="20">
        <v>1209225</v>
      </c>
      <c r="I32" s="20">
        <v>1209226</v>
      </c>
      <c r="J32" s="20">
        <v>1209226</v>
      </c>
      <c r="K32" s="20">
        <v>78935643</v>
      </c>
      <c r="L32" s="20">
        <v>43759752</v>
      </c>
      <c r="M32" s="20">
        <v>28705000</v>
      </c>
      <c r="N32" s="20">
        <v>28705000</v>
      </c>
      <c r="O32" s="20">
        <v>51451153</v>
      </c>
      <c r="P32" s="20">
        <v>55196527</v>
      </c>
      <c r="Q32" s="20">
        <v>54080980</v>
      </c>
      <c r="R32" s="20">
        <v>54080980</v>
      </c>
      <c r="S32" s="20">
        <v>59250351</v>
      </c>
      <c r="T32" s="20">
        <v>45242672</v>
      </c>
      <c r="U32" s="20">
        <v>26296633</v>
      </c>
      <c r="V32" s="20">
        <v>26296633</v>
      </c>
      <c r="W32" s="20">
        <v>26296633</v>
      </c>
      <c r="X32" s="20">
        <v>17950000</v>
      </c>
      <c r="Y32" s="20">
        <v>8346633</v>
      </c>
      <c r="Z32" s="21">
        <v>46.5</v>
      </c>
      <c r="AA32" s="22">
        <v>17950000</v>
      </c>
    </row>
    <row r="33" spans="1:27" ht="13.5">
      <c r="A33" s="23" t="s">
        <v>58</v>
      </c>
      <c r="B33" s="17"/>
      <c r="C33" s="18">
        <v>8048128</v>
      </c>
      <c r="D33" s="18">
        <v>8048128</v>
      </c>
      <c r="E33" s="19">
        <v>6469000</v>
      </c>
      <c r="F33" s="20">
        <v>6469000</v>
      </c>
      <c r="G33" s="20">
        <v>1170500</v>
      </c>
      <c r="H33" s="20">
        <v>-438647</v>
      </c>
      <c r="I33" s="20">
        <v>-438647</v>
      </c>
      <c r="J33" s="20">
        <v>-438647</v>
      </c>
      <c r="K33" s="20">
        <v>1170500</v>
      </c>
      <c r="L33" s="20">
        <v>8417000</v>
      </c>
      <c r="M33" s="20">
        <v>2449000</v>
      </c>
      <c r="N33" s="20">
        <v>2449000</v>
      </c>
      <c r="O33" s="20">
        <v>9848238</v>
      </c>
      <c r="P33" s="20"/>
      <c r="Q33" s="20">
        <v>2448658</v>
      </c>
      <c r="R33" s="20">
        <v>2448658</v>
      </c>
      <c r="S33" s="20">
        <v>2448658</v>
      </c>
      <c r="T33" s="20">
        <v>2448658</v>
      </c>
      <c r="U33" s="20">
        <v>2181508</v>
      </c>
      <c r="V33" s="20">
        <v>2181508</v>
      </c>
      <c r="W33" s="20">
        <v>2181508</v>
      </c>
      <c r="X33" s="20">
        <v>6469000</v>
      </c>
      <c r="Y33" s="20">
        <v>-4287492</v>
      </c>
      <c r="Z33" s="21">
        <v>-66.28</v>
      </c>
      <c r="AA33" s="22">
        <v>6469000</v>
      </c>
    </row>
    <row r="34" spans="1:27" ht="13.5">
      <c r="A34" s="27" t="s">
        <v>59</v>
      </c>
      <c r="B34" s="28"/>
      <c r="C34" s="29">
        <f aca="true" t="shared" si="3" ref="C34:Y34">SUM(C29:C33)</f>
        <v>48440108</v>
      </c>
      <c r="D34" s="29">
        <f>SUM(D29:D33)</f>
        <v>48440108</v>
      </c>
      <c r="E34" s="30">
        <f t="shared" si="3"/>
        <v>24682000</v>
      </c>
      <c r="F34" s="31">
        <f t="shared" si="3"/>
        <v>24682000</v>
      </c>
      <c r="G34" s="31">
        <f t="shared" si="3"/>
        <v>41787193</v>
      </c>
      <c r="H34" s="31">
        <f t="shared" si="3"/>
        <v>797767</v>
      </c>
      <c r="I34" s="31">
        <f t="shared" si="3"/>
        <v>797767</v>
      </c>
      <c r="J34" s="31">
        <f t="shared" si="3"/>
        <v>797767</v>
      </c>
      <c r="K34" s="31">
        <f t="shared" si="3"/>
        <v>81374889</v>
      </c>
      <c r="L34" s="31">
        <f t="shared" si="3"/>
        <v>53317696</v>
      </c>
      <c r="M34" s="31">
        <f t="shared" si="3"/>
        <v>31885000</v>
      </c>
      <c r="N34" s="31">
        <f t="shared" si="3"/>
        <v>31885000</v>
      </c>
      <c r="O34" s="31">
        <f t="shared" si="3"/>
        <v>61966646</v>
      </c>
      <c r="P34" s="31">
        <f t="shared" si="3"/>
        <v>59326763</v>
      </c>
      <c r="Q34" s="31">
        <f t="shared" si="3"/>
        <v>57049588</v>
      </c>
      <c r="R34" s="31">
        <f t="shared" si="3"/>
        <v>57049588</v>
      </c>
      <c r="S34" s="31">
        <f t="shared" si="3"/>
        <v>62463317</v>
      </c>
      <c r="T34" s="31">
        <f t="shared" si="3"/>
        <v>48591515</v>
      </c>
      <c r="U34" s="31">
        <f t="shared" si="3"/>
        <v>29138264</v>
      </c>
      <c r="V34" s="31">
        <f t="shared" si="3"/>
        <v>29138264</v>
      </c>
      <c r="W34" s="31">
        <f t="shared" si="3"/>
        <v>29138264</v>
      </c>
      <c r="X34" s="31">
        <f t="shared" si="3"/>
        <v>24682000</v>
      </c>
      <c r="Y34" s="31">
        <f t="shared" si="3"/>
        <v>4456264</v>
      </c>
      <c r="Z34" s="32">
        <f>+IF(X34&lt;&gt;0,+(Y34/X34)*100,0)</f>
        <v>18.05471193582368</v>
      </c>
      <c r="AA34" s="33">
        <f>SUM(AA29:AA33)</f>
        <v>24682000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68594</v>
      </c>
      <c r="D37" s="18">
        <v>68594</v>
      </c>
      <c r="E37" s="19">
        <v>69000</v>
      </c>
      <c r="F37" s="20">
        <v>69000</v>
      </c>
      <c r="G37" s="20">
        <v>79497</v>
      </c>
      <c r="H37" s="20"/>
      <c r="I37" s="20"/>
      <c r="J37" s="20"/>
      <c r="K37" s="20">
        <v>79497</v>
      </c>
      <c r="L37" s="20"/>
      <c r="M37" s="20">
        <v>275000</v>
      </c>
      <c r="N37" s="20">
        <v>275000</v>
      </c>
      <c r="O37" s="20"/>
      <c r="P37" s="20"/>
      <c r="Q37" s="20"/>
      <c r="R37" s="20"/>
      <c r="S37" s="20"/>
      <c r="T37" s="20"/>
      <c r="U37" s="20"/>
      <c r="V37" s="20"/>
      <c r="W37" s="20"/>
      <c r="X37" s="20">
        <v>69000</v>
      </c>
      <c r="Y37" s="20">
        <v>-69000</v>
      </c>
      <c r="Z37" s="21">
        <v>-100</v>
      </c>
      <c r="AA37" s="22">
        <v>69000</v>
      </c>
    </row>
    <row r="38" spans="1:27" ht="13.5">
      <c r="A38" s="23" t="s">
        <v>58</v>
      </c>
      <c r="B38" s="17"/>
      <c r="C38" s="18">
        <v>9233070</v>
      </c>
      <c r="D38" s="18">
        <v>9233070</v>
      </c>
      <c r="E38" s="19">
        <v>10088000</v>
      </c>
      <c r="F38" s="20">
        <v>10088000</v>
      </c>
      <c r="G38" s="20">
        <v>7246104</v>
      </c>
      <c r="H38" s="20">
        <v>-37872</v>
      </c>
      <c r="I38" s="20">
        <v>-37872</v>
      </c>
      <c r="J38" s="20">
        <v>-37872</v>
      </c>
      <c r="K38" s="20">
        <v>7246104</v>
      </c>
      <c r="L38" s="20"/>
      <c r="M38" s="20">
        <v>7400000</v>
      </c>
      <c r="N38" s="20">
        <v>7400000</v>
      </c>
      <c r="O38" s="20"/>
      <c r="P38" s="20">
        <v>5516947</v>
      </c>
      <c r="Q38" s="20">
        <v>5516947</v>
      </c>
      <c r="R38" s="20">
        <v>5516947</v>
      </c>
      <c r="S38" s="20">
        <v>7399590</v>
      </c>
      <c r="T38" s="20">
        <v>7399580</v>
      </c>
      <c r="U38" s="20">
        <v>7399580</v>
      </c>
      <c r="V38" s="20">
        <v>7399580</v>
      </c>
      <c r="W38" s="20">
        <v>7399580</v>
      </c>
      <c r="X38" s="20">
        <v>10088000</v>
      </c>
      <c r="Y38" s="20">
        <v>-2688420</v>
      </c>
      <c r="Z38" s="21">
        <v>-26.65</v>
      </c>
      <c r="AA38" s="22">
        <v>10088000</v>
      </c>
    </row>
    <row r="39" spans="1:27" ht="13.5">
      <c r="A39" s="27" t="s">
        <v>61</v>
      </c>
      <c r="B39" s="35"/>
      <c r="C39" s="29">
        <f aca="true" t="shared" si="4" ref="C39:Y39">SUM(C37:C38)</f>
        <v>9301664</v>
      </c>
      <c r="D39" s="29">
        <f>SUM(D37:D38)</f>
        <v>9301664</v>
      </c>
      <c r="E39" s="36">
        <f t="shared" si="4"/>
        <v>10157000</v>
      </c>
      <c r="F39" s="37">
        <f t="shared" si="4"/>
        <v>10157000</v>
      </c>
      <c r="G39" s="37">
        <f t="shared" si="4"/>
        <v>7325601</v>
      </c>
      <c r="H39" s="37">
        <f t="shared" si="4"/>
        <v>-37872</v>
      </c>
      <c r="I39" s="37">
        <f t="shared" si="4"/>
        <v>-37872</v>
      </c>
      <c r="J39" s="37">
        <f t="shared" si="4"/>
        <v>-37872</v>
      </c>
      <c r="K39" s="37">
        <f t="shared" si="4"/>
        <v>7325601</v>
      </c>
      <c r="L39" s="37">
        <f t="shared" si="4"/>
        <v>0</v>
      </c>
      <c r="M39" s="37">
        <f t="shared" si="4"/>
        <v>7675000</v>
      </c>
      <c r="N39" s="37">
        <f t="shared" si="4"/>
        <v>7675000</v>
      </c>
      <c r="O39" s="37">
        <f t="shared" si="4"/>
        <v>0</v>
      </c>
      <c r="P39" s="37">
        <f t="shared" si="4"/>
        <v>5516947</v>
      </c>
      <c r="Q39" s="37">
        <f t="shared" si="4"/>
        <v>5516947</v>
      </c>
      <c r="R39" s="37">
        <f t="shared" si="4"/>
        <v>5516947</v>
      </c>
      <c r="S39" s="37">
        <f t="shared" si="4"/>
        <v>7399590</v>
      </c>
      <c r="T39" s="37">
        <f t="shared" si="4"/>
        <v>7399580</v>
      </c>
      <c r="U39" s="37">
        <f t="shared" si="4"/>
        <v>7399580</v>
      </c>
      <c r="V39" s="37">
        <f t="shared" si="4"/>
        <v>7399580</v>
      </c>
      <c r="W39" s="37">
        <f t="shared" si="4"/>
        <v>7399580</v>
      </c>
      <c r="X39" s="37">
        <f t="shared" si="4"/>
        <v>10157000</v>
      </c>
      <c r="Y39" s="37">
        <f t="shared" si="4"/>
        <v>-2757420</v>
      </c>
      <c r="Z39" s="38">
        <f>+IF(X39&lt;&gt;0,+(Y39/X39)*100,0)</f>
        <v>-27.14797676479275</v>
      </c>
      <c r="AA39" s="39">
        <f>SUM(AA37:AA38)</f>
        <v>10157000</v>
      </c>
    </row>
    <row r="40" spans="1:27" ht="13.5">
      <c r="A40" s="27" t="s">
        <v>62</v>
      </c>
      <c r="B40" s="28"/>
      <c r="C40" s="29">
        <f aca="true" t="shared" si="5" ref="C40:Y40">+C34+C39</f>
        <v>57741772</v>
      </c>
      <c r="D40" s="29">
        <f>+D34+D39</f>
        <v>57741772</v>
      </c>
      <c r="E40" s="30">
        <f t="shared" si="5"/>
        <v>34839000</v>
      </c>
      <c r="F40" s="31">
        <f t="shared" si="5"/>
        <v>34839000</v>
      </c>
      <c r="G40" s="31">
        <f t="shared" si="5"/>
        <v>49112794</v>
      </c>
      <c r="H40" s="31">
        <f t="shared" si="5"/>
        <v>759895</v>
      </c>
      <c r="I40" s="31">
        <f t="shared" si="5"/>
        <v>759895</v>
      </c>
      <c r="J40" s="31">
        <f t="shared" si="5"/>
        <v>759895</v>
      </c>
      <c r="K40" s="31">
        <f t="shared" si="5"/>
        <v>88700490</v>
      </c>
      <c r="L40" s="31">
        <f t="shared" si="5"/>
        <v>53317696</v>
      </c>
      <c r="M40" s="31">
        <f t="shared" si="5"/>
        <v>39560000</v>
      </c>
      <c r="N40" s="31">
        <f t="shared" si="5"/>
        <v>39560000</v>
      </c>
      <c r="O40" s="31">
        <f t="shared" si="5"/>
        <v>61966646</v>
      </c>
      <c r="P40" s="31">
        <f t="shared" si="5"/>
        <v>64843710</v>
      </c>
      <c r="Q40" s="31">
        <f t="shared" si="5"/>
        <v>62566535</v>
      </c>
      <c r="R40" s="31">
        <f t="shared" si="5"/>
        <v>62566535</v>
      </c>
      <c r="S40" s="31">
        <f t="shared" si="5"/>
        <v>69862907</v>
      </c>
      <c r="T40" s="31">
        <f t="shared" si="5"/>
        <v>55991095</v>
      </c>
      <c r="U40" s="31">
        <f t="shared" si="5"/>
        <v>36537844</v>
      </c>
      <c r="V40" s="31">
        <f t="shared" si="5"/>
        <v>36537844</v>
      </c>
      <c r="W40" s="31">
        <f t="shared" si="5"/>
        <v>36537844</v>
      </c>
      <c r="X40" s="31">
        <f t="shared" si="5"/>
        <v>34839000</v>
      </c>
      <c r="Y40" s="31">
        <f t="shared" si="5"/>
        <v>1698844</v>
      </c>
      <c r="Z40" s="32">
        <f>+IF(X40&lt;&gt;0,+(Y40/X40)*100,0)</f>
        <v>4.876270845891098</v>
      </c>
      <c r="AA40" s="33">
        <f>+AA34+AA39</f>
        <v>34839000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335169198</v>
      </c>
      <c r="D42" s="43">
        <f>+D25-D40</f>
        <v>335169198</v>
      </c>
      <c r="E42" s="44">
        <f t="shared" si="6"/>
        <v>366668000</v>
      </c>
      <c r="F42" s="45">
        <f t="shared" si="6"/>
        <v>400112000</v>
      </c>
      <c r="G42" s="45">
        <f t="shared" si="6"/>
        <v>401613448</v>
      </c>
      <c r="H42" s="45">
        <f t="shared" si="6"/>
        <v>39427560</v>
      </c>
      <c r="I42" s="45">
        <f t="shared" si="6"/>
        <v>39427560</v>
      </c>
      <c r="J42" s="45">
        <f t="shared" si="6"/>
        <v>39427560</v>
      </c>
      <c r="K42" s="45">
        <f t="shared" si="6"/>
        <v>332999674</v>
      </c>
      <c r="L42" s="45">
        <f t="shared" si="6"/>
        <v>387676543</v>
      </c>
      <c r="M42" s="45">
        <f t="shared" si="6"/>
        <v>367264000</v>
      </c>
      <c r="N42" s="45">
        <f t="shared" si="6"/>
        <v>367264000</v>
      </c>
      <c r="O42" s="45">
        <f t="shared" si="6"/>
        <v>124006901</v>
      </c>
      <c r="P42" s="45">
        <f t="shared" si="6"/>
        <v>351328183</v>
      </c>
      <c r="Q42" s="45">
        <f t="shared" si="6"/>
        <v>390027041</v>
      </c>
      <c r="R42" s="45">
        <f t="shared" si="6"/>
        <v>390027041</v>
      </c>
      <c r="S42" s="45">
        <f t="shared" si="6"/>
        <v>323372743</v>
      </c>
      <c r="T42" s="45">
        <f t="shared" si="6"/>
        <v>359766596</v>
      </c>
      <c r="U42" s="45">
        <f t="shared" si="6"/>
        <v>363468855</v>
      </c>
      <c r="V42" s="45">
        <f t="shared" si="6"/>
        <v>363468855</v>
      </c>
      <c r="W42" s="45">
        <f t="shared" si="6"/>
        <v>363468855</v>
      </c>
      <c r="X42" s="45">
        <f t="shared" si="6"/>
        <v>400112000</v>
      </c>
      <c r="Y42" s="45">
        <f t="shared" si="6"/>
        <v>-36643145</v>
      </c>
      <c r="Z42" s="46">
        <f>+IF(X42&lt;&gt;0,+(Y42/X42)*100,0)</f>
        <v>-9.1582219478546</v>
      </c>
      <c r="AA42" s="47">
        <f>+AA25-AA40</f>
        <v>400112000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335169198</v>
      </c>
      <c r="D45" s="18">
        <v>335169198</v>
      </c>
      <c r="E45" s="19">
        <v>366668000</v>
      </c>
      <c r="F45" s="20"/>
      <c r="G45" s="20">
        <v>401613448</v>
      </c>
      <c r="H45" s="20">
        <v>39427560</v>
      </c>
      <c r="I45" s="20">
        <v>39427560</v>
      </c>
      <c r="J45" s="20">
        <v>39427560</v>
      </c>
      <c r="K45" s="20">
        <v>332999674</v>
      </c>
      <c r="L45" s="20"/>
      <c r="M45" s="20">
        <v>367264000</v>
      </c>
      <c r="N45" s="20">
        <v>367264000</v>
      </c>
      <c r="O45" s="20">
        <v>-102548010</v>
      </c>
      <c r="P45" s="20">
        <v>351328183</v>
      </c>
      <c r="Q45" s="20">
        <v>390027041</v>
      </c>
      <c r="R45" s="20">
        <v>390027041</v>
      </c>
      <c r="S45" s="20">
        <v>323372743</v>
      </c>
      <c r="T45" s="20">
        <v>359766596</v>
      </c>
      <c r="U45" s="20">
        <v>363468855</v>
      </c>
      <c r="V45" s="20">
        <v>363468855</v>
      </c>
      <c r="W45" s="20">
        <v>363468855</v>
      </c>
      <c r="X45" s="20"/>
      <c r="Y45" s="20">
        <v>363468855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>
        <v>400112000</v>
      </c>
      <c r="G46" s="20"/>
      <c r="H46" s="20"/>
      <c r="I46" s="20"/>
      <c r="J46" s="20"/>
      <c r="K46" s="20"/>
      <c r="L46" s="20">
        <v>387676543</v>
      </c>
      <c r="M46" s="20"/>
      <c r="N46" s="20"/>
      <c r="O46" s="20">
        <v>225483000</v>
      </c>
      <c r="P46" s="20"/>
      <c r="Q46" s="20"/>
      <c r="R46" s="20"/>
      <c r="S46" s="20"/>
      <c r="T46" s="20"/>
      <c r="U46" s="20"/>
      <c r="V46" s="20"/>
      <c r="W46" s="20"/>
      <c r="X46" s="20">
        <v>400112000</v>
      </c>
      <c r="Y46" s="20">
        <v>-400112000</v>
      </c>
      <c r="Z46" s="48">
        <v>-100</v>
      </c>
      <c r="AA46" s="22">
        <v>400112000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>
        <v>1071911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335169198</v>
      </c>
      <c r="D48" s="51">
        <f>SUM(D45:D47)</f>
        <v>335169198</v>
      </c>
      <c r="E48" s="52">
        <f t="shared" si="7"/>
        <v>366668000</v>
      </c>
      <c r="F48" s="53">
        <f t="shared" si="7"/>
        <v>400112000</v>
      </c>
      <c r="G48" s="53">
        <f t="shared" si="7"/>
        <v>401613448</v>
      </c>
      <c r="H48" s="53">
        <f t="shared" si="7"/>
        <v>39427560</v>
      </c>
      <c r="I48" s="53">
        <f t="shared" si="7"/>
        <v>39427560</v>
      </c>
      <c r="J48" s="53">
        <f t="shared" si="7"/>
        <v>39427560</v>
      </c>
      <c r="K48" s="53">
        <f t="shared" si="7"/>
        <v>332999674</v>
      </c>
      <c r="L48" s="53">
        <f t="shared" si="7"/>
        <v>387676543</v>
      </c>
      <c r="M48" s="53">
        <f t="shared" si="7"/>
        <v>367264000</v>
      </c>
      <c r="N48" s="53">
        <f t="shared" si="7"/>
        <v>367264000</v>
      </c>
      <c r="O48" s="53">
        <f t="shared" si="7"/>
        <v>124006901</v>
      </c>
      <c r="P48" s="53">
        <f t="shared" si="7"/>
        <v>351328183</v>
      </c>
      <c r="Q48" s="53">
        <f t="shared" si="7"/>
        <v>390027041</v>
      </c>
      <c r="R48" s="53">
        <f t="shared" si="7"/>
        <v>390027041</v>
      </c>
      <c r="S48" s="53">
        <f t="shared" si="7"/>
        <v>323372743</v>
      </c>
      <c r="T48" s="53">
        <f t="shared" si="7"/>
        <v>359766596</v>
      </c>
      <c r="U48" s="53">
        <f t="shared" si="7"/>
        <v>363468855</v>
      </c>
      <c r="V48" s="53">
        <f t="shared" si="7"/>
        <v>363468855</v>
      </c>
      <c r="W48" s="53">
        <f t="shared" si="7"/>
        <v>363468855</v>
      </c>
      <c r="X48" s="53">
        <f t="shared" si="7"/>
        <v>400112000</v>
      </c>
      <c r="Y48" s="53">
        <f t="shared" si="7"/>
        <v>-36643145</v>
      </c>
      <c r="Z48" s="54">
        <f>+IF(X48&lt;&gt;0,+(Y48/X48)*100,0)</f>
        <v>-9.1582219478546</v>
      </c>
      <c r="AA48" s="55">
        <f>SUM(AA45:AA47)</f>
        <v>400112000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50993250</v>
      </c>
      <c r="D6" s="18">
        <v>50993250</v>
      </c>
      <c r="E6" s="19"/>
      <c r="F6" s="20">
        <v>13873897</v>
      </c>
      <c r="G6" s="20">
        <v>51170971</v>
      </c>
      <c r="H6" s="20">
        <v>41078975</v>
      </c>
      <c r="I6" s="20">
        <v>792300</v>
      </c>
      <c r="J6" s="20">
        <v>792300</v>
      </c>
      <c r="K6" s="20">
        <v>-663470</v>
      </c>
      <c r="L6" s="20">
        <v>24722292</v>
      </c>
      <c r="M6" s="20">
        <v>14506547</v>
      </c>
      <c r="N6" s="20">
        <v>14506547</v>
      </c>
      <c r="O6" s="20">
        <v>17766402</v>
      </c>
      <c r="P6" s="20">
        <v>2448308</v>
      </c>
      <c r="Q6" s="20">
        <v>38497018</v>
      </c>
      <c r="R6" s="20">
        <v>38497018</v>
      </c>
      <c r="S6" s="20">
        <v>67869180</v>
      </c>
      <c r="T6" s="20">
        <v>50175153</v>
      </c>
      <c r="U6" s="20">
        <v>30643803</v>
      </c>
      <c r="V6" s="20">
        <v>30643803</v>
      </c>
      <c r="W6" s="20">
        <v>30643803</v>
      </c>
      <c r="X6" s="20">
        <v>13873897</v>
      </c>
      <c r="Y6" s="20">
        <v>16769906</v>
      </c>
      <c r="Z6" s="21">
        <v>120.87</v>
      </c>
      <c r="AA6" s="22">
        <v>13873897</v>
      </c>
    </row>
    <row r="7" spans="1:27" ht="13.5">
      <c r="A7" s="23" t="s">
        <v>34</v>
      </c>
      <c r="B7" s="17"/>
      <c r="C7" s="18"/>
      <c r="D7" s="18"/>
      <c r="E7" s="19">
        <v>14000000</v>
      </c>
      <c r="F7" s="20">
        <v>20578795</v>
      </c>
      <c r="G7" s="20">
        <v>30276109</v>
      </c>
      <c r="H7" s="20">
        <v>30618976</v>
      </c>
      <c r="I7" s="20">
        <v>59459952</v>
      </c>
      <c r="J7" s="20">
        <v>59459952</v>
      </c>
      <c r="K7" s="20">
        <v>49835392</v>
      </c>
      <c r="L7" s="20">
        <v>48082741</v>
      </c>
      <c r="M7" s="20">
        <v>55384766</v>
      </c>
      <c r="N7" s="20">
        <v>55384766</v>
      </c>
      <c r="O7" s="20">
        <v>60711783</v>
      </c>
      <c r="P7" s="20">
        <v>62991084</v>
      </c>
      <c r="Q7" s="20">
        <v>46238377</v>
      </c>
      <c r="R7" s="20">
        <v>46238377</v>
      </c>
      <c r="S7" s="20"/>
      <c r="T7" s="20"/>
      <c r="U7" s="20"/>
      <c r="V7" s="20"/>
      <c r="W7" s="20"/>
      <c r="X7" s="20">
        <v>20578795</v>
      </c>
      <c r="Y7" s="20">
        <v>-20578795</v>
      </c>
      <c r="Z7" s="21">
        <v>-100</v>
      </c>
      <c r="AA7" s="22">
        <v>20578795</v>
      </c>
    </row>
    <row r="8" spans="1:27" ht="13.5">
      <c r="A8" s="23" t="s">
        <v>35</v>
      </c>
      <c r="B8" s="17"/>
      <c r="C8" s="18">
        <v>10686536</v>
      </c>
      <c r="D8" s="18">
        <v>10686536</v>
      </c>
      <c r="E8" s="19">
        <v>17557996</v>
      </c>
      <c r="F8" s="20">
        <v>10736859</v>
      </c>
      <c r="G8" s="20">
        <v>-15068221</v>
      </c>
      <c r="H8" s="20">
        <v>-14991341</v>
      </c>
      <c r="I8" s="20">
        <v>-10671841</v>
      </c>
      <c r="J8" s="20">
        <v>-10671841</v>
      </c>
      <c r="K8" s="20">
        <v>-10104301</v>
      </c>
      <c r="L8" s="20">
        <v>-9772110</v>
      </c>
      <c r="M8" s="20">
        <v>1668043</v>
      </c>
      <c r="N8" s="20">
        <v>1668043</v>
      </c>
      <c r="O8" s="20">
        <v>469495</v>
      </c>
      <c r="P8" s="20">
        <v>2535973</v>
      </c>
      <c r="Q8" s="20">
        <v>3138567</v>
      </c>
      <c r="R8" s="20">
        <v>3138567</v>
      </c>
      <c r="S8" s="20">
        <v>3726777</v>
      </c>
      <c r="T8" s="20">
        <v>4369772</v>
      </c>
      <c r="U8" s="20">
        <v>4151561</v>
      </c>
      <c r="V8" s="20">
        <v>4151561</v>
      </c>
      <c r="W8" s="20">
        <v>4151561</v>
      </c>
      <c r="X8" s="20">
        <v>10736859</v>
      </c>
      <c r="Y8" s="20">
        <v>-6585298</v>
      </c>
      <c r="Z8" s="21">
        <v>-61.33</v>
      </c>
      <c r="AA8" s="22">
        <v>10736859</v>
      </c>
    </row>
    <row r="9" spans="1:27" ht="13.5">
      <c r="A9" s="23" t="s">
        <v>36</v>
      </c>
      <c r="B9" s="17"/>
      <c r="C9" s="18">
        <v>8542981</v>
      </c>
      <c r="D9" s="18">
        <v>8542981</v>
      </c>
      <c r="E9" s="19">
        <v>968337</v>
      </c>
      <c r="F9" s="20">
        <v>968337</v>
      </c>
      <c r="G9" s="20">
        <v>2835661</v>
      </c>
      <c r="H9" s="20">
        <v>2840360</v>
      </c>
      <c r="I9" s="20">
        <v>2623727</v>
      </c>
      <c r="J9" s="20">
        <v>2623727</v>
      </c>
      <c r="K9" s="20">
        <v>496818</v>
      </c>
      <c r="L9" s="20">
        <v>1248544</v>
      </c>
      <c r="M9" s="20">
        <v>6895923</v>
      </c>
      <c r="N9" s="20">
        <v>6895923</v>
      </c>
      <c r="O9" s="20">
        <v>5679783</v>
      </c>
      <c r="P9" s="20">
        <v>5587753</v>
      </c>
      <c r="Q9" s="20">
        <v>5469344</v>
      </c>
      <c r="R9" s="20">
        <v>5469344</v>
      </c>
      <c r="S9" s="20">
        <v>5365047</v>
      </c>
      <c r="T9" s="20">
        <v>5187364</v>
      </c>
      <c r="U9" s="20">
        <v>5011822</v>
      </c>
      <c r="V9" s="20">
        <v>5011822</v>
      </c>
      <c r="W9" s="20">
        <v>5011822</v>
      </c>
      <c r="X9" s="20">
        <v>968337</v>
      </c>
      <c r="Y9" s="20">
        <v>4043485</v>
      </c>
      <c r="Z9" s="21">
        <v>417.57</v>
      </c>
      <c r="AA9" s="22">
        <v>968337</v>
      </c>
    </row>
    <row r="10" spans="1:27" ht="13.5">
      <c r="A10" s="23" t="s">
        <v>37</v>
      </c>
      <c r="B10" s="17"/>
      <c r="C10" s="18"/>
      <c r="D10" s="18"/>
      <c r="E10" s="19">
        <v>2395366</v>
      </c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618865</v>
      </c>
      <c r="D11" s="18">
        <v>618865</v>
      </c>
      <c r="E11" s="19">
        <v>424000</v>
      </c>
      <c r="F11" s="20">
        <v>618865</v>
      </c>
      <c r="G11" s="20"/>
      <c r="H11" s="20"/>
      <c r="I11" s="20"/>
      <c r="J11" s="20"/>
      <c r="K11" s="20"/>
      <c r="L11" s="20"/>
      <c r="M11" s="20">
        <v>618865</v>
      </c>
      <c r="N11" s="20">
        <v>618865</v>
      </c>
      <c r="O11" s="20">
        <v>618865</v>
      </c>
      <c r="P11" s="20">
        <v>618865</v>
      </c>
      <c r="Q11" s="20">
        <v>618865</v>
      </c>
      <c r="R11" s="20">
        <v>618865</v>
      </c>
      <c r="S11" s="20">
        <v>618865</v>
      </c>
      <c r="T11" s="20">
        <v>618865</v>
      </c>
      <c r="U11" s="20">
        <v>618865</v>
      </c>
      <c r="V11" s="20">
        <v>618865</v>
      </c>
      <c r="W11" s="20">
        <v>618865</v>
      </c>
      <c r="X11" s="20">
        <v>618865</v>
      </c>
      <c r="Y11" s="20"/>
      <c r="Z11" s="21"/>
      <c r="AA11" s="22">
        <v>618865</v>
      </c>
    </row>
    <row r="12" spans="1:27" ht="13.5">
      <c r="A12" s="27" t="s">
        <v>39</v>
      </c>
      <c r="B12" s="28"/>
      <c r="C12" s="29">
        <f aca="true" t="shared" si="0" ref="C12:Y12">SUM(C6:C11)</f>
        <v>70841632</v>
      </c>
      <c r="D12" s="29">
        <f>SUM(D6:D11)</f>
        <v>70841632</v>
      </c>
      <c r="E12" s="30">
        <f t="shared" si="0"/>
        <v>35345699</v>
      </c>
      <c r="F12" s="31">
        <f t="shared" si="0"/>
        <v>46776753</v>
      </c>
      <c r="G12" s="31">
        <f t="shared" si="0"/>
        <v>69214520</v>
      </c>
      <c r="H12" s="31">
        <f t="shared" si="0"/>
        <v>59546970</v>
      </c>
      <c r="I12" s="31">
        <f t="shared" si="0"/>
        <v>52204138</v>
      </c>
      <c r="J12" s="31">
        <f t="shared" si="0"/>
        <v>52204138</v>
      </c>
      <c r="K12" s="31">
        <f t="shared" si="0"/>
        <v>39564439</v>
      </c>
      <c r="L12" s="31">
        <f t="shared" si="0"/>
        <v>64281467</v>
      </c>
      <c r="M12" s="31">
        <f t="shared" si="0"/>
        <v>79074144</v>
      </c>
      <c r="N12" s="31">
        <f t="shared" si="0"/>
        <v>79074144</v>
      </c>
      <c r="O12" s="31">
        <f t="shared" si="0"/>
        <v>85246328</v>
      </c>
      <c r="P12" s="31">
        <f t="shared" si="0"/>
        <v>74181983</v>
      </c>
      <c r="Q12" s="31">
        <f t="shared" si="0"/>
        <v>93962171</v>
      </c>
      <c r="R12" s="31">
        <f t="shared" si="0"/>
        <v>93962171</v>
      </c>
      <c r="S12" s="31">
        <f t="shared" si="0"/>
        <v>77579869</v>
      </c>
      <c r="T12" s="31">
        <f t="shared" si="0"/>
        <v>60351154</v>
      </c>
      <c r="U12" s="31">
        <f t="shared" si="0"/>
        <v>40426051</v>
      </c>
      <c r="V12" s="31">
        <f t="shared" si="0"/>
        <v>40426051</v>
      </c>
      <c r="W12" s="31">
        <f t="shared" si="0"/>
        <v>40426051</v>
      </c>
      <c r="X12" s="31">
        <f t="shared" si="0"/>
        <v>46776753</v>
      </c>
      <c r="Y12" s="31">
        <f t="shared" si="0"/>
        <v>-6350702</v>
      </c>
      <c r="Z12" s="32">
        <f>+IF(X12&lt;&gt;0,+(Y12/X12)*100,0)</f>
        <v>-13.57661999326888</v>
      </c>
      <c r="AA12" s="33">
        <f>SUM(AA6:AA11)</f>
        <v>46776753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>
        <v>23230</v>
      </c>
      <c r="J16" s="20">
        <v>23230</v>
      </c>
      <c r="K16" s="24"/>
      <c r="L16" s="24">
        <v>9710</v>
      </c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8394358</v>
      </c>
      <c r="D17" s="18">
        <v>8394358</v>
      </c>
      <c r="E17" s="19">
        <v>25416900</v>
      </c>
      <c r="F17" s="20">
        <v>8394358</v>
      </c>
      <c r="G17" s="20">
        <v>14184358</v>
      </c>
      <c r="H17" s="20">
        <v>14184358</v>
      </c>
      <c r="I17" s="20">
        <v>14184358</v>
      </c>
      <c r="J17" s="20">
        <v>14184358</v>
      </c>
      <c r="K17" s="20">
        <v>14184358</v>
      </c>
      <c r="L17" s="20">
        <v>14184358</v>
      </c>
      <c r="M17" s="20">
        <v>14184358</v>
      </c>
      <c r="N17" s="20">
        <v>14184358</v>
      </c>
      <c r="O17" s="20">
        <v>8394358</v>
      </c>
      <c r="P17" s="20">
        <v>8394358</v>
      </c>
      <c r="Q17" s="20">
        <v>8394358</v>
      </c>
      <c r="R17" s="20">
        <v>8394358</v>
      </c>
      <c r="S17" s="20">
        <v>8394358</v>
      </c>
      <c r="T17" s="20">
        <v>8394358</v>
      </c>
      <c r="U17" s="20">
        <v>8394358</v>
      </c>
      <c r="V17" s="20">
        <v>8394358</v>
      </c>
      <c r="W17" s="20">
        <v>8394358</v>
      </c>
      <c r="X17" s="20">
        <v>8394358</v>
      </c>
      <c r="Y17" s="20"/>
      <c r="Z17" s="21"/>
      <c r="AA17" s="22">
        <v>8394358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421797594</v>
      </c>
      <c r="D19" s="18">
        <v>421797594</v>
      </c>
      <c r="E19" s="19">
        <v>415888514</v>
      </c>
      <c r="F19" s="20">
        <v>438977324</v>
      </c>
      <c r="G19" s="20">
        <v>420529518</v>
      </c>
      <c r="H19" s="20">
        <v>420664361</v>
      </c>
      <c r="I19" s="20">
        <v>418400644</v>
      </c>
      <c r="J19" s="20">
        <v>418400644</v>
      </c>
      <c r="K19" s="20">
        <v>417361797</v>
      </c>
      <c r="L19" s="20">
        <v>416563456</v>
      </c>
      <c r="M19" s="20">
        <v>426894221</v>
      </c>
      <c r="N19" s="20">
        <v>426894221</v>
      </c>
      <c r="O19" s="20">
        <v>425245146</v>
      </c>
      <c r="P19" s="20">
        <v>425629192</v>
      </c>
      <c r="Q19" s="20">
        <v>426258392</v>
      </c>
      <c r="R19" s="20">
        <v>426258392</v>
      </c>
      <c r="S19" s="20">
        <v>423623473</v>
      </c>
      <c r="T19" s="20">
        <v>428680006</v>
      </c>
      <c r="U19" s="20">
        <v>435179211</v>
      </c>
      <c r="V19" s="20">
        <v>435179211</v>
      </c>
      <c r="W19" s="20">
        <v>435179211</v>
      </c>
      <c r="X19" s="20">
        <v>438977324</v>
      </c>
      <c r="Y19" s="20">
        <v>-3798113</v>
      </c>
      <c r="Z19" s="21">
        <v>-0.87</v>
      </c>
      <c r="AA19" s="22">
        <v>438977324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258565</v>
      </c>
      <c r="D22" s="18">
        <v>258565</v>
      </c>
      <c r="E22" s="19">
        <v>255000</v>
      </c>
      <c r="F22" s="20">
        <v>258564</v>
      </c>
      <c r="G22" s="20">
        <v>250221</v>
      </c>
      <c r="H22" s="20">
        <v>250221</v>
      </c>
      <c r="I22" s="20">
        <v>250221</v>
      </c>
      <c r="J22" s="20">
        <v>250221</v>
      </c>
      <c r="K22" s="20">
        <v>250221</v>
      </c>
      <c r="L22" s="20">
        <v>250221</v>
      </c>
      <c r="M22" s="20">
        <v>250221</v>
      </c>
      <c r="N22" s="20">
        <v>250221</v>
      </c>
      <c r="O22" s="20">
        <v>258565</v>
      </c>
      <c r="P22" s="20">
        <v>258565</v>
      </c>
      <c r="Q22" s="20">
        <v>258565</v>
      </c>
      <c r="R22" s="20">
        <v>258565</v>
      </c>
      <c r="S22" s="20">
        <v>258565</v>
      </c>
      <c r="T22" s="20">
        <v>258565</v>
      </c>
      <c r="U22" s="20">
        <v>258565</v>
      </c>
      <c r="V22" s="20">
        <v>258565</v>
      </c>
      <c r="W22" s="20">
        <v>258565</v>
      </c>
      <c r="X22" s="20">
        <v>258564</v>
      </c>
      <c r="Y22" s="20">
        <v>1</v>
      </c>
      <c r="Z22" s="21"/>
      <c r="AA22" s="22">
        <v>258564</v>
      </c>
    </row>
    <row r="23" spans="1:27" ht="13.5">
      <c r="A23" s="23" t="s">
        <v>49</v>
      </c>
      <c r="B23" s="17"/>
      <c r="C23" s="18">
        <v>1075638</v>
      </c>
      <c r="D23" s="18">
        <v>1075638</v>
      </c>
      <c r="E23" s="19"/>
      <c r="F23" s="20">
        <v>1075638</v>
      </c>
      <c r="G23" s="24">
        <v>124000</v>
      </c>
      <c r="H23" s="24">
        <v>124000</v>
      </c>
      <c r="I23" s="24">
        <v>124000</v>
      </c>
      <c r="J23" s="20">
        <v>124000</v>
      </c>
      <c r="K23" s="24">
        <v>124000</v>
      </c>
      <c r="L23" s="24">
        <v>124000</v>
      </c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1075638</v>
      </c>
      <c r="Y23" s="24">
        <v>-1075638</v>
      </c>
      <c r="Z23" s="25">
        <v>-100</v>
      </c>
      <c r="AA23" s="26">
        <v>1075638</v>
      </c>
    </row>
    <row r="24" spans="1:27" ht="13.5">
      <c r="A24" s="27" t="s">
        <v>50</v>
      </c>
      <c r="B24" s="35"/>
      <c r="C24" s="29">
        <f aca="true" t="shared" si="1" ref="C24:Y24">SUM(C15:C23)</f>
        <v>431526155</v>
      </c>
      <c r="D24" s="29">
        <f>SUM(D15:D23)</f>
        <v>431526155</v>
      </c>
      <c r="E24" s="36">
        <f t="shared" si="1"/>
        <v>441560414</v>
      </c>
      <c r="F24" s="37">
        <f t="shared" si="1"/>
        <v>448705884</v>
      </c>
      <c r="G24" s="37">
        <f t="shared" si="1"/>
        <v>435088097</v>
      </c>
      <c r="H24" s="37">
        <f t="shared" si="1"/>
        <v>435222940</v>
      </c>
      <c r="I24" s="37">
        <f t="shared" si="1"/>
        <v>432982453</v>
      </c>
      <c r="J24" s="37">
        <f t="shared" si="1"/>
        <v>432982453</v>
      </c>
      <c r="K24" s="37">
        <f t="shared" si="1"/>
        <v>431920376</v>
      </c>
      <c r="L24" s="37">
        <f t="shared" si="1"/>
        <v>431131745</v>
      </c>
      <c r="M24" s="37">
        <f t="shared" si="1"/>
        <v>441328800</v>
      </c>
      <c r="N24" s="37">
        <f t="shared" si="1"/>
        <v>441328800</v>
      </c>
      <c r="O24" s="37">
        <f t="shared" si="1"/>
        <v>433898069</v>
      </c>
      <c r="P24" s="37">
        <f t="shared" si="1"/>
        <v>434282115</v>
      </c>
      <c r="Q24" s="37">
        <f t="shared" si="1"/>
        <v>434911315</v>
      </c>
      <c r="R24" s="37">
        <f t="shared" si="1"/>
        <v>434911315</v>
      </c>
      <c r="S24" s="37">
        <f t="shared" si="1"/>
        <v>432276396</v>
      </c>
      <c r="T24" s="37">
        <f t="shared" si="1"/>
        <v>437332929</v>
      </c>
      <c r="U24" s="37">
        <f t="shared" si="1"/>
        <v>443832134</v>
      </c>
      <c r="V24" s="37">
        <f t="shared" si="1"/>
        <v>443832134</v>
      </c>
      <c r="W24" s="37">
        <f t="shared" si="1"/>
        <v>443832134</v>
      </c>
      <c r="X24" s="37">
        <f t="shared" si="1"/>
        <v>448705884</v>
      </c>
      <c r="Y24" s="37">
        <f t="shared" si="1"/>
        <v>-4873750</v>
      </c>
      <c r="Z24" s="38">
        <f>+IF(X24&lt;&gt;0,+(Y24/X24)*100,0)</f>
        <v>-1.0861792041933642</v>
      </c>
      <c r="AA24" s="39">
        <f>SUM(AA15:AA23)</f>
        <v>448705884</v>
      </c>
    </row>
    <row r="25" spans="1:27" ht="13.5">
      <c r="A25" s="27" t="s">
        <v>51</v>
      </c>
      <c r="B25" s="28"/>
      <c r="C25" s="29">
        <f aca="true" t="shared" si="2" ref="C25:Y25">+C12+C24</f>
        <v>502367787</v>
      </c>
      <c r="D25" s="29">
        <f>+D12+D24</f>
        <v>502367787</v>
      </c>
      <c r="E25" s="30">
        <f t="shared" si="2"/>
        <v>476906113</v>
      </c>
      <c r="F25" s="31">
        <f t="shared" si="2"/>
        <v>495482637</v>
      </c>
      <c r="G25" s="31">
        <f t="shared" si="2"/>
        <v>504302617</v>
      </c>
      <c r="H25" s="31">
        <f t="shared" si="2"/>
        <v>494769910</v>
      </c>
      <c r="I25" s="31">
        <f t="shared" si="2"/>
        <v>485186591</v>
      </c>
      <c r="J25" s="31">
        <f t="shared" si="2"/>
        <v>485186591</v>
      </c>
      <c r="K25" s="31">
        <f t="shared" si="2"/>
        <v>471484815</v>
      </c>
      <c r="L25" s="31">
        <f t="shared" si="2"/>
        <v>495413212</v>
      </c>
      <c r="M25" s="31">
        <f t="shared" si="2"/>
        <v>520402944</v>
      </c>
      <c r="N25" s="31">
        <f t="shared" si="2"/>
        <v>520402944</v>
      </c>
      <c r="O25" s="31">
        <f t="shared" si="2"/>
        <v>519144397</v>
      </c>
      <c r="P25" s="31">
        <f t="shared" si="2"/>
        <v>508464098</v>
      </c>
      <c r="Q25" s="31">
        <f t="shared" si="2"/>
        <v>528873486</v>
      </c>
      <c r="R25" s="31">
        <f t="shared" si="2"/>
        <v>528873486</v>
      </c>
      <c r="S25" s="31">
        <f t="shared" si="2"/>
        <v>509856265</v>
      </c>
      <c r="T25" s="31">
        <f t="shared" si="2"/>
        <v>497684083</v>
      </c>
      <c r="U25" s="31">
        <f t="shared" si="2"/>
        <v>484258185</v>
      </c>
      <c r="V25" s="31">
        <f t="shared" si="2"/>
        <v>484258185</v>
      </c>
      <c r="W25" s="31">
        <f t="shared" si="2"/>
        <v>484258185</v>
      </c>
      <c r="X25" s="31">
        <f t="shared" si="2"/>
        <v>495482637</v>
      </c>
      <c r="Y25" s="31">
        <f t="shared" si="2"/>
        <v>-11224452</v>
      </c>
      <c r="Z25" s="32">
        <f>+IF(X25&lt;&gt;0,+(Y25/X25)*100,0)</f>
        <v>-2.265357282338029</v>
      </c>
      <c r="AA25" s="33">
        <f>+AA12+AA24</f>
        <v>495482637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1519187</v>
      </c>
      <c r="H29" s="20">
        <v>4113941</v>
      </c>
      <c r="I29" s="20">
        <v>2434337</v>
      </c>
      <c r="J29" s="20">
        <v>2434337</v>
      </c>
      <c r="K29" s="20">
        <v>102461</v>
      </c>
      <c r="L29" s="20">
        <v>726254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311299</v>
      </c>
      <c r="D30" s="18">
        <v>311299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v>10</v>
      </c>
      <c r="R31" s="20">
        <v>10</v>
      </c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16694744</v>
      </c>
      <c r="D32" s="18">
        <v>16694744</v>
      </c>
      <c r="E32" s="19">
        <v>9316213</v>
      </c>
      <c r="F32" s="20">
        <v>9316213</v>
      </c>
      <c r="G32" s="20">
        <v>11116056</v>
      </c>
      <c r="H32" s="20">
        <v>22831550</v>
      </c>
      <c r="I32" s="20">
        <v>-6610125</v>
      </c>
      <c r="J32" s="20">
        <v>-6610125</v>
      </c>
      <c r="K32" s="20">
        <v>-990203</v>
      </c>
      <c r="L32" s="20">
        <v>-8892955</v>
      </c>
      <c r="M32" s="20">
        <v>9526537</v>
      </c>
      <c r="N32" s="20">
        <v>9526537</v>
      </c>
      <c r="O32" s="20">
        <v>19277472</v>
      </c>
      <c r="P32" s="20">
        <v>17349893</v>
      </c>
      <c r="Q32" s="20">
        <v>14296043</v>
      </c>
      <c r="R32" s="20">
        <v>14296043</v>
      </c>
      <c r="S32" s="20">
        <v>9758032</v>
      </c>
      <c r="T32" s="20">
        <v>5157106</v>
      </c>
      <c r="U32" s="20">
        <v>2390291</v>
      </c>
      <c r="V32" s="20">
        <v>2390291</v>
      </c>
      <c r="W32" s="20">
        <v>2390291</v>
      </c>
      <c r="X32" s="20">
        <v>9316213</v>
      </c>
      <c r="Y32" s="20">
        <v>-6925922</v>
      </c>
      <c r="Z32" s="21">
        <v>-74.34</v>
      </c>
      <c r="AA32" s="22">
        <v>9316213</v>
      </c>
    </row>
    <row r="33" spans="1:27" ht="13.5">
      <c r="A33" s="23" t="s">
        <v>58</v>
      </c>
      <c r="B33" s="17"/>
      <c r="C33" s="18">
        <v>6766928</v>
      </c>
      <c r="D33" s="18">
        <v>6766928</v>
      </c>
      <c r="E33" s="19">
        <v>6921600</v>
      </c>
      <c r="F33" s="20">
        <v>6921601</v>
      </c>
      <c r="G33" s="20">
        <v>-109716</v>
      </c>
      <c r="H33" s="20">
        <v>-204271</v>
      </c>
      <c r="I33" s="20">
        <v>-440687</v>
      </c>
      <c r="J33" s="20">
        <v>-440687</v>
      </c>
      <c r="K33" s="20">
        <v>-552941</v>
      </c>
      <c r="L33" s="20">
        <v>-665195</v>
      </c>
      <c r="M33" s="20">
        <v>5032285</v>
      </c>
      <c r="N33" s="20">
        <v>5032285</v>
      </c>
      <c r="O33" s="20">
        <v>4842236</v>
      </c>
      <c r="P33" s="20">
        <v>4611956</v>
      </c>
      <c r="Q33" s="20">
        <v>4241018</v>
      </c>
      <c r="R33" s="20">
        <v>4241018</v>
      </c>
      <c r="S33" s="20">
        <v>4003856</v>
      </c>
      <c r="T33" s="20">
        <v>3816250</v>
      </c>
      <c r="U33" s="20">
        <v>2836525</v>
      </c>
      <c r="V33" s="20">
        <v>2836525</v>
      </c>
      <c r="W33" s="20">
        <v>2836525</v>
      </c>
      <c r="X33" s="20">
        <v>6921601</v>
      </c>
      <c r="Y33" s="20">
        <v>-4085076</v>
      </c>
      <c r="Z33" s="21">
        <v>-59.02</v>
      </c>
      <c r="AA33" s="22">
        <v>6921601</v>
      </c>
    </row>
    <row r="34" spans="1:27" ht="13.5">
      <c r="A34" s="27" t="s">
        <v>59</v>
      </c>
      <c r="B34" s="28"/>
      <c r="C34" s="29">
        <f aca="true" t="shared" si="3" ref="C34:Y34">SUM(C29:C33)</f>
        <v>23772971</v>
      </c>
      <c r="D34" s="29">
        <f>SUM(D29:D33)</f>
        <v>23772971</v>
      </c>
      <c r="E34" s="30">
        <f t="shared" si="3"/>
        <v>16237813</v>
      </c>
      <c r="F34" s="31">
        <f t="shared" si="3"/>
        <v>16237814</v>
      </c>
      <c r="G34" s="31">
        <f t="shared" si="3"/>
        <v>12525527</v>
      </c>
      <c r="H34" s="31">
        <f t="shared" si="3"/>
        <v>26741220</v>
      </c>
      <c r="I34" s="31">
        <f t="shared" si="3"/>
        <v>-4616475</v>
      </c>
      <c r="J34" s="31">
        <f t="shared" si="3"/>
        <v>-4616475</v>
      </c>
      <c r="K34" s="31">
        <f t="shared" si="3"/>
        <v>-1440683</v>
      </c>
      <c r="L34" s="31">
        <f t="shared" si="3"/>
        <v>-8831896</v>
      </c>
      <c r="M34" s="31">
        <f t="shared" si="3"/>
        <v>14558822</v>
      </c>
      <c r="N34" s="31">
        <f t="shared" si="3"/>
        <v>14558822</v>
      </c>
      <c r="O34" s="31">
        <f t="shared" si="3"/>
        <v>24119708</v>
      </c>
      <c r="P34" s="31">
        <f t="shared" si="3"/>
        <v>21961849</v>
      </c>
      <c r="Q34" s="31">
        <f t="shared" si="3"/>
        <v>18537071</v>
      </c>
      <c r="R34" s="31">
        <f t="shared" si="3"/>
        <v>18537071</v>
      </c>
      <c r="S34" s="31">
        <f t="shared" si="3"/>
        <v>13761888</v>
      </c>
      <c r="T34" s="31">
        <f t="shared" si="3"/>
        <v>8973356</v>
      </c>
      <c r="U34" s="31">
        <f t="shared" si="3"/>
        <v>5226816</v>
      </c>
      <c r="V34" s="31">
        <f t="shared" si="3"/>
        <v>5226816</v>
      </c>
      <c r="W34" s="31">
        <f t="shared" si="3"/>
        <v>5226816</v>
      </c>
      <c r="X34" s="31">
        <f t="shared" si="3"/>
        <v>16237814</v>
      </c>
      <c r="Y34" s="31">
        <f t="shared" si="3"/>
        <v>-11010998</v>
      </c>
      <c r="Z34" s="32">
        <f>+IF(X34&lt;&gt;0,+(Y34/X34)*100,0)</f>
        <v>-67.81083956251747</v>
      </c>
      <c r="AA34" s="33">
        <f>SUM(AA29:AA33)</f>
        <v>16237814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234735</v>
      </c>
      <c r="D37" s="18">
        <v>234735</v>
      </c>
      <c r="E37" s="19">
        <v>657020</v>
      </c>
      <c r="F37" s="20">
        <v>546033</v>
      </c>
      <c r="G37" s="20">
        <v>-41101</v>
      </c>
      <c r="H37" s="20">
        <v>-82031</v>
      </c>
      <c r="I37" s="20">
        <v>-122881</v>
      </c>
      <c r="J37" s="20">
        <v>-122881</v>
      </c>
      <c r="K37" s="20">
        <v>-160072</v>
      </c>
      <c r="L37" s="20">
        <v>-161848</v>
      </c>
      <c r="M37" s="20">
        <v>317915</v>
      </c>
      <c r="N37" s="20">
        <v>317915</v>
      </c>
      <c r="O37" s="20">
        <v>281382</v>
      </c>
      <c r="P37" s="20">
        <v>244612</v>
      </c>
      <c r="Q37" s="20">
        <v>208078</v>
      </c>
      <c r="R37" s="20">
        <v>208078</v>
      </c>
      <c r="S37" s="20">
        <v>171426</v>
      </c>
      <c r="T37" s="20">
        <v>134757</v>
      </c>
      <c r="U37" s="20">
        <v>78639</v>
      </c>
      <c r="V37" s="20">
        <v>78639</v>
      </c>
      <c r="W37" s="20">
        <v>78639</v>
      </c>
      <c r="X37" s="20">
        <v>546033</v>
      </c>
      <c r="Y37" s="20">
        <v>-467394</v>
      </c>
      <c r="Z37" s="21">
        <v>-85.6</v>
      </c>
      <c r="AA37" s="22">
        <v>546033</v>
      </c>
    </row>
    <row r="38" spans="1:27" ht="13.5">
      <c r="A38" s="23" t="s">
        <v>58</v>
      </c>
      <c r="B38" s="17"/>
      <c r="C38" s="18">
        <v>8576934</v>
      </c>
      <c r="D38" s="18">
        <v>8576934</v>
      </c>
      <c r="E38" s="19">
        <v>13683970</v>
      </c>
      <c r="F38" s="20">
        <v>8779642</v>
      </c>
      <c r="G38" s="20"/>
      <c r="H38" s="20"/>
      <c r="I38" s="20"/>
      <c r="J38" s="20"/>
      <c r="K38" s="20"/>
      <c r="L38" s="20"/>
      <c r="M38" s="20">
        <v>9389545</v>
      </c>
      <c r="N38" s="20">
        <v>9389545</v>
      </c>
      <c r="O38" s="20">
        <v>9373363</v>
      </c>
      <c r="P38" s="20">
        <v>9373363</v>
      </c>
      <c r="Q38" s="20">
        <v>9360946</v>
      </c>
      <c r="R38" s="20">
        <v>9360946</v>
      </c>
      <c r="S38" s="20">
        <v>9352786</v>
      </c>
      <c r="T38" s="20">
        <v>9337413</v>
      </c>
      <c r="U38" s="20">
        <v>9326170</v>
      </c>
      <c r="V38" s="20">
        <v>9326170</v>
      </c>
      <c r="W38" s="20">
        <v>9326170</v>
      </c>
      <c r="X38" s="20">
        <v>8779642</v>
      </c>
      <c r="Y38" s="20">
        <v>546528</v>
      </c>
      <c r="Z38" s="21">
        <v>6.22</v>
      </c>
      <c r="AA38" s="22">
        <v>8779642</v>
      </c>
    </row>
    <row r="39" spans="1:27" ht="13.5">
      <c r="A39" s="27" t="s">
        <v>61</v>
      </c>
      <c r="B39" s="35"/>
      <c r="C39" s="29">
        <f aca="true" t="shared" si="4" ref="C39:Y39">SUM(C37:C38)</f>
        <v>8811669</v>
      </c>
      <c r="D39" s="29">
        <f>SUM(D37:D38)</f>
        <v>8811669</v>
      </c>
      <c r="E39" s="36">
        <f t="shared" si="4"/>
        <v>14340990</v>
      </c>
      <c r="F39" s="37">
        <f t="shared" si="4"/>
        <v>9325675</v>
      </c>
      <c r="G39" s="37">
        <f t="shared" si="4"/>
        <v>-41101</v>
      </c>
      <c r="H39" s="37">
        <f t="shared" si="4"/>
        <v>-82031</v>
      </c>
      <c r="I39" s="37">
        <f t="shared" si="4"/>
        <v>-122881</v>
      </c>
      <c r="J39" s="37">
        <f t="shared" si="4"/>
        <v>-122881</v>
      </c>
      <c r="K39" s="37">
        <f t="shared" si="4"/>
        <v>-160072</v>
      </c>
      <c r="L39" s="37">
        <f t="shared" si="4"/>
        <v>-161848</v>
      </c>
      <c r="M39" s="37">
        <f t="shared" si="4"/>
        <v>9707460</v>
      </c>
      <c r="N39" s="37">
        <f t="shared" si="4"/>
        <v>9707460</v>
      </c>
      <c r="O39" s="37">
        <f t="shared" si="4"/>
        <v>9654745</v>
      </c>
      <c r="P39" s="37">
        <f t="shared" si="4"/>
        <v>9617975</v>
      </c>
      <c r="Q39" s="37">
        <f t="shared" si="4"/>
        <v>9569024</v>
      </c>
      <c r="R39" s="37">
        <f t="shared" si="4"/>
        <v>9569024</v>
      </c>
      <c r="S39" s="37">
        <f t="shared" si="4"/>
        <v>9524212</v>
      </c>
      <c r="T39" s="37">
        <f t="shared" si="4"/>
        <v>9472170</v>
      </c>
      <c r="U39" s="37">
        <f t="shared" si="4"/>
        <v>9404809</v>
      </c>
      <c r="V39" s="37">
        <f t="shared" si="4"/>
        <v>9404809</v>
      </c>
      <c r="W39" s="37">
        <f t="shared" si="4"/>
        <v>9404809</v>
      </c>
      <c r="X39" s="37">
        <f t="shared" si="4"/>
        <v>9325675</v>
      </c>
      <c r="Y39" s="37">
        <f t="shared" si="4"/>
        <v>79134</v>
      </c>
      <c r="Z39" s="38">
        <f>+IF(X39&lt;&gt;0,+(Y39/X39)*100,0)</f>
        <v>0.8485605599594668</v>
      </c>
      <c r="AA39" s="39">
        <f>SUM(AA37:AA38)</f>
        <v>9325675</v>
      </c>
    </row>
    <row r="40" spans="1:27" ht="13.5">
      <c r="A40" s="27" t="s">
        <v>62</v>
      </c>
      <c r="B40" s="28"/>
      <c r="C40" s="29">
        <f aca="true" t="shared" si="5" ref="C40:Y40">+C34+C39</f>
        <v>32584640</v>
      </c>
      <c r="D40" s="29">
        <f>+D34+D39</f>
        <v>32584640</v>
      </c>
      <c r="E40" s="30">
        <f t="shared" si="5"/>
        <v>30578803</v>
      </c>
      <c r="F40" s="31">
        <f t="shared" si="5"/>
        <v>25563489</v>
      </c>
      <c r="G40" s="31">
        <f t="shared" si="5"/>
        <v>12484426</v>
      </c>
      <c r="H40" s="31">
        <f t="shared" si="5"/>
        <v>26659189</v>
      </c>
      <c r="I40" s="31">
        <f t="shared" si="5"/>
        <v>-4739356</v>
      </c>
      <c r="J40" s="31">
        <f t="shared" si="5"/>
        <v>-4739356</v>
      </c>
      <c r="K40" s="31">
        <f t="shared" si="5"/>
        <v>-1600755</v>
      </c>
      <c r="L40" s="31">
        <f t="shared" si="5"/>
        <v>-8993744</v>
      </c>
      <c r="M40" s="31">
        <f t="shared" si="5"/>
        <v>24266282</v>
      </c>
      <c r="N40" s="31">
        <f t="shared" si="5"/>
        <v>24266282</v>
      </c>
      <c r="O40" s="31">
        <f t="shared" si="5"/>
        <v>33774453</v>
      </c>
      <c r="P40" s="31">
        <f t="shared" si="5"/>
        <v>31579824</v>
      </c>
      <c r="Q40" s="31">
        <f t="shared" si="5"/>
        <v>28106095</v>
      </c>
      <c r="R40" s="31">
        <f t="shared" si="5"/>
        <v>28106095</v>
      </c>
      <c r="S40" s="31">
        <f t="shared" si="5"/>
        <v>23286100</v>
      </c>
      <c r="T40" s="31">
        <f t="shared" si="5"/>
        <v>18445526</v>
      </c>
      <c r="U40" s="31">
        <f t="shared" si="5"/>
        <v>14631625</v>
      </c>
      <c r="V40" s="31">
        <f t="shared" si="5"/>
        <v>14631625</v>
      </c>
      <c r="W40" s="31">
        <f t="shared" si="5"/>
        <v>14631625</v>
      </c>
      <c r="X40" s="31">
        <f t="shared" si="5"/>
        <v>25563489</v>
      </c>
      <c r="Y40" s="31">
        <f t="shared" si="5"/>
        <v>-10931864</v>
      </c>
      <c r="Z40" s="32">
        <f>+IF(X40&lt;&gt;0,+(Y40/X40)*100,0)</f>
        <v>-42.76358364071508</v>
      </c>
      <c r="AA40" s="33">
        <f>+AA34+AA39</f>
        <v>25563489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469783147</v>
      </c>
      <c r="D42" s="43">
        <f>+D25-D40</f>
        <v>469783147</v>
      </c>
      <c r="E42" s="44">
        <f t="shared" si="6"/>
        <v>446327310</v>
      </c>
      <c r="F42" s="45">
        <f t="shared" si="6"/>
        <v>469919148</v>
      </c>
      <c r="G42" s="45">
        <f t="shared" si="6"/>
        <v>491818191</v>
      </c>
      <c r="H42" s="45">
        <f t="shared" si="6"/>
        <v>468110721</v>
      </c>
      <c r="I42" s="45">
        <f t="shared" si="6"/>
        <v>489925947</v>
      </c>
      <c r="J42" s="45">
        <f t="shared" si="6"/>
        <v>489925947</v>
      </c>
      <c r="K42" s="45">
        <f t="shared" si="6"/>
        <v>473085570</v>
      </c>
      <c r="L42" s="45">
        <f t="shared" si="6"/>
        <v>504406956</v>
      </c>
      <c r="M42" s="45">
        <f t="shared" si="6"/>
        <v>496136662</v>
      </c>
      <c r="N42" s="45">
        <f t="shared" si="6"/>
        <v>496136662</v>
      </c>
      <c r="O42" s="45">
        <f t="shared" si="6"/>
        <v>485369944</v>
      </c>
      <c r="P42" s="45">
        <f t="shared" si="6"/>
        <v>476884274</v>
      </c>
      <c r="Q42" s="45">
        <f t="shared" si="6"/>
        <v>500767391</v>
      </c>
      <c r="R42" s="45">
        <f t="shared" si="6"/>
        <v>500767391</v>
      </c>
      <c r="S42" s="45">
        <f t="shared" si="6"/>
        <v>486570165</v>
      </c>
      <c r="T42" s="45">
        <f t="shared" si="6"/>
        <v>479238557</v>
      </c>
      <c r="U42" s="45">
        <f t="shared" si="6"/>
        <v>469626560</v>
      </c>
      <c r="V42" s="45">
        <f t="shared" si="6"/>
        <v>469626560</v>
      </c>
      <c r="W42" s="45">
        <f t="shared" si="6"/>
        <v>469626560</v>
      </c>
      <c r="X42" s="45">
        <f t="shared" si="6"/>
        <v>469919148</v>
      </c>
      <c r="Y42" s="45">
        <f t="shared" si="6"/>
        <v>-292588</v>
      </c>
      <c r="Z42" s="46">
        <f>+IF(X42&lt;&gt;0,+(Y42/X42)*100,0)</f>
        <v>-0.06226347686517341</v>
      </c>
      <c r="AA42" s="47">
        <f>+AA25-AA40</f>
        <v>469919148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469783147</v>
      </c>
      <c r="D45" s="18">
        <v>469783147</v>
      </c>
      <c r="E45" s="19">
        <v>446327310</v>
      </c>
      <c r="F45" s="20">
        <v>469919148</v>
      </c>
      <c r="G45" s="20">
        <v>491818191</v>
      </c>
      <c r="H45" s="20">
        <v>468110721</v>
      </c>
      <c r="I45" s="20">
        <v>489925947</v>
      </c>
      <c r="J45" s="20">
        <v>489925947</v>
      </c>
      <c r="K45" s="20">
        <v>473085570</v>
      </c>
      <c r="L45" s="20">
        <v>504406956</v>
      </c>
      <c r="M45" s="20">
        <v>496136662</v>
      </c>
      <c r="N45" s="20">
        <v>496136662</v>
      </c>
      <c r="O45" s="20">
        <v>485369944</v>
      </c>
      <c r="P45" s="20">
        <v>476884274</v>
      </c>
      <c r="Q45" s="20">
        <v>500767391</v>
      </c>
      <c r="R45" s="20">
        <v>500767391</v>
      </c>
      <c r="S45" s="20">
        <v>486570165</v>
      </c>
      <c r="T45" s="20">
        <v>479238557</v>
      </c>
      <c r="U45" s="20">
        <v>469626560</v>
      </c>
      <c r="V45" s="20">
        <v>469626560</v>
      </c>
      <c r="W45" s="20">
        <v>469626560</v>
      </c>
      <c r="X45" s="20">
        <v>469919148</v>
      </c>
      <c r="Y45" s="20">
        <v>-292588</v>
      </c>
      <c r="Z45" s="48">
        <v>-0.06</v>
      </c>
      <c r="AA45" s="22">
        <v>469919148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469783147</v>
      </c>
      <c r="D48" s="51">
        <f>SUM(D45:D47)</f>
        <v>469783147</v>
      </c>
      <c r="E48" s="52">
        <f t="shared" si="7"/>
        <v>446327310</v>
      </c>
      <c r="F48" s="53">
        <f t="shared" si="7"/>
        <v>469919148</v>
      </c>
      <c r="G48" s="53">
        <f t="shared" si="7"/>
        <v>491818191</v>
      </c>
      <c r="H48" s="53">
        <f t="shared" si="7"/>
        <v>468110721</v>
      </c>
      <c r="I48" s="53">
        <f t="shared" si="7"/>
        <v>489925947</v>
      </c>
      <c r="J48" s="53">
        <f t="shared" si="7"/>
        <v>489925947</v>
      </c>
      <c r="K48" s="53">
        <f t="shared" si="7"/>
        <v>473085570</v>
      </c>
      <c r="L48" s="53">
        <f t="shared" si="7"/>
        <v>504406956</v>
      </c>
      <c r="M48" s="53">
        <f t="shared" si="7"/>
        <v>496136662</v>
      </c>
      <c r="N48" s="53">
        <f t="shared" si="7"/>
        <v>496136662</v>
      </c>
      <c r="O48" s="53">
        <f t="shared" si="7"/>
        <v>485369944</v>
      </c>
      <c r="P48" s="53">
        <f t="shared" si="7"/>
        <v>476884274</v>
      </c>
      <c r="Q48" s="53">
        <f t="shared" si="7"/>
        <v>500767391</v>
      </c>
      <c r="R48" s="53">
        <f t="shared" si="7"/>
        <v>500767391</v>
      </c>
      <c r="S48" s="53">
        <f t="shared" si="7"/>
        <v>486570165</v>
      </c>
      <c r="T48" s="53">
        <f t="shared" si="7"/>
        <v>479238557</v>
      </c>
      <c r="U48" s="53">
        <f t="shared" si="7"/>
        <v>469626560</v>
      </c>
      <c r="V48" s="53">
        <f t="shared" si="7"/>
        <v>469626560</v>
      </c>
      <c r="W48" s="53">
        <f t="shared" si="7"/>
        <v>469626560</v>
      </c>
      <c r="X48" s="53">
        <f t="shared" si="7"/>
        <v>469919148</v>
      </c>
      <c r="Y48" s="53">
        <f t="shared" si="7"/>
        <v>-292588</v>
      </c>
      <c r="Z48" s="54">
        <f>+IF(X48&lt;&gt;0,+(Y48/X48)*100,0)</f>
        <v>-0.06226347686517341</v>
      </c>
      <c r="AA48" s="55">
        <f>SUM(AA45:AA47)</f>
        <v>469919148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49210593</v>
      </c>
      <c r="D6" s="18">
        <v>49210593</v>
      </c>
      <c r="E6" s="19">
        <v>4677302</v>
      </c>
      <c r="F6" s="20">
        <v>4677302</v>
      </c>
      <c r="G6" s="20">
        <v>2826</v>
      </c>
      <c r="H6" s="20">
        <v>2825</v>
      </c>
      <c r="I6" s="20">
        <v>2825</v>
      </c>
      <c r="J6" s="20">
        <v>2825</v>
      </c>
      <c r="K6" s="20">
        <v>2825</v>
      </c>
      <c r="L6" s="20">
        <v>4458</v>
      </c>
      <c r="M6" s="20">
        <v>4458</v>
      </c>
      <c r="N6" s="20">
        <v>4458</v>
      </c>
      <c r="O6" s="20">
        <v>4458</v>
      </c>
      <c r="P6" s="20">
        <v>4458</v>
      </c>
      <c r="Q6" s="20">
        <v>3164</v>
      </c>
      <c r="R6" s="20">
        <v>3164</v>
      </c>
      <c r="S6" s="20">
        <v>1486</v>
      </c>
      <c r="T6" s="20">
        <v>1486</v>
      </c>
      <c r="U6" s="20">
        <v>491</v>
      </c>
      <c r="V6" s="20">
        <v>491</v>
      </c>
      <c r="W6" s="20">
        <v>491</v>
      </c>
      <c r="X6" s="20">
        <v>4677302</v>
      </c>
      <c r="Y6" s="20">
        <v>-4676811</v>
      </c>
      <c r="Z6" s="21">
        <v>-99.99</v>
      </c>
      <c r="AA6" s="22">
        <v>4677302</v>
      </c>
    </row>
    <row r="7" spans="1:27" ht="13.5">
      <c r="A7" s="23" t="s">
        <v>34</v>
      </c>
      <c r="B7" s="17"/>
      <c r="C7" s="18"/>
      <c r="D7" s="18"/>
      <c r="E7" s="19">
        <v>101706158</v>
      </c>
      <c r="F7" s="20">
        <v>101706158</v>
      </c>
      <c r="G7" s="20">
        <v>112573538</v>
      </c>
      <c r="H7" s="20">
        <v>109018095</v>
      </c>
      <c r="I7" s="20">
        <v>89747112</v>
      </c>
      <c r="J7" s="20">
        <v>89747112</v>
      </c>
      <c r="K7" s="20">
        <v>90064338</v>
      </c>
      <c r="L7" s="20">
        <v>77335476</v>
      </c>
      <c r="M7" s="20">
        <v>98800309</v>
      </c>
      <c r="N7" s="20">
        <v>98800309</v>
      </c>
      <c r="O7" s="20">
        <v>89110131</v>
      </c>
      <c r="P7" s="20">
        <v>89110131</v>
      </c>
      <c r="Q7" s="20">
        <v>46592674</v>
      </c>
      <c r="R7" s="20">
        <v>46592674</v>
      </c>
      <c r="S7" s="20">
        <v>74543727</v>
      </c>
      <c r="T7" s="20">
        <v>77223734</v>
      </c>
      <c r="U7" s="20">
        <v>49060730</v>
      </c>
      <c r="V7" s="20">
        <v>49060730</v>
      </c>
      <c r="W7" s="20">
        <v>49060730</v>
      </c>
      <c r="X7" s="20">
        <v>101706158</v>
      </c>
      <c r="Y7" s="20">
        <v>-52645428</v>
      </c>
      <c r="Z7" s="21">
        <v>-51.76</v>
      </c>
      <c r="AA7" s="22">
        <v>101706158</v>
      </c>
    </row>
    <row r="8" spans="1:27" ht="13.5">
      <c r="A8" s="23" t="s">
        <v>35</v>
      </c>
      <c r="B8" s="17"/>
      <c r="C8" s="18">
        <v>2587396</v>
      </c>
      <c r="D8" s="18">
        <v>2587396</v>
      </c>
      <c r="E8" s="19">
        <v>133205</v>
      </c>
      <c r="F8" s="20">
        <v>133205</v>
      </c>
      <c r="G8" s="20">
        <v>10978339</v>
      </c>
      <c r="H8" s="20">
        <v>10550261</v>
      </c>
      <c r="I8" s="20">
        <v>9976349</v>
      </c>
      <c r="J8" s="20">
        <v>9976349</v>
      </c>
      <c r="K8" s="20">
        <v>9976349</v>
      </c>
      <c r="L8" s="20">
        <v>9616790</v>
      </c>
      <c r="M8" s="20">
        <v>9616790</v>
      </c>
      <c r="N8" s="20">
        <v>9616790</v>
      </c>
      <c r="O8" s="20">
        <v>9616790</v>
      </c>
      <c r="P8" s="20">
        <v>9616790</v>
      </c>
      <c r="Q8" s="20">
        <v>8204057</v>
      </c>
      <c r="R8" s="20">
        <v>8204057</v>
      </c>
      <c r="S8" s="20">
        <v>8204057</v>
      </c>
      <c r="T8" s="20">
        <v>6174804</v>
      </c>
      <c r="U8" s="20">
        <v>4035930</v>
      </c>
      <c r="V8" s="20">
        <v>4035930</v>
      </c>
      <c r="W8" s="20">
        <v>4035930</v>
      </c>
      <c r="X8" s="20">
        <v>133205</v>
      </c>
      <c r="Y8" s="20">
        <v>3902725</v>
      </c>
      <c r="Z8" s="21">
        <v>2929.86</v>
      </c>
      <c r="AA8" s="22">
        <v>133205</v>
      </c>
    </row>
    <row r="9" spans="1:27" ht="13.5">
      <c r="A9" s="23" t="s">
        <v>36</v>
      </c>
      <c r="B9" s="17"/>
      <c r="C9" s="18">
        <v>5225779</v>
      </c>
      <c r="D9" s="18">
        <v>5225779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>
        <v>1883478</v>
      </c>
      <c r="U9" s="20">
        <v>1883478</v>
      </c>
      <c r="V9" s="20">
        <v>1883478</v>
      </c>
      <c r="W9" s="20">
        <v>1883478</v>
      </c>
      <c r="X9" s="20"/>
      <c r="Y9" s="20">
        <v>1883478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762418</v>
      </c>
      <c r="D11" s="18">
        <v>762418</v>
      </c>
      <c r="E11" s="19"/>
      <c r="F11" s="20"/>
      <c r="G11" s="20">
        <v>1093566</v>
      </c>
      <c r="H11" s="20">
        <v>1093566</v>
      </c>
      <c r="I11" s="20">
        <v>1093566</v>
      </c>
      <c r="J11" s="20">
        <v>1093566</v>
      </c>
      <c r="K11" s="20">
        <v>1093566</v>
      </c>
      <c r="L11" s="20">
        <v>1093566</v>
      </c>
      <c r="M11" s="20">
        <v>1093566</v>
      </c>
      <c r="N11" s="20">
        <v>1093566</v>
      </c>
      <c r="O11" s="20">
        <v>1093566</v>
      </c>
      <c r="P11" s="20">
        <v>1093566</v>
      </c>
      <c r="Q11" s="20">
        <v>619669</v>
      </c>
      <c r="R11" s="20">
        <v>619669</v>
      </c>
      <c r="S11" s="20">
        <v>619669</v>
      </c>
      <c r="T11" s="20">
        <v>762418</v>
      </c>
      <c r="U11" s="20">
        <v>762418</v>
      </c>
      <c r="V11" s="20">
        <v>762418</v>
      </c>
      <c r="W11" s="20">
        <v>762418</v>
      </c>
      <c r="X11" s="20"/>
      <c r="Y11" s="20">
        <v>762418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57786186</v>
      </c>
      <c r="D12" s="29">
        <f>SUM(D6:D11)</f>
        <v>57786186</v>
      </c>
      <c r="E12" s="30">
        <f t="shared" si="0"/>
        <v>106516665</v>
      </c>
      <c r="F12" s="31">
        <f t="shared" si="0"/>
        <v>106516665</v>
      </c>
      <c r="G12" s="31">
        <f t="shared" si="0"/>
        <v>124648269</v>
      </c>
      <c r="H12" s="31">
        <f t="shared" si="0"/>
        <v>120664747</v>
      </c>
      <c r="I12" s="31">
        <f t="shared" si="0"/>
        <v>100819852</v>
      </c>
      <c r="J12" s="31">
        <f t="shared" si="0"/>
        <v>100819852</v>
      </c>
      <c r="K12" s="31">
        <f t="shared" si="0"/>
        <v>101137078</v>
      </c>
      <c r="L12" s="31">
        <f t="shared" si="0"/>
        <v>88050290</v>
      </c>
      <c r="M12" s="31">
        <f t="shared" si="0"/>
        <v>109515123</v>
      </c>
      <c r="N12" s="31">
        <f t="shared" si="0"/>
        <v>109515123</v>
      </c>
      <c r="O12" s="31">
        <f t="shared" si="0"/>
        <v>99824945</v>
      </c>
      <c r="P12" s="31">
        <f t="shared" si="0"/>
        <v>99824945</v>
      </c>
      <c r="Q12" s="31">
        <f t="shared" si="0"/>
        <v>55419564</v>
      </c>
      <c r="R12" s="31">
        <f t="shared" si="0"/>
        <v>55419564</v>
      </c>
      <c r="S12" s="31">
        <f t="shared" si="0"/>
        <v>83368939</v>
      </c>
      <c r="T12" s="31">
        <f t="shared" si="0"/>
        <v>86045920</v>
      </c>
      <c r="U12" s="31">
        <f t="shared" si="0"/>
        <v>55743047</v>
      </c>
      <c r="V12" s="31">
        <f t="shared" si="0"/>
        <v>55743047</v>
      </c>
      <c r="W12" s="31">
        <f t="shared" si="0"/>
        <v>55743047</v>
      </c>
      <c r="X12" s="31">
        <f t="shared" si="0"/>
        <v>106516665</v>
      </c>
      <c r="Y12" s="31">
        <f t="shared" si="0"/>
        <v>-50773618</v>
      </c>
      <c r="Z12" s="32">
        <f>+IF(X12&lt;&gt;0,+(Y12/X12)*100,0)</f>
        <v>-47.66729976008918</v>
      </c>
      <c r="AA12" s="33">
        <f>SUM(AA6:AA11)</f>
        <v>106516665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292974656</v>
      </c>
      <c r="D19" s="18">
        <v>292974656</v>
      </c>
      <c r="E19" s="19">
        <v>341733270</v>
      </c>
      <c r="F19" s="20">
        <v>341733270</v>
      </c>
      <c r="G19" s="20">
        <v>329597023</v>
      </c>
      <c r="H19" s="20">
        <v>327041171</v>
      </c>
      <c r="I19" s="20">
        <v>330304413</v>
      </c>
      <c r="J19" s="20">
        <v>330304413</v>
      </c>
      <c r="K19" s="20">
        <v>330304413</v>
      </c>
      <c r="L19" s="20">
        <v>334932119</v>
      </c>
      <c r="M19" s="20">
        <v>340713216</v>
      </c>
      <c r="N19" s="20">
        <v>340713216</v>
      </c>
      <c r="O19" s="20">
        <v>345852305</v>
      </c>
      <c r="P19" s="20">
        <v>348520820</v>
      </c>
      <c r="Q19" s="20">
        <v>334451918</v>
      </c>
      <c r="R19" s="20">
        <v>334451918</v>
      </c>
      <c r="S19" s="20">
        <v>283978362</v>
      </c>
      <c r="T19" s="20">
        <v>298765981</v>
      </c>
      <c r="U19" s="20">
        <v>288973091</v>
      </c>
      <c r="V19" s="20">
        <v>288973091</v>
      </c>
      <c r="W19" s="20">
        <v>288973091</v>
      </c>
      <c r="X19" s="20">
        <v>341733270</v>
      </c>
      <c r="Y19" s="20">
        <v>-52760179</v>
      </c>
      <c r="Z19" s="21">
        <v>-15.44</v>
      </c>
      <c r="AA19" s="22">
        <v>341733270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393145</v>
      </c>
      <c r="D22" s="18">
        <v>393145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293367801</v>
      </c>
      <c r="D24" s="29">
        <f>SUM(D15:D23)</f>
        <v>293367801</v>
      </c>
      <c r="E24" s="36">
        <f t="shared" si="1"/>
        <v>341733270</v>
      </c>
      <c r="F24" s="37">
        <f t="shared" si="1"/>
        <v>341733270</v>
      </c>
      <c r="G24" s="37">
        <f t="shared" si="1"/>
        <v>329597023</v>
      </c>
      <c r="H24" s="37">
        <f t="shared" si="1"/>
        <v>327041171</v>
      </c>
      <c r="I24" s="37">
        <f t="shared" si="1"/>
        <v>330304413</v>
      </c>
      <c r="J24" s="37">
        <f t="shared" si="1"/>
        <v>330304413</v>
      </c>
      <c r="K24" s="37">
        <f t="shared" si="1"/>
        <v>330304413</v>
      </c>
      <c r="L24" s="37">
        <f t="shared" si="1"/>
        <v>334932119</v>
      </c>
      <c r="M24" s="37">
        <f t="shared" si="1"/>
        <v>340713216</v>
      </c>
      <c r="N24" s="37">
        <f t="shared" si="1"/>
        <v>340713216</v>
      </c>
      <c r="O24" s="37">
        <f t="shared" si="1"/>
        <v>345852305</v>
      </c>
      <c r="P24" s="37">
        <f t="shared" si="1"/>
        <v>348520820</v>
      </c>
      <c r="Q24" s="37">
        <f t="shared" si="1"/>
        <v>334451918</v>
      </c>
      <c r="R24" s="37">
        <f t="shared" si="1"/>
        <v>334451918</v>
      </c>
      <c r="S24" s="37">
        <f t="shared" si="1"/>
        <v>283978362</v>
      </c>
      <c r="T24" s="37">
        <f t="shared" si="1"/>
        <v>298765981</v>
      </c>
      <c r="U24" s="37">
        <f t="shared" si="1"/>
        <v>288973091</v>
      </c>
      <c r="V24" s="37">
        <f t="shared" si="1"/>
        <v>288973091</v>
      </c>
      <c r="W24" s="37">
        <f t="shared" si="1"/>
        <v>288973091</v>
      </c>
      <c r="X24" s="37">
        <f t="shared" si="1"/>
        <v>341733270</v>
      </c>
      <c r="Y24" s="37">
        <f t="shared" si="1"/>
        <v>-52760179</v>
      </c>
      <c r="Z24" s="38">
        <f>+IF(X24&lt;&gt;0,+(Y24/X24)*100,0)</f>
        <v>-15.438993984987182</v>
      </c>
      <c r="AA24" s="39">
        <f>SUM(AA15:AA23)</f>
        <v>341733270</v>
      </c>
    </row>
    <row r="25" spans="1:27" ht="13.5">
      <c r="A25" s="27" t="s">
        <v>51</v>
      </c>
      <c r="B25" s="28"/>
      <c r="C25" s="29">
        <f aca="true" t="shared" si="2" ref="C25:Y25">+C12+C24</f>
        <v>351153987</v>
      </c>
      <c r="D25" s="29">
        <f>+D12+D24</f>
        <v>351153987</v>
      </c>
      <c r="E25" s="30">
        <f t="shared" si="2"/>
        <v>448249935</v>
      </c>
      <c r="F25" s="31">
        <f t="shared" si="2"/>
        <v>448249935</v>
      </c>
      <c r="G25" s="31">
        <f t="shared" si="2"/>
        <v>454245292</v>
      </c>
      <c r="H25" s="31">
        <f t="shared" si="2"/>
        <v>447705918</v>
      </c>
      <c r="I25" s="31">
        <f t="shared" si="2"/>
        <v>431124265</v>
      </c>
      <c r="J25" s="31">
        <f t="shared" si="2"/>
        <v>431124265</v>
      </c>
      <c r="K25" s="31">
        <f t="shared" si="2"/>
        <v>431441491</v>
      </c>
      <c r="L25" s="31">
        <f t="shared" si="2"/>
        <v>422982409</v>
      </c>
      <c r="M25" s="31">
        <f t="shared" si="2"/>
        <v>450228339</v>
      </c>
      <c r="N25" s="31">
        <f t="shared" si="2"/>
        <v>450228339</v>
      </c>
      <c r="O25" s="31">
        <f t="shared" si="2"/>
        <v>445677250</v>
      </c>
      <c r="P25" s="31">
        <f t="shared" si="2"/>
        <v>448345765</v>
      </c>
      <c r="Q25" s="31">
        <f t="shared" si="2"/>
        <v>389871482</v>
      </c>
      <c r="R25" s="31">
        <f t="shared" si="2"/>
        <v>389871482</v>
      </c>
      <c r="S25" s="31">
        <f t="shared" si="2"/>
        <v>367347301</v>
      </c>
      <c r="T25" s="31">
        <f t="shared" si="2"/>
        <v>384811901</v>
      </c>
      <c r="U25" s="31">
        <f t="shared" si="2"/>
        <v>344716138</v>
      </c>
      <c r="V25" s="31">
        <f t="shared" si="2"/>
        <v>344716138</v>
      </c>
      <c r="W25" s="31">
        <f t="shared" si="2"/>
        <v>344716138</v>
      </c>
      <c r="X25" s="31">
        <f t="shared" si="2"/>
        <v>448249935</v>
      </c>
      <c r="Y25" s="31">
        <f t="shared" si="2"/>
        <v>-103533797</v>
      </c>
      <c r="Z25" s="32">
        <f>+IF(X25&lt;&gt;0,+(Y25/X25)*100,0)</f>
        <v>-23.097336757003657</v>
      </c>
      <c r="AA25" s="33">
        <f>+AA12+AA24</f>
        <v>448249935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238485</v>
      </c>
      <c r="D31" s="18">
        <v>238485</v>
      </c>
      <c r="E31" s="19"/>
      <c r="F31" s="20"/>
      <c r="G31" s="20">
        <v>256609</v>
      </c>
      <c r="H31" s="20">
        <v>278361</v>
      </c>
      <c r="I31" s="20">
        <v>436731</v>
      </c>
      <c r="J31" s="20">
        <v>436731</v>
      </c>
      <c r="K31" s="20">
        <v>753957</v>
      </c>
      <c r="L31" s="20">
        <v>500950</v>
      </c>
      <c r="M31" s="20">
        <v>500950</v>
      </c>
      <c r="N31" s="20">
        <v>500950</v>
      </c>
      <c r="O31" s="20">
        <v>500950</v>
      </c>
      <c r="P31" s="20">
        <v>500950</v>
      </c>
      <c r="Q31" s="20">
        <v>272425</v>
      </c>
      <c r="R31" s="20">
        <v>272425</v>
      </c>
      <c r="S31" s="20">
        <v>116712</v>
      </c>
      <c r="T31" s="20">
        <v>116712</v>
      </c>
      <c r="U31" s="20">
        <v>116712</v>
      </c>
      <c r="V31" s="20">
        <v>116712</v>
      </c>
      <c r="W31" s="20">
        <v>116712</v>
      </c>
      <c r="X31" s="20"/>
      <c r="Y31" s="20">
        <v>116712</v>
      </c>
      <c r="Z31" s="21"/>
      <c r="AA31" s="22"/>
    </row>
    <row r="32" spans="1:27" ht="13.5">
      <c r="A32" s="23" t="s">
        <v>57</v>
      </c>
      <c r="B32" s="17"/>
      <c r="C32" s="18">
        <v>21980559</v>
      </c>
      <c r="D32" s="18">
        <v>21980559</v>
      </c>
      <c r="E32" s="19">
        <v>104211552</v>
      </c>
      <c r="F32" s="20">
        <v>104211552</v>
      </c>
      <c r="G32" s="20">
        <v>126730451</v>
      </c>
      <c r="H32" s="20">
        <v>117298301</v>
      </c>
      <c r="I32" s="20">
        <v>100558278</v>
      </c>
      <c r="J32" s="20">
        <v>100558278</v>
      </c>
      <c r="K32" s="20">
        <v>100558278</v>
      </c>
      <c r="L32" s="20">
        <v>82480517</v>
      </c>
      <c r="M32" s="20">
        <v>82480517</v>
      </c>
      <c r="N32" s="20">
        <v>82480517</v>
      </c>
      <c r="O32" s="20">
        <v>77929428</v>
      </c>
      <c r="P32" s="20">
        <v>77929428</v>
      </c>
      <c r="Q32" s="20">
        <v>61482030</v>
      </c>
      <c r="R32" s="20">
        <v>61482030</v>
      </c>
      <c r="S32" s="20">
        <v>39745263</v>
      </c>
      <c r="T32" s="20">
        <v>51471882</v>
      </c>
      <c r="U32" s="20">
        <v>15998976</v>
      </c>
      <c r="V32" s="20">
        <v>15998976</v>
      </c>
      <c r="W32" s="20">
        <v>15998976</v>
      </c>
      <c r="X32" s="20">
        <v>104211552</v>
      </c>
      <c r="Y32" s="20">
        <v>-88212576</v>
      </c>
      <c r="Z32" s="21">
        <v>-84.65</v>
      </c>
      <c r="AA32" s="22">
        <v>104211552</v>
      </c>
    </row>
    <row r="33" spans="1:27" ht="13.5">
      <c r="A33" s="23" t="s">
        <v>58</v>
      </c>
      <c r="B33" s="17"/>
      <c r="C33" s="18">
        <v>2270864</v>
      </c>
      <c r="D33" s="18">
        <v>2270864</v>
      </c>
      <c r="E33" s="19"/>
      <c r="F33" s="20"/>
      <c r="G33" s="20">
        <v>8717427</v>
      </c>
      <c r="H33" s="20">
        <v>10971506</v>
      </c>
      <c r="I33" s="20">
        <v>10971506</v>
      </c>
      <c r="J33" s="20">
        <v>10971506</v>
      </c>
      <c r="K33" s="20">
        <v>10971506</v>
      </c>
      <c r="L33" s="20">
        <v>20843192</v>
      </c>
      <c r="M33" s="20">
        <v>48089122</v>
      </c>
      <c r="N33" s="20">
        <v>48089122</v>
      </c>
      <c r="O33" s="20">
        <v>48089122</v>
      </c>
      <c r="P33" s="20">
        <v>50757637</v>
      </c>
      <c r="Q33" s="20">
        <v>8959277</v>
      </c>
      <c r="R33" s="20">
        <v>8959277</v>
      </c>
      <c r="S33" s="20">
        <v>3332020</v>
      </c>
      <c r="T33" s="20">
        <v>9070001</v>
      </c>
      <c r="U33" s="20">
        <v>4447144</v>
      </c>
      <c r="V33" s="20">
        <v>4447144</v>
      </c>
      <c r="W33" s="20">
        <v>4447144</v>
      </c>
      <c r="X33" s="20"/>
      <c r="Y33" s="20">
        <v>4447144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24489908</v>
      </c>
      <c r="D34" s="29">
        <f>SUM(D29:D33)</f>
        <v>24489908</v>
      </c>
      <c r="E34" s="30">
        <f t="shared" si="3"/>
        <v>104211552</v>
      </c>
      <c r="F34" s="31">
        <f t="shared" si="3"/>
        <v>104211552</v>
      </c>
      <c r="G34" s="31">
        <f t="shared" si="3"/>
        <v>135704487</v>
      </c>
      <c r="H34" s="31">
        <f t="shared" si="3"/>
        <v>128548168</v>
      </c>
      <c r="I34" s="31">
        <f t="shared" si="3"/>
        <v>111966515</v>
      </c>
      <c r="J34" s="31">
        <f t="shared" si="3"/>
        <v>111966515</v>
      </c>
      <c r="K34" s="31">
        <f t="shared" si="3"/>
        <v>112283741</v>
      </c>
      <c r="L34" s="31">
        <f t="shared" si="3"/>
        <v>103824659</v>
      </c>
      <c r="M34" s="31">
        <f t="shared" si="3"/>
        <v>131070589</v>
      </c>
      <c r="N34" s="31">
        <f t="shared" si="3"/>
        <v>131070589</v>
      </c>
      <c r="O34" s="31">
        <f t="shared" si="3"/>
        <v>126519500</v>
      </c>
      <c r="P34" s="31">
        <f t="shared" si="3"/>
        <v>129188015</v>
      </c>
      <c r="Q34" s="31">
        <f t="shared" si="3"/>
        <v>70713732</v>
      </c>
      <c r="R34" s="31">
        <f t="shared" si="3"/>
        <v>70713732</v>
      </c>
      <c r="S34" s="31">
        <f t="shared" si="3"/>
        <v>43193995</v>
      </c>
      <c r="T34" s="31">
        <f t="shared" si="3"/>
        <v>60658595</v>
      </c>
      <c r="U34" s="31">
        <f t="shared" si="3"/>
        <v>20562832</v>
      </c>
      <c r="V34" s="31">
        <f t="shared" si="3"/>
        <v>20562832</v>
      </c>
      <c r="W34" s="31">
        <f t="shared" si="3"/>
        <v>20562832</v>
      </c>
      <c r="X34" s="31">
        <f t="shared" si="3"/>
        <v>104211552</v>
      </c>
      <c r="Y34" s="31">
        <f t="shared" si="3"/>
        <v>-83648720</v>
      </c>
      <c r="Z34" s="32">
        <f>+IF(X34&lt;&gt;0,+(Y34/X34)*100,0)</f>
        <v>-80.26818370385655</v>
      </c>
      <c r="AA34" s="33">
        <f>SUM(AA29:AA33)</f>
        <v>104211552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11387000</v>
      </c>
      <c r="F38" s="20">
        <v>11387000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11387000</v>
      </c>
      <c r="Y38" s="20">
        <v>-11387000</v>
      </c>
      <c r="Z38" s="21">
        <v>-100</v>
      </c>
      <c r="AA38" s="22">
        <v>11387000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11387000</v>
      </c>
      <c r="F39" s="37">
        <f t="shared" si="4"/>
        <v>11387000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11387000</v>
      </c>
      <c r="Y39" s="37">
        <f t="shared" si="4"/>
        <v>-11387000</v>
      </c>
      <c r="Z39" s="38">
        <f>+IF(X39&lt;&gt;0,+(Y39/X39)*100,0)</f>
        <v>-100</v>
      </c>
      <c r="AA39" s="39">
        <f>SUM(AA37:AA38)</f>
        <v>11387000</v>
      </c>
    </row>
    <row r="40" spans="1:27" ht="13.5">
      <c r="A40" s="27" t="s">
        <v>62</v>
      </c>
      <c r="B40" s="28"/>
      <c r="C40" s="29">
        <f aca="true" t="shared" si="5" ref="C40:Y40">+C34+C39</f>
        <v>24489908</v>
      </c>
      <c r="D40" s="29">
        <f>+D34+D39</f>
        <v>24489908</v>
      </c>
      <c r="E40" s="30">
        <f t="shared" si="5"/>
        <v>115598552</v>
      </c>
      <c r="F40" s="31">
        <f t="shared" si="5"/>
        <v>115598552</v>
      </c>
      <c r="G40" s="31">
        <f t="shared" si="5"/>
        <v>135704487</v>
      </c>
      <c r="H40" s="31">
        <f t="shared" si="5"/>
        <v>128548168</v>
      </c>
      <c r="I40" s="31">
        <f t="shared" si="5"/>
        <v>111966515</v>
      </c>
      <c r="J40" s="31">
        <f t="shared" si="5"/>
        <v>111966515</v>
      </c>
      <c r="K40" s="31">
        <f t="shared" si="5"/>
        <v>112283741</v>
      </c>
      <c r="L40" s="31">
        <f t="shared" si="5"/>
        <v>103824659</v>
      </c>
      <c r="M40" s="31">
        <f t="shared" si="5"/>
        <v>131070589</v>
      </c>
      <c r="N40" s="31">
        <f t="shared" si="5"/>
        <v>131070589</v>
      </c>
      <c r="O40" s="31">
        <f t="shared" si="5"/>
        <v>126519500</v>
      </c>
      <c r="P40" s="31">
        <f t="shared" si="5"/>
        <v>129188015</v>
      </c>
      <c r="Q40" s="31">
        <f t="shared" si="5"/>
        <v>70713732</v>
      </c>
      <c r="R40" s="31">
        <f t="shared" si="5"/>
        <v>70713732</v>
      </c>
      <c r="S40" s="31">
        <f t="shared" si="5"/>
        <v>43193995</v>
      </c>
      <c r="T40" s="31">
        <f t="shared" si="5"/>
        <v>60658595</v>
      </c>
      <c r="U40" s="31">
        <f t="shared" si="5"/>
        <v>20562832</v>
      </c>
      <c r="V40" s="31">
        <f t="shared" si="5"/>
        <v>20562832</v>
      </c>
      <c r="W40" s="31">
        <f t="shared" si="5"/>
        <v>20562832</v>
      </c>
      <c r="X40" s="31">
        <f t="shared" si="5"/>
        <v>115598552</v>
      </c>
      <c r="Y40" s="31">
        <f t="shared" si="5"/>
        <v>-95035720</v>
      </c>
      <c r="Z40" s="32">
        <f>+IF(X40&lt;&gt;0,+(Y40/X40)*100,0)</f>
        <v>-82.21186023160567</v>
      </c>
      <c r="AA40" s="33">
        <f>+AA34+AA39</f>
        <v>115598552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326664079</v>
      </c>
      <c r="D42" s="43">
        <f>+D25-D40</f>
        <v>326664079</v>
      </c>
      <c r="E42" s="44">
        <f t="shared" si="6"/>
        <v>332651383</v>
      </c>
      <c r="F42" s="45">
        <f t="shared" si="6"/>
        <v>332651383</v>
      </c>
      <c r="G42" s="45">
        <f t="shared" si="6"/>
        <v>318540805</v>
      </c>
      <c r="H42" s="45">
        <f t="shared" si="6"/>
        <v>319157750</v>
      </c>
      <c r="I42" s="45">
        <f t="shared" si="6"/>
        <v>319157750</v>
      </c>
      <c r="J42" s="45">
        <f t="shared" si="6"/>
        <v>319157750</v>
      </c>
      <c r="K42" s="45">
        <f t="shared" si="6"/>
        <v>319157750</v>
      </c>
      <c r="L42" s="45">
        <f t="shared" si="6"/>
        <v>319157750</v>
      </c>
      <c r="M42" s="45">
        <f t="shared" si="6"/>
        <v>319157750</v>
      </c>
      <c r="N42" s="45">
        <f t="shared" si="6"/>
        <v>319157750</v>
      </c>
      <c r="O42" s="45">
        <f t="shared" si="6"/>
        <v>319157750</v>
      </c>
      <c r="P42" s="45">
        <f t="shared" si="6"/>
        <v>319157750</v>
      </c>
      <c r="Q42" s="45">
        <f t="shared" si="6"/>
        <v>319157750</v>
      </c>
      <c r="R42" s="45">
        <f t="shared" si="6"/>
        <v>319157750</v>
      </c>
      <c r="S42" s="45">
        <f t="shared" si="6"/>
        <v>324153306</v>
      </c>
      <c r="T42" s="45">
        <f t="shared" si="6"/>
        <v>324153306</v>
      </c>
      <c r="U42" s="45">
        <f t="shared" si="6"/>
        <v>324153306</v>
      </c>
      <c r="V42" s="45">
        <f t="shared" si="6"/>
        <v>324153306</v>
      </c>
      <c r="W42" s="45">
        <f t="shared" si="6"/>
        <v>324153306</v>
      </c>
      <c r="X42" s="45">
        <f t="shared" si="6"/>
        <v>332651383</v>
      </c>
      <c r="Y42" s="45">
        <f t="shared" si="6"/>
        <v>-8498077</v>
      </c>
      <c r="Z42" s="46">
        <f>+IF(X42&lt;&gt;0,+(Y42/X42)*100,0)</f>
        <v>-2.554649532300306</v>
      </c>
      <c r="AA42" s="47">
        <f>+AA25-AA40</f>
        <v>332651383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323239617</v>
      </c>
      <c r="D45" s="18">
        <v>323239617</v>
      </c>
      <c r="E45" s="19">
        <v>329226921</v>
      </c>
      <c r="F45" s="20">
        <v>329226921</v>
      </c>
      <c r="G45" s="20">
        <v>315116343</v>
      </c>
      <c r="H45" s="20">
        <v>315733288</v>
      </c>
      <c r="I45" s="20">
        <v>315733288</v>
      </c>
      <c r="J45" s="20">
        <v>315733288</v>
      </c>
      <c r="K45" s="20">
        <v>315733288</v>
      </c>
      <c r="L45" s="20">
        <v>315733288</v>
      </c>
      <c r="M45" s="20">
        <v>315733288</v>
      </c>
      <c r="N45" s="20">
        <v>315733288</v>
      </c>
      <c r="O45" s="20">
        <v>315733288</v>
      </c>
      <c r="P45" s="20">
        <v>315733288</v>
      </c>
      <c r="Q45" s="20">
        <v>315733288</v>
      </c>
      <c r="R45" s="20">
        <v>315733288</v>
      </c>
      <c r="S45" s="20">
        <v>320728844</v>
      </c>
      <c r="T45" s="20">
        <v>320728844</v>
      </c>
      <c r="U45" s="20">
        <v>320728844</v>
      </c>
      <c r="V45" s="20">
        <v>320728844</v>
      </c>
      <c r="W45" s="20">
        <v>320728844</v>
      </c>
      <c r="X45" s="20">
        <v>329226921</v>
      </c>
      <c r="Y45" s="20">
        <v>-8498077</v>
      </c>
      <c r="Z45" s="48">
        <v>-2.58</v>
      </c>
      <c r="AA45" s="22">
        <v>329226921</v>
      </c>
    </row>
    <row r="46" spans="1:27" ht="13.5">
      <c r="A46" s="23" t="s">
        <v>67</v>
      </c>
      <c r="B46" s="17"/>
      <c r="C46" s="18">
        <v>3424462</v>
      </c>
      <c r="D46" s="18">
        <v>3424462</v>
      </c>
      <c r="E46" s="19">
        <v>3424462</v>
      </c>
      <c r="F46" s="20">
        <v>3424462</v>
      </c>
      <c r="G46" s="20">
        <v>3424462</v>
      </c>
      <c r="H46" s="20">
        <v>3424462</v>
      </c>
      <c r="I46" s="20">
        <v>3424462</v>
      </c>
      <c r="J46" s="20">
        <v>3424462</v>
      </c>
      <c r="K46" s="20">
        <v>3424462</v>
      </c>
      <c r="L46" s="20">
        <v>3424462</v>
      </c>
      <c r="M46" s="20">
        <v>3424462</v>
      </c>
      <c r="N46" s="20">
        <v>3424462</v>
      </c>
      <c r="O46" s="20">
        <v>3424462</v>
      </c>
      <c r="P46" s="20">
        <v>3424462</v>
      </c>
      <c r="Q46" s="20">
        <v>3424462</v>
      </c>
      <c r="R46" s="20">
        <v>3424462</v>
      </c>
      <c r="S46" s="20">
        <v>3424462</v>
      </c>
      <c r="T46" s="20">
        <v>3424462</v>
      </c>
      <c r="U46" s="20">
        <v>3424462</v>
      </c>
      <c r="V46" s="20">
        <v>3424462</v>
      </c>
      <c r="W46" s="20">
        <v>3424462</v>
      </c>
      <c r="X46" s="20">
        <v>3424462</v>
      </c>
      <c r="Y46" s="20"/>
      <c r="Z46" s="48"/>
      <c r="AA46" s="22">
        <v>3424462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326664079</v>
      </c>
      <c r="D48" s="51">
        <f>SUM(D45:D47)</f>
        <v>326664079</v>
      </c>
      <c r="E48" s="52">
        <f t="shared" si="7"/>
        <v>332651383</v>
      </c>
      <c r="F48" s="53">
        <f t="shared" si="7"/>
        <v>332651383</v>
      </c>
      <c r="G48" s="53">
        <f t="shared" si="7"/>
        <v>318540805</v>
      </c>
      <c r="H48" s="53">
        <f t="shared" si="7"/>
        <v>319157750</v>
      </c>
      <c r="I48" s="53">
        <f t="shared" si="7"/>
        <v>319157750</v>
      </c>
      <c r="J48" s="53">
        <f t="shared" si="7"/>
        <v>319157750</v>
      </c>
      <c r="K48" s="53">
        <f t="shared" si="7"/>
        <v>319157750</v>
      </c>
      <c r="L48" s="53">
        <f t="shared" si="7"/>
        <v>319157750</v>
      </c>
      <c r="M48" s="53">
        <f t="shared" si="7"/>
        <v>319157750</v>
      </c>
      <c r="N48" s="53">
        <f t="shared" si="7"/>
        <v>319157750</v>
      </c>
      <c r="O48" s="53">
        <f t="shared" si="7"/>
        <v>319157750</v>
      </c>
      <c r="P48" s="53">
        <f t="shared" si="7"/>
        <v>319157750</v>
      </c>
      <c r="Q48" s="53">
        <f t="shared" si="7"/>
        <v>319157750</v>
      </c>
      <c r="R48" s="53">
        <f t="shared" si="7"/>
        <v>319157750</v>
      </c>
      <c r="S48" s="53">
        <f t="shared" si="7"/>
        <v>324153306</v>
      </c>
      <c r="T48" s="53">
        <f t="shared" si="7"/>
        <v>324153306</v>
      </c>
      <c r="U48" s="53">
        <f t="shared" si="7"/>
        <v>324153306</v>
      </c>
      <c r="V48" s="53">
        <f t="shared" si="7"/>
        <v>324153306</v>
      </c>
      <c r="W48" s="53">
        <f t="shared" si="7"/>
        <v>324153306</v>
      </c>
      <c r="X48" s="53">
        <f t="shared" si="7"/>
        <v>332651383</v>
      </c>
      <c r="Y48" s="53">
        <f t="shared" si="7"/>
        <v>-8498077</v>
      </c>
      <c r="Z48" s="54">
        <f>+IF(X48&lt;&gt;0,+(Y48/X48)*100,0)</f>
        <v>-2.554649532300306</v>
      </c>
      <c r="AA48" s="55">
        <f>SUM(AA45:AA47)</f>
        <v>332651383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1349730</v>
      </c>
      <c r="D6" s="18">
        <v>1349730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>
        <v>8400</v>
      </c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>
        <v>18442200</v>
      </c>
      <c r="F7" s="20">
        <v>18442200</v>
      </c>
      <c r="G7" s="20">
        <v>8392000</v>
      </c>
      <c r="H7" s="20">
        <v>108000</v>
      </c>
      <c r="I7" s="20">
        <v>108000</v>
      </c>
      <c r="J7" s="20">
        <v>108000</v>
      </c>
      <c r="K7" s="20">
        <v>-108000</v>
      </c>
      <c r="L7" s="20">
        <v>-798000</v>
      </c>
      <c r="M7" s="20">
        <v>-798000</v>
      </c>
      <c r="N7" s="20">
        <v>-798000</v>
      </c>
      <c r="O7" s="20">
        <v>9701795</v>
      </c>
      <c r="P7" s="20">
        <v>-600779</v>
      </c>
      <c r="Q7" s="20">
        <v>-3562779</v>
      </c>
      <c r="R7" s="20">
        <v>-3562779</v>
      </c>
      <c r="S7" s="20">
        <v>-3562779</v>
      </c>
      <c r="T7" s="20">
        <v>-2414116</v>
      </c>
      <c r="U7" s="20">
        <v>60075</v>
      </c>
      <c r="V7" s="20">
        <v>60075</v>
      </c>
      <c r="W7" s="20">
        <v>60075</v>
      </c>
      <c r="X7" s="20">
        <v>18442200</v>
      </c>
      <c r="Y7" s="20">
        <v>-18382125</v>
      </c>
      <c r="Z7" s="21">
        <v>-99.67</v>
      </c>
      <c r="AA7" s="22">
        <v>18442200</v>
      </c>
    </row>
    <row r="8" spans="1:27" ht="13.5">
      <c r="A8" s="23" t="s">
        <v>35</v>
      </c>
      <c r="B8" s="17"/>
      <c r="C8" s="18">
        <v>25145487</v>
      </c>
      <c r="D8" s="18">
        <v>25145487</v>
      </c>
      <c r="E8" s="19">
        <v>81349816</v>
      </c>
      <c r="F8" s="20">
        <v>81349815</v>
      </c>
      <c r="G8" s="20">
        <v>6751079</v>
      </c>
      <c r="H8" s="20">
        <v>11527618</v>
      </c>
      <c r="I8" s="20">
        <v>15408883</v>
      </c>
      <c r="J8" s="20">
        <v>15408883</v>
      </c>
      <c r="K8" s="20">
        <v>15408883</v>
      </c>
      <c r="L8" s="20">
        <v>20659891</v>
      </c>
      <c r="M8" s="20">
        <v>20659891</v>
      </c>
      <c r="N8" s="20">
        <v>20659891</v>
      </c>
      <c r="O8" s="20">
        <v>17416958</v>
      </c>
      <c r="P8" s="20">
        <v>33413694</v>
      </c>
      <c r="Q8" s="20">
        <v>34422938</v>
      </c>
      <c r="R8" s="20">
        <v>34422938</v>
      </c>
      <c r="S8" s="20">
        <v>34422938</v>
      </c>
      <c r="T8" s="20">
        <v>43282311</v>
      </c>
      <c r="U8" s="20">
        <v>43282311</v>
      </c>
      <c r="V8" s="20">
        <v>43282311</v>
      </c>
      <c r="W8" s="20">
        <v>43282311</v>
      </c>
      <c r="X8" s="20">
        <v>81349815</v>
      </c>
      <c r="Y8" s="20">
        <v>-38067504</v>
      </c>
      <c r="Z8" s="21">
        <v>-46.79</v>
      </c>
      <c r="AA8" s="22">
        <v>81349815</v>
      </c>
    </row>
    <row r="9" spans="1:27" ht="13.5">
      <c r="A9" s="23" t="s">
        <v>36</v>
      </c>
      <c r="B9" s="17"/>
      <c r="C9" s="18">
        <v>2594844</v>
      </c>
      <c r="D9" s="18">
        <v>2594844</v>
      </c>
      <c r="E9" s="19">
        <v>39751</v>
      </c>
      <c r="F9" s="20">
        <v>39751</v>
      </c>
      <c r="G9" s="20"/>
      <c r="H9" s="20">
        <v>935821</v>
      </c>
      <c r="I9" s="20">
        <v>1098693</v>
      </c>
      <c r="J9" s="20">
        <v>1098693</v>
      </c>
      <c r="K9" s="20">
        <v>-795909</v>
      </c>
      <c r="L9" s="20">
        <v>-1903761</v>
      </c>
      <c r="M9" s="20">
        <v>-1903761</v>
      </c>
      <c r="N9" s="20">
        <v>-1903761</v>
      </c>
      <c r="O9" s="20"/>
      <c r="P9" s="20">
        <v>46786089</v>
      </c>
      <c r="Q9" s="20">
        <v>60317359</v>
      </c>
      <c r="R9" s="20">
        <v>60317359</v>
      </c>
      <c r="S9" s="20">
        <v>60317359</v>
      </c>
      <c r="T9" s="20">
        <v>60191213</v>
      </c>
      <c r="U9" s="20">
        <v>60191213</v>
      </c>
      <c r="V9" s="20">
        <v>60191213</v>
      </c>
      <c r="W9" s="20">
        <v>60191213</v>
      </c>
      <c r="X9" s="20">
        <v>39751</v>
      </c>
      <c r="Y9" s="20">
        <v>60151462</v>
      </c>
      <c r="Z9" s="21">
        <v>151320.63</v>
      </c>
      <c r="AA9" s="22">
        <v>39751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102722</v>
      </c>
      <c r="D11" s="18">
        <v>102722</v>
      </c>
      <c r="E11" s="19">
        <v>37548</v>
      </c>
      <c r="F11" s="20">
        <v>37548</v>
      </c>
      <c r="G11" s="20">
        <v>38221</v>
      </c>
      <c r="H11" s="20">
        <v>62103</v>
      </c>
      <c r="I11" s="20">
        <v>84784</v>
      </c>
      <c r="J11" s="20">
        <v>84784</v>
      </c>
      <c r="K11" s="20">
        <v>232789</v>
      </c>
      <c r="L11" s="20">
        <v>269421</v>
      </c>
      <c r="M11" s="20">
        <v>269421</v>
      </c>
      <c r="N11" s="20">
        <v>269421</v>
      </c>
      <c r="O11" s="20">
        <v>269421</v>
      </c>
      <c r="P11" s="20">
        <v>122833</v>
      </c>
      <c r="Q11" s="20">
        <v>150884</v>
      </c>
      <c r="R11" s="20">
        <v>150884</v>
      </c>
      <c r="S11" s="20">
        <v>150884</v>
      </c>
      <c r="T11" s="20">
        <v>227843</v>
      </c>
      <c r="U11" s="20">
        <v>227843</v>
      </c>
      <c r="V11" s="20">
        <v>227843</v>
      </c>
      <c r="W11" s="20">
        <v>227843</v>
      </c>
      <c r="X11" s="20">
        <v>37548</v>
      </c>
      <c r="Y11" s="20">
        <v>190295</v>
      </c>
      <c r="Z11" s="21">
        <v>506.8</v>
      </c>
      <c r="AA11" s="22">
        <v>37548</v>
      </c>
    </row>
    <row r="12" spans="1:27" ht="13.5">
      <c r="A12" s="27" t="s">
        <v>39</v>
      </c>
      <c r="B12" s="28"/>
      <c r="C12" s="29">
        <f aca="true" t="shared" si="0" ref="C12:Y12">SUM(C6:C11)</f>
        <v>29192783</v>
      </c>
      <c r="D12" s="29">
        <f>SUM(D6:D11)</f>
        <v>29192783</v>
      </c>
      <c r="E12" s="30">
        <f t="shared" si="0"/>
        <v>99869315</v>
      </c>
      <c r="F12" s="31">
        <f t="shared" si="0"/>
        <v>99869314</v>
      </c>
      <c r="G12" s="31">
        <f t="shared" si="0"/>
        <v>15181300</v>
      </c>
      <c r="H12" s="31">
        <f t="shared" si="0"/>
        <v>12633542</v>
      </c>
      <c r="I12" s="31">
        <f t="shared" si="0"/>
        <v>16700360</v>
      </c>
      <c r="J12" s="31">
        <f t="shared" si="0"/>
        <v>16700360</v>
      </c>
      <c r="K12" s="31">
        <f t="shared" si="0"/>
        <v>14737763</v>
      </c>
      <c r="L12" s="31">
        <f t="shared" si="0"/>
        <v>18227551</v>
      </c>
      <c r="M12" s="31">
        <f t="shared" si="0"/>
        <v>18227551</v>
      </c>
      <c r="N12" s="31">
        <f t="shared" si="0"/>
        <v>18227551</v>
      </c>
      <c r="O12" s="31">
        <f t="shared" si="0"/>
        <v>27388174</v>
      </c>
      <c r="P12" s="31">
        <f t="shared" si="0"/>
        <v>79730237</v>
      </c>
      <c r="Q12" s="31">
        <f t="shared" si="0"/>
        <v>91328402</v>
      </c>
      <c r="R12" s="31">
        <f t="shared" si="0"/>
        <v>91328402</v>
      </c>
      <c r="S12" s="31">
        <f t="shared" si="0"/>
        <v>91328402</v>
      </c>
      <c r="T12" s="31">
        <f t="shared" si="0"/>
        <v>101287251</v>
      </c>
      <c r="U12" s="31">
        <f t="shared" si="0"/>
        <v>103761442</v>
      </c>
      <c r="V12" s="31">
        <f t="shared" si="0"/>
        <v>103761442</v>
      </c>
      <c r="W12" s="31">
        <f t="shared" si="0"/>
        <v>103761442</v>
      </c>
      <c r="X12" s="31">
        <f t="shared" si="0"/>
        <v>99869314</v>
      </c>
      <c r="Y12" s="31">
        <f t="shared" si="0"/>
        <v>3892128</v>
      </c>
      <c r="Z12" s="32">
        <f>+IF(X12&lt;&gt;0,+(Y12/X12)*100,0)</f>
        <v>3.8972211223960143</v>
      </c>
      <c r="AA12" s="33">
        <f>SUM(AA6:AA11)</f>
        <v>99869314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15810020</v>
      </c>
      <c r="D17" s="18">
        <v>15810020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>
        <v>15810020</v>
      </c>
      <c r="Q17" s="20">
        <v>15810020</v>
      </c>
      <c r="R17" s="20">
        <v>15810020</v>
      </c>
      <c r="S17" s="20">
        <v>15810020</v>
      </c>
      <c r="T17" s="20">
        <v>15810020</v>
      </c>
      <c r="U17" s="20">
        <v>15810020</v>
      </c>
      <c r="V17" s="20">
        <v>15810020</v>
      </c>
      <c r="W17" s="20">
        <v>15810020</v>
      </c>
      <c r="X17" s="20"/>
      <c r="Y17" s="20">
        <v>15810020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298188305</v>
      </c>
      <c r="D19" s="18">
        <v>298188305</v>
      </c>
      <c r="E19" s="19">
        <v>83176959</v>
      </c>
      <c r="F19" s="20">
        <v>83176959</v>
      </c>
      <c r="G19" s="20">
        <v>102670</v>
      </c>
      <c r="H19" s="20">
        <v>1976444</v>
      </c>
      <c r="I19" s="20">
        <v>1998474</v>
      </c>
      <c r="J19" s="20">
        <v>1998474</v>
      </c>
      <c r="K19" s="20">
        <v>2684079</v>
      </c>
      <c r="L19" s="20">
        <v>2791550</v>
      </c>
      <c r="M19" s="20">
        <v>2791550</v>
      </c>
      <c r="N19" s="20">
        <v>2791550</v>
      </c>
      <c r="O19" s="20">
        <v>2791550</v>
      </c>
      <c r="P19" s="20">
        <v>305489947</v>
      </c>
      <c r="Q19" s="20">
        <v>307177487</v>
      </c>
      <c r="R19" s="20">
        <v>307177487</v>
      </c>
      <c r="S19" s="20">
        <v>307354894</v>
      </c>
      <c r="T19" s="20">
        <v>308066550</v>
      </c>
      <c r="U19" s="20">
        <v>378271196</v>
      </c>
      <c r="V19" s="20">
        <v>378271196</v>
      </c>
      <c r="W19" s="20">
        <v>378271196</v>
      </c>
      <c r="X19" s="20">
        <v>83176959</v>
      </c>
      <c r="Y19" s="20">
        <v>295094237</v>
      </c>
      <c r="Z19" s="21">
        <v>354.78</v>
      </c>
      <c r="AA19" s="22">
        <v>83176959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>
        <v>244775</v>
      </c>
      <c r="Q20" s="20">
        <v>244775</v>
      </c>
      <c r="R20" s="20">
        <v>244775</v>
      </c>
      <c r="S20" s="20">
        <v>244775</v>
      </c>
      <c r="T20" s="20">
        <v>244775</v>
      </c>
      <c r="U20" s="20">
        <v>244775</v>
      </c>
      <c r="V20" s="20">
        <v>244775</v>
      </c>
      <c r="W20" s="20">
        <v>244775</v>
      </c>
      <c r="X20" s="20"/>
      <c r="Y20" s="20">
        <v>244775</v>
      </c>
      <c r="Z20" s="21"/>
      <c r="AA20" s="22"/>
    </row>
    <row r="21" spans="1:27" ht="13.5">
      <c r="A21" s="23" t="s">
        <v>47</v>
      </c>
      <c r="B21" s="17"/>
      <c r="C21" s="18">
        <v>244775</v>
      </c>
      <c r="D21" s="18">
        <v>244775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577613</v>
      </c>
      <c r="D22" s="18">
        <v>577613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577613</v>
      </c>
      <c r="Q22" s="20">
        <v>577613</v>
      </c>
      <c r="R22" s="20">
        <v>577613</v>
      </c>
      <c r="S22" s="20">
        <v>577613</v>
      </c>
      <c r="T22" s="20">
        <v>577613</v>
      </c>
      <c r="U22" s="20">
        <v>577613</v>
      </c>
      <c r="V22" s="20">
        <v>577613</v>
      </c>
      <c r="W22" s="20">
        <v>577613</v>
      </c>
      <c r="X22" s="20"/>
      <c r="Y22" s="20">
        <v>577613</v>
      </c>
      <c r="Z22" s="21"/>
      <c r="AA22" s="22"/>
    </row>
    <row r="23" spans="1:27" ht="13.5">
      <c r="A23" s="23" t="s">
        <v>49</v>
      </c>
      <c r="B23" s="17"/>
      <c r="C23" s="18">
        <v>213000</v>
      </c>
      <c r="D23" s="18">
        <v>213000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315033713</v>
      </c>
      <c r="D24" s="29">
        <f>SUM(D15:D23)</f>
        <v>315033713</v>
      </c>
      <c r="E24" s="36">
        <f t="shared" si="1"/>
        <v>83176959</v>
      </c>
      <c r="F24" s="37">
        <f t="shared" si="1"/>
        <v>83176959</v>
      </c>
      <c r="G24" s="37">
        <f t="shared" si="1"/>
        <v>102670</v>
      </c>
      <c r="H24" s="37">
        <f t="shared" si="1"/>
        <v>1976444</v>
      </c>
      <c r="I24" s="37">
        <f t="shared" si="1"/>
        <v>1998474</v>
      </c>
      <c r="J24" s="37">
        <f t="shared" si="1"/>
        <v>1998474</v>
      </c>
      <c r="K24" s="37">
        <f t="shared" si="1"/>
        <v>2684079</v>
      </c>
      <c r="L24" s="37">
        <f t="shared" si="1"/>
        <v>2791550</v>
      </c>
      <c r="M24" s="37">
        <f t="shared" si="1"/>
        <v>2791550</v>
      </c>
      <c r="N24" s="37">
        <f t="shared" si="1"/>
        <v>2791550</v>
      </c>
      <c r="O24" s="37">
        <f t="shared" si="1"/>
        <v>2791550</v>
      </c>
      <c r="P24" s="37">
        <f t="shared" si="1"/>
        <v>322122355</v>
      </c>
      <c r="Q24" s="37">
        <f t="shared" si="1"/>
        <v>323809895</v>
      </c>
      <c r="R24" s="37">
        <f t="shared" si="1"/>
        <v>323809895</v>
      </c>
      <c r="S24" s="37">
        <f t="shared" si="1"/>
        <v>323987302</v>
      </c>
      <c r="T24" s="37">
        <f t="shared" si="1"/>
        <v>324698958</v>
      </c>
      <c r="U24" s="37">
        <f t="shared" si="1"/>
        <v>394903604</v>
      </c>
      <c r="V24" s="37">
        <f t="shared" si="1"/>
        <v>394903604</v>
      </c>
      <c r="W24" s="37">
        <f t="shared" si="1"/>
        <v>394903604</v>
      </c>
      <c r="X24" s="37">
        <f t="shared" si="1"/>
        <v>83176959</v>
      </c>
      <c r="Y24" s="37">
        <f t="shared" si="1"/>
        <v>311726645</v>
      </c>
      <c r="Z24" s="38">
        <f>+IF(X24&lt;&gt;0,+(Y24/X24)*100,0)</f>
        <v>374.7752367335286</v>
      </c>
      <c r="AA24" s="39">
        <f>SUM(AA15:AA23)</f>
        <v>83176959</v>
      </c>
    </row>
    <row r="25" spans="1:27" ht="13.5">
      <c r="A25" s="27" t="s">
        <v>51</v>
      </c>
      <c r="B25" s="28"/>
      <c r="C25" s="29">
        <f aca="true" t="shared" si="2" ref="C25:Y25">+C12+C24</f>
        <v>344226496</v>
      </c>
      <c r="D25" s="29">
        <f>+D12+D24</f>
        <v>344226496</v>
      </c>
      <c r="E25" s="30">
        <f t="shared" si="2"/>
        <v>183046274</v>
      </c>
      <c r="F25" s="31">
        <f t="shared" si="2"/>
        <v>183046273</v>
      </c>
      <c r="G25" s="31">
        <f t="shared" si="2"/>
        <v>15283970</v>
      </c>
      <c r="H25" s="31">
        <f t="shared" si="2"/>
        <v>14609986</v>
      </c>
      <c r="I25" s="31">
        <f t="shared" si="2"/>
        <v>18698834</v>
      </c>
      <c r="J25" s="31">
        <f t="shared" si="2"/>
        <v>18698834</v>
      </c>
      <c r="K25" s="31">
        <f t="shared" si="2"/>
        <v>17421842</v>
      </c>
      <c r="L25" s="31">
        <f t="shared" si="2"/>
        <v>21019101</v>
      </c>
      <c r="M25" s="31">
        <f t="shared" si="2"/>
        <v>21019101</v>
      </c>
      <c r="N25" s="31">
        <f t="shared" si="2"/>
        <v>21019101</v>
      </c>
      <c r="O25" s="31">
        <f t="shared" si="2"/>
        <v>30179724</v>
      </c>
      <c r="P25" s="31">
        <f t="shared" si="2"/>
        <v>401852592</v>
      </c>
      <c r="Q25" s="31">
        <f t="shared" si="2"/>
        <v>415138297</v>
      </c>
      <c r="R25" s="31">
        <f t="shared" si="2"/>
        <v>415138297</v>
      </c>
      <c r="S25" s="31">
        <f t="shared" si="2"/>
        <v>415315704</v>
      </c>
      <c r="T25" s="31">
        <f t="shared" si="2"/>
        <v>425986209</v>
      </c>
      <c r="U25" s="31">
        <f t="shared" si="2"/>
        <v>498665046</v>
      </c>
      <c r="V25" s="31">
        <f t="shared" si="2"/>
        <v>498665046</v>
      </c>
      <c r="W25" s="31">
        <f t="shared" si="2"/>
        <v>498665046</v>
      </c>
      <c r="X25" s="31">
        <f t="shared" si="2"/>
        <v>183046273</v>
      </c>
      <c r="Y25" s="31">
        <f t="shared" si="2"/>
        <v>315618773</v>
      </c>
      <c r="Z25" s="32">
        <f>+IF(X25&lt;&gt;0,+(Y25/X25)*100,0)</f>
        <v>172.42567566508168</v>
      </c>
      <c r="AA25" s="33">
        <f>+AA12+AA24</f>
        <v>183046273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-8968944</v>
      </c>
      <c r="M29" s="20">
        <v>-8968944</v>
      </c>
      <c r="N29" s="20">
        <v>-8968944</v>
      </c>
      <c r="O29" s="20"/>
      <c r="P29" s="20">
        <v>24041613</v>
      </c>
      <c r="Q29" s="20">
        <v>35042764</v>
      </c>
      <c r="R29" s="20">
        <v>35042764</v>
      </c>
      <c r="S29" s="20">
        <v>35042764</v>
      </c>
      <c r="T29" s="20">
        <v>33648589</v>
      </c>
      <c r="U29" s="20">
        <v>33648589</v>
      </c>
      <c r="V29" s="20">
        <v>33648589</v>
      </c>
      <c r="W29" s="20">
        <v>33648589</v>
      </c>
      <c r="X29" s="20"/>
      <c r="Y29" s="20">
        <v>33648589</v>
      </c>
      <c r="Z29" s="21"/>
      <c r="AA29" s="22"/>
    </row>
    <row r="30" spans="1:27" ht="13.5">
      <c r="A30" s="23" t="s">
        <v>55</v>
      </c>
      <c r="B30" s="17"/>
      <c r="C30" s="18">
        <v>1834072</v>
      </c>
      <c r="D30" s="18">
        <v>1834072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1834072</v>
      </c>
      <c r="Q30" s="20">
        <v>1834072</v>
      </c>
      <c r="R30" s="20">
        <v>1834072</v>
      </c>
      <c r="S30" s="20">
        <v>1834072</v>
      </c>
      <c r="T30" s="20">
        <v>1834072</v>
      </c>
      <c r="U30" s="20">
        <v>1834072</v>
      </c>
      <c r="V30" s="20">
        <v>1834072</v>
      </c>
      <c r="W30" s="20">
        <v>1834072</v>
      </c>
      <c r="X30" s="20"/>
      <c r="Y30" s="20">
        <v>1834072</v>
      </c>
      <c r="Z30" s="21"/>
      <c r="AA30" s="22"/>
    </row>
    <row r="31" spans="1:27" ht="13.5">
      <c r="A31" s="23" t="s">
        <v>56</v>
      </c>
      <c r="B31" s="17"/>
      <c r="C31" s="18">
        <v>60241</v>
      </c>
      <c r="D31" s="18">
        <v>60241</v>
      </c>
      <c r="E31" s="19">
        <v>6859933</v>
      </c>
      <c r="F31" s="20">
        <v>6859933</v>
      </c>
      <c r="G31" s="20"/>
      <c r="H31" s="20">
        <v>18750</v>
      </c>
      <c r="I31" s="20">
        <v>20917</v>
      </c>
      <c r="J31" s="20">
        <v>20917</v>
      </c>
      <c r="K31" s="20">
        <v>14324</v>
      </c>
      <c r="L31" s="20">
        <v>31256</v>
      </c>
      <c r="M31" s="20">
        <v>31256</v>
      </c>
      <c r="N31" s="20">
        <v>31256</v>
      </c>
      <c r="O31" s="20">
        <v>31667</v>
      </c>
      <c r="P31" s="20">
        <v>85677</v>
      </c>
      <c r="Q31" s="20">
        <v>93786</v>
      </c>
      <c r="R31" s="20">
        <v>93786</v>
      </c>
      <c r="S31" s="20">
        <v>93786</v>
      </c>
      <c r="T31" s="20">
        <v>107459</v>
      </c>
      <c r="U31" s="20">
        <v>107459</v>
      </c>
      <c r="V31" s="20">
        <v>107459</v>
      </c>
      <c r="W31" s="20">
        <v>107459</v>
      </c>
      <c r="X31" s="20">
        <v>6859933</v>
      </c>
      <c r="Y31" s="20">
        <v>-6752474</v>
      </c>
      <c r="Z31" s="21">
        <v>-98.43</v>
      </c>
      <c r="AA31" s="22">
        <v>6859933</v>
      </c>
    </row>
    <row r="32" spans="1:27" ht="13.5">
      <c r="A32" s="23" t="s">
        <v>57</v>
      </c>
      <c r="B32" s="17"/>
      <c r="C32" s="18">
        <v>83714861</v>
      </c>
      <c r="D32" s="18">
        <v>83714861</v>
      </c>
      <c r="E32" s="19">
        <v>56280012</v>
      </c>
      <c r="F32" s="20">
        <v>56280012</v>
      </c>
      <c r="G32" s="20">
        <v>7375148</v>
      </c>
      <c r="H32" s="20">
        <v>4052439</v>
      </c>
      <c r="I32" s="20">
        <v>7375148</v>
      </c>
      <c r="J32" s="20">
        <v>7375148</v>
      </c>
      <c r="K32" s="20">
        <v>1981382</v>
      </c>
      <c r="L32" s="20">
        <v>11237606</v>
      </c>
      <c r="M32" s="20">
        <v>11237606</v>
      </c>
      <c r="N32" s="20">
        <v>11237606</v>
      </c>
      <c r="O32" s="20">
        <v>9740594</v>
      </c>
      <c r="P32" s="20">
        <v>108931366</v>
      </c>
      <c r="Q32" s="20">
        <v>109118249</v>
      </c>
      <c r="R32" s="20">
        <v>109118249</v>
      </c>
      <c r="S32" s="20">
        <v>109295656</v>
      </c>
      <c r="T32" s="20">
        <v>123247501</v>
      </c>
      <c r="U32" s="20">
        <v>123247501</v>
      </c>
      <c r="V32" s="20">
        <v>123247501</v>
      </c>
      <c r="W32" s="20">
        <v>123247501</v>
      </c>
      <c r="X32" s="20">
        <v>56280012</v>
      </c>
      <c r="Y32" s="20">
        <v>66967489</v>
      </c>
      <c r="Z32" s="21">
        <v>118.99</v>
      </c>
      <c r="AA32" s="22">
        <v>56280012</v>
      </c>
    </row>
    <row r="33" spans="1:27" ht="13.5">
      <c r="A33" s="23" t="s">
        <v>58</v>
      </c>
      <c r="B33" s="17"/>
      <c r="C33" s="18">
        <v>762607</v>
      </c>
      <c r="D33" s="18">
        <v>762607</v>
      </c>
      <c r="E33" s="19">
        <v>125349946</v>
      </c>
      <c r="F33" s="20">
        <v>125349946</v>
      </c>
      <c r="G33" s="20"/>
      <c r="H33" s="20"/>
      <c r="I33" s="20"/>
      <c r="J33" s="20"/>
      <c r="K33" s="20"/>
      <c r="L33" s="20"/>
      <c r="M33" s="20"/>
      <c r="N33" s="20"/>
      <c r="O33" s="20"/>
      <c r="P33" s="20">
        <v>762607</v>
      </c>
      <c r="Q33" s="20">
        <v>762607</v>
      </c>
      <c r="R33" s="20">
        <v>762607</v>
      </c>
      <c r="S33" s="20">
        <v>762607</v>
      </c>
      <c r="T33" s="20">
        <v>762607</v>
      </c>
      <c r="U33" s="20">
        <v>762607</v>
      </c>
      <c r="V33" s="20">
        <v>762607</v>
      </c>
      <c r="W33" s="20">
        <v>762607</v>
      </c>
      <c r="X33" s="20">
        <v>125349946</v>
      </c>
      <c r="Y33" s="20">
        <v>-124587339</v>
      </c>
      <c r="Z33" s="21">
        <v>-99.39</v>
      </c>
      <c r="AA33" s="22">
        <v>125349946</v>
      </c>
    </row>
    <row r="34" spans="1:27" ht="13.5">
      <c r="A34" s="27" t="s">
        <v>59</v>
      </c>
      <c r="B34" s="28"/>
      <c r="C34" s="29">
        <f aca="true" t="shared" si="3" ref="C34:Y34">SUM(C29:C33)</f>
        <v>86371781</v>
      </c>
      <c r="D34" s="29">
        <f>SUM(D29:D33)</f>
        <v>86371781</v>
      </c>
      <c r="E34" s="30">
        <f t="shared" si="3"/>
        <v>188489891</v>
      </c>
      <c r="F34" s="31">
        <f t="shared" si="3"/>
        <v>188489891</v>
      </c>
      <c r="G34" s="31">
        <f t="shared" si="3"/>
        <v>7375148</v>
      </c>
      <c r="H34" s="31">
        <f t="shared" si="3"/>
        <v>4071189</v>
      </c>
      <c r="I34" s="31">
        <f t="shared" si="3"/>
        <v>7396065</v>
      </c>
      <c r="J34" s="31">
        <f t="shared" si="3"/>
        <v>7396065</v>
      </c>
      <c r="K34" s="31">
        <f t="shared" si="3"/>
        <v>1995706</v>
      </c>
      <c r="L34" s="31">
        <f t="shared" si="3"/>
        <v>2299918</v>
      </c>
      <c r="M34" s="31">
        <f t="shared" si="3"/>
        <v>2299918</v>
      </c>
      <c r="N34" s="31">
        <f t="shared" si="3"/>
        <v>2299918</v>
      </c>
      <c r="O34" s="31">
        <f t="shared" si="3"/>
        <v>9772261</v>
      </c>
      <c r="P34" s="31">
        <f t="shared" si="3"/>
        <v>135655335</v>
      </c>
      <c r="Q34" s="31">
        <f t="shared" si="3"/>
        <v>146851478</v>
      </c>
      <c r="R34" s="31">
        <f t="shared" si="3"/>
        <v>146851478</v>
      </c>
      <c r="S34" s="31">
        <f t="shared" si="3"/>
        <v>147028885</v>
      </c>
      <c r="T34" s="31">
        <f t="shared" si="3"/>
        <v>159600228</v>
      </c>
      <c r="U34" s="31">
        <f t="shared" si="3"/>
        <v>159600228</v>
      </c>
      <c r="V34" s="31">
        <f t="shared" si="3"/>
        <v>159600228</v>
      </c>
      <c r="W34" s="31">
        <f t="shared" si="3"/>
        <v>159600228</v>
      </c>
      <c r="X34" s="31">
        <f t="shared" si="3"/>
        <v>188489891</v>
      </c>
      <c r="Y34" s="31">
        <f t="shared" si="3"/>
        <v>-28889663</v>
      </c>
      <c r="Z34" s="32">
        <f>+IF(X34&lt;&gt;0,+(Y34/X34)*100,0)</f>
        <v>-15.326903128189512</v>
      </c>
      <c r="AA34" s="33">
        <f>SUM(AA29:AA33)</f>
        <v>188489891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3300112</v>
      </c>
      <c r="D37" s="18">
        <v>3300112</v>
      </c>
      <c r="E37" s="19">
        <v>2785630</v>
      </c>
      <c r="F37" s="20">
        <v>2785630</v>
      </c>
      <c r="G37" s="20"/>
      <c r="H37" s="20"/>
      <c r="I37" s="20"/>
      <c r="J37" s="20"/>
      <c r="K37" s="20"/>
      <c r="L37" s="20"/>
      <c r="M37" s="20"/>
      <c r="N37" s="20"/>
      <c r="O37" s="20"/>
      <c r="P37" s="20">
        <v>3300112</v>
      </c>
      <c r="Q37" s="20">
        <v>3300112</v>
      </c>
      <c r="R37" s="20">
        <v>3300112</v>
      </c>
      <c r="S37" s="20">
        <v>3300112</v>
      </c>
      <c r="T37" s="20">
        <v>3300112</v>
      </c>
      <c r="U37" s="20">
        <v>3300112</v>
      </c>
      <c r="V37" s="20">
        <v>3300112</v>
      </c>
      <c r="W37" s="20">
        <v>3300112</v>
      </c>
      <c r="X37" s="20">
        <v>2785630</v>
      </c>
      <c r="Y37" s="20">
        <v>514482</v>
      </c>
      <c r="Z37" s="21">
        <v>18.47</v>
      </c>
      <c r="AA37" s="22">
        <v>2785630</v>
      </c>
    </row>
    <row r="38" spans="1:27" ht="13.5">
      <c r="A38" s="23" t="s">
        <v>58</v>
      </c>
      <c r="B38" s="17"/>
      <c r="C38" s="18">
        <v>15525220</v>
      </c>
      <c r="D38" s="18">
        <v>15525220</v>
      </c>
      <c r="E38" s="19">
        <v>314376</v>
      </c>
      <c r="F38" s="20">
        <v>314376</v>
      </c>
      <c r="G38" s="20"/>
      <c r="H38" s="20"/>
      <c r="I38" s="20"/>
      <c r="J38" s="20"/>
      <c r="K38" s="20"/>
      <c r="L38" s="20"/>
      <c r="M38" s="20"/>
      <c r="N38" s="20"/>
      <c r="O38" s="20"/>
      <c r="P38" s="20">
        <v>15525220</v>
      </c>
      <c r="Q38" s="20">
        <v>15525220</v>
      </c>
      <c r="R38" s="20">
        <v>15525220</v>
      </c>
      <c r="S38" s="20">
        <v>15525220</v>
      </c>
      <c r="T38" s="20">
        <v>15525220</v>
      </c>
      <c r="U38" s="20">
        <v>15525220</v>
      </c>
      <c r="V38" s="20">
        <v>15525220</v>
      </c>
      <c r="W38" s="20">
        <v>15525220</v>
      </c>
      <c r="X38" s="20">
        <v>314376</v>
      </c>
      <c r="Y38" s="20">
        <v>15210844</v>
      </c>
      <c r="Z38" s="21">
        <v>4838.42</v>
      </c>
      <c r="AA38" s="22">
        <v>314376</v>
      </c>
    </row>
    <row r="39" spans="1:27" ht="13.5">
      <c r="A39" s="27" t="s">
        <v>61</v>
      </c>
      <c r="B39" s="35"/>
      <c r="C39" s="29">
        <f aca="true" t="shared" si="4" ref="C39:Y39">SUM(C37:C38)</f>
        <v>18825332</v>
      </c>
      <c r="D39" s="29">
        <f>SUM(D37:D38)</f>
        <v>18825332</v>
      </c>
      <c r="E39" s="36">
        <f t="shared" si="4"/>
        <v>3100006</v>
      </c>
      <c r="F39" s="37">
        <f t="shared" si="4"/>
        <v>3100006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18825332</v>
      </c>
      <c r="Q39" s="37">
        <f t="shared" si="4"/>
        <v>18825332</v>
      </c>
      <c r="R39" s="37">
        <f t="shared" si="4"/>
        <v>18825332</v>
      </c>
      <c r="S39" s="37">
        <f t="shared" si="4"/>
        <v>18825332</v>
      </c>
      <c r="T39" s="37">
        <f t="shared" si="4"/>
        <v>18825332</v>
      </c>
      <c r="U39" s="37">
        <f t="shared" si="4"/>
        <v>18825332</v>
      </c>
      <c r="V39" s="37">
        <f t="shared" si="4"/>
        <v>18825332</v>
      </c>
      <c r="W39" s="37">
        <f t="shared" si="4"/>
        <v>18825332</v>
      </c>
      <c r="X39" s="37">
        <f t="shared" si="4"/>
        <v>3100006</v>
      </c>
      <c r="Y39" s="37">
        <f t="shared" si="4"/>
        <v>15725326</v>
      </c>
      <c r="Z39" s="38">
        <f>+IF(X39&lt;&gt;0,+(Y39/X39)*100,0)</f>
        <v>507.26759883690545</v>
      </c>
      <c r="AA39" s="39">
        <f>SUM(AA37:AA38)</f>
        <v>3100006</v>
      </c>
    </row>
    <row r="40" spans="1:27" ht="13.5">
      <c r="A40" s="27" t="s">
        <v>62</v>
      </c>
      <c r="B40" s="28"/>
      <c r="C40" s="29">
        <f aca="true" t="shared" si="5" ref="C40:Y40">+C34+C39</f>
        <v>105197113</v>
      </c>
      <c r="D40" s="29">
        <f>+D34+D39</f>
        <v>105197113</v>
      </c>
      <c r="E40" s="30">
        <f t="shared" si="5"/>
        <v>191589897</v>
      </c>
      <c r="F40" s="31">
        <f t="shared" si="5"/>
        <v>191589897</v>
      </c>
      <c r="G40" s="31">
        <f t="shared" si="5"/>
        <v>7375148</v>
      </c>
      <c r="H40" s="31">
        <f t="shared" si="5"/>
        <v>4071189</v>
      </c>
      <c r="I40" s="31">
        <f t="shared" si="5"/>
        <v>7396065</v>
      </c>
      <c r="J40" s="31">
        <f t="shared" si="5"/>
        <v>7396065</v>
      </c>
      <c r="K40" s="31">
        <f t="shared" si="5"/>
        <v>1995706</v>
      </c>
      <c r="L40" s="31">
        <f t="shared" si="5"/>
        <v>2299918</v>
      </c>
      <c r="M40" s="31">
        <f t="shared" si="5"/>
        <v>2299918</v>
      </c>
      <c r="N40" s="31">
        <f t="shared" si="5"/>
        <v>2299918</v>
      </c>
      <c r="O40" s="31">
        <f t="shared" si="5"/>
        <v>9772261</v>
      </c>
      <c r="P40" s="31">
        <f t="shared" si="5"/>
        <v>154480667</v>
      </c>
      <c r="Q40" s="31">
        <f t="shared" si="5"/>
        <v>165676810</v>
      </c>
      <c r="R40" s="31">
        <f t="shared" si="5"/>
        <v>165676810</v>
      </c>
      <c r="S40" s="31">
        <f t="shared" si="5"/>
        <v>165854217</v>
      </c>
      <c r="T40" s="31">
        <f t="shared" si="5"/>
        <v>178425560</v>
      </c>
      <c r="U40" s="31">
        <f t="shared" si="5"/>
        <v>178425560</v>
      </c>
      <c r="V40" s="31">
        <f t="shared" si="5"/>
        <v>178425560</v>
      </c>
      <c r="W40" s="31">
        <f t="shared" si="5"/>
        <v>178425560</v>
      </c>
      <c r="X40" s="31">
        <f t="shared" si="5"/>
        <v>191589897</v>
      </c>
      <c r="Y40" s="31">
        <f t="shared" si="5"/>
        <v>-13164337</v>
      </c>
      <c r="Z40" s="32">
        <f>+IF(X40&lt;&gt;0,+(Y40/X40)*100,0)</f>
        <v>-6.871101872349772</v>
      </c>
      <c r="AA40" s="33">
        <f>+AA34+AA39</f>
        <v>191589897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239029383</v>
      </c>
      <c r="D42" s="43">
        <f>+D25-D40</f>
        <v>239029383</v>
      </c>
      <c r="E42" s="44">
        <f t="shared" si="6"/>
        <v>-8543623</v>
      </c>
      <c r="F42" s="45">
        <f t="shared" si="6"/>
        <v>-8543624</v>
      </c>
      <c r="G42" s="45">
        <f t="shared" si="6"/>
        <v>7908822</v>
      </c>
      <c r="H42" s="45">
        <f t="shared" si="6"/>
        <v>10538797</v>
      </c>
      <c r="I42" s="45">
        <f t="shared" si="6"/>
        <v>11302769</v>
      </c>
      <c r="J42" s="45">
        <f t="shared" si="6"/>
        <v>11302769</v>
      </c>
      <c r="K42" s="45">
        <f t="shared" si="6"/>
        <v>15426136</v>
      </c>
      <c r="L42" s="45">
        <f t="shared" si="6"/>
        <v>18719183</v>
      </c>
      <c r="M42" s="45">
        <f t="shared" si="6"/>
        <v>18719183</v>
      </c>
      <c r="N42" s="45">
        <f t="shared" si="6"/>
        <v>18719183</v>
      </c>
      <c r="O42" s="45">
        <f t="shared" si="6"/>
        <v>20407463</v>
      </c>
      <c r="P42" s="45">
        <f t="shared" si="6"/>
        <v>247371925</v>
      </c>
      <c r="Q42" s="45">
        <f t="shared" si="6"/>
        <v>249461487</v>
      </c>
      <c r="R42" s="45">
        <f t="shared" si="6"/>
        <v>249461487</v>
      </c>
      <c r="S42" s="45">
        <f t="shared" si="6"/>
        <v>249461487</v>
      </c>
      <c r="T42" s="45">
        <f t="shared" si="6"/>
        <v>247560649</v>
      </c>
      <c r="U42" s="45">
        <f t="shared" si="6"/>
        <v>320239486</v>
      </c>
      <c r="V42" s="45">
        <f t="shared" si="6"/>
        <v>320239486</v>
      </c>
      <c r="W42" s="45">
        <f t="shared" si="6"/>
        <v>320239486</v>
      </c>
      <c r="X42" s="45">
        <f t="shared" si="6"/>
        <v>-8543624</v>
      </c>
      <c r="Y42" s="45">
        <f t="shared" si="6"/>
        <v>328783110</v>
      </c>
      <c r="Z42" s="46">
        <f>+IF(X42&lt;&gt;0,+(Y42/X42)*100,0)</f>
        <v>-3848.286277579631</v>
      </c>
      <c r="AA42" s="47">
        <f>+AA25-AA40</f>
        <v>-8543624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239029383</v>
      </c>
      <c r="D45" s="18">
        <v>239029383</v>
      </c>
      <c r="E45" s="19">
        <v>-8543624</v>
      </c>
      <c r="F45" s="20">
        <v>-8543624</v>
      </c>
      <c r="G45" s="20">
        <v>7908822</v>
      </c>
      <c r="H45" s="20">
        <v>10538797</v>
      </c>
      <c r="I45" s="20">
        <v>11302769</v>
      </c>
      <c r="J45" s="20">
        <v>11302769</v>
      </c>
      <c r="K45" s="20">
        <v>15426136</v>
      </c>
      <c r="L45" s="20">
        <v>18719183</v>
      </c>
      <c r="M45" s="20">
        <v>18719183</v>
      </c>
      <c r="N45" s="20">
        <v>18719183</v>
      </c>
      <c r="O45" s="20">
        <v>20407463</v>
      </c>
      <c r="P45" s="20">
        <v>247371925</v>
      </c>
      <c r="Q45" s="20">
        <v>249461487</v>
      </c>
      <c r="R45" s="20">
        <v>249461487</v>
      </c>
      <c r="S45" s="20">
        <v>249461487</v>
      </c>
      <c r="T45" s="20">
        <v>247560649</v>
      </c>
      <c r="U45" s="20">
        <v>320239486</v>
      </c>
      <c r="V45" s="20">
        <v>320239486</v>
      </c>
      <c r="W45" s="20">
        <v>320239486</v>
      </c>
      <c r="X45" s="20">
        <v>-8543624</v>
      </c>
      <c r="Y45" s="20">
        <v>328783110</v>
      </c>
      <c r="Z45" s="48">
        <v>-3848.29</v>
      </c>
      <c r="AA45" s="22">
        <v>-8543624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239029383</v>
      </c>
      <c r="D48" s="51">
        <f>SUM(D45:D47)</f>
        <v>239029383</v>
      </c>
      <c r="E48" s="52">
        <f t="shared" si="7"/>
        <v>-8543624</v>
      </c>
      <c r="F48" s="53">
        <f t="shared" si="7"/>
        <v>-8543624</v>
      </c>
      <c r="G48" s="53">
        <f t="shared" si="7"/>
        <v>7908822</v>
      </c>
      <c r="H48" s="53">
        <f t="shared" si="7"/>
        <v>10538797</v>
      </c>
      <c r="I48" s="53">
        <f t="shared" si="7"/>
        <v>11302769</v>
      </c>
      <c r="J48" s="53">
        <f t="shared" si="7"/>
        <v>11302769</v>
      </c>
      <c r="K48" s="53">
        <f t="shared" si="7"/>
        <v>15426136</v>
      </c>
      <c r="L48" s="53">
        <f t="shared" si="7"/>
        <v>18719183</v>
      </c>
      <c r="M48" s="53">
        <f t="shared" si="7"/>
        <v>18719183</v>
      </c>
      <c r="N48" s="53">
        <f t="shared" si="7"/>
        <v>18719183</v>
      </c>
      <c r="O48" s="53">
        <f t="shared" si="7"/>
        <v>20407463</v>
      </c>
      <c r="P48" s="53">
        <f t="shared" si="7"/>
        <v>247371925</v>
      </c>
      <c r="Q48" s="53">
        <f t="shared" si="7"/>
        <v>249461487</v>
      </c>
      <c r="R48" s="53">
        <f t="shared" si="7"/>
        <v>249461487</v>
      </c>
      <c r="S48" s="53">
        <f t="shared" si="7"/>
        <v>249461487</v>
      </c>
      <c r="T48" s="53">
        <f t="shared" si="7"/>
        <v>247560649</v>
      </c>
      <c r="U48" s="53">
        <f t="shared" si="7"/>
        <v>320239486</v>
      </c>
      <c r="V48" s="53">
        <f t="shared" si="7"/>
        <v>320239486</v>
      </c>
      <c r="W48" s="53">
        <f t="shared" si="7"/>
        <v>320239486</v>
      </c>
      <c r="X48" s="53">
        <f t="shared" si="7"/>
        <v>-8543624</v>
      </c>
      <c r="Y48" s="53">
        <f t="shared" si="7"/>
        <v>328783110</v>
      </c>
      <c r="Z48" s="54">
        <f>+IF(X48&lt;&gt;0,+(Y48/X48)*100,0)</f>
        <v>-3848.286277579631</v>
      </c>
      <c r="AA48" s="55">
        <f>SUM(AA45:AA47)</f>
        <v>-8543624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2165936</v>
      </c>
      <c r="D6" s="18">
        <v>2165936</v>
      </c>
      <c r="E6" s="19">
        <v>3000000</v>
      </c>
      <c r="F6" s="20">
        <v>4687298</v>
      </c>
      <c r="G6" s="20">
        <v>189166</v>
      </c>
      <c r="H6" s="20">
        <v>-834243</v>
      </c>
      <c r="I6" s="20">
        <v>-2367918</v>
      </c>
      <c r="J6" s="20">
        <v>-2367918</v>
      </c>
      <c r="K6" s="20">
        <v>-3018158</v>
      </c>
      <c r="L6" s="20">
        <v>-2575044</v>
      </c>
      <c r="M6" s="20">
        <v>2938009</v>
      </c>
      <c r="N6" s="20">
        <v>2938009</v>
      </c>
      <c r="O6" s="20">
        <v>468989</v>
      </c>
      <c r="P6" s="20">
        <v>-1907993</v>
      </c>
      <c r="Q6" s="20">
        <v>28909574</v>
      </c>
      <c r="R6" s="20">
        <v>28909574</v>
      </c>
      <c r="S6" s="20">
        <v>11137031</v>
      </c>
      <c r="T6" s="20">
        <v>924932</v>
      </c>
      <c r="U6" s="20">
        <v>742075</v>
      </c>
      <c r="V6" s="20">
        <v>742075</v>
      </c>
      <c r="W6" s="20">
        <v>742075</v>
      </c>
      <c r="X6" s="20">
        <v>4687298</v>
      </c>
      <c r="Y6" s="20">
        <v>-3945223</v>
      </c>
      <c r="Z6" s="21">
        <v>-84.17</v>
      </c>
      <c r="AA6" s="22">
        <v>4687298</v>
      </c>
    </row>
    <row r="7" spans="1:27" ht="13.5">
      <c r="A7" s="23" t="s">
        <v>34</v>
      </c>
      <c r="B7" s="17"/>
      <c r="C7" s="18"/>
      <c r="D7" s="18"/>
      <c r="E7" s="19">
        <v>16000000</v>
      </c>
      <c r="F7" s="20">
        <v>16478638</v>
      </c>
      <c r="G7" s="20">
        <v>1923107</v>
      </c>
      <c r="H7" s="20">
        <v>9169490</v>
      </c>
      <c r="I7" s="20">
        <v>2235861</v>
      </c>
      <c r="J7" s="20">
        <v>2235861</v>
      </c>
      <c r="K7" s="20">
        <v>1226435</v>
      </c>
      <c r="L7" s="20">
        <v>1226435</v>
      </c>
      <c r="M7" s="20">
        <v>-1355091</v>
      </c>
      <c r="N7" s="20">
        <v>-1355091</v>
      </c>
      <c r="O7" s="20">
        <v>2850405</v>
      </c>
      <c r="P7" s="20">
        <v>1959325</v>
      </c>
      <c r="Q7" s="20">
        <v>1455183</v>
      </c>
      <c r="R7" s="20">
        <v>1455183</v>
      </c>
      <c r="S7" s="20">
        <v>16455183</v>
      </c>
      <c r="T7" s="20">
        <v>22831236</v>
      </c>
      <c r="U7" s="20">
        <v>22831236</v>
      </c>
      <c r="V7" s="20">
        <v>22831236</v>
      </c>
      <c r="W7" s="20">
        <v>22831236</v>
      </c>
      <c r="X7" s="20">
        <v>16478638</v>
      </c>
      <c r="Y7" s="20">
        <v>6352598</v>
      </c>
      <c r="Z7" s="21">
        <v>38.55</v>
      </c>
      <c r="AA7" s="22">
        <v>16478638</v>
      </c>
    </row>
    <row r="8" spans="1:27" ht="13.5">
      <c r="A8" s="23" t="s">
        <v>35</v>
      </c>
      <c r="B8" s="17"/>
      <c r="C8" s="18">
        <v>5248295</v>
      </c>
      <c r="D8" s="18">
        <v>5248295</v>
      </c>
      <c r="E8" s="19">
        <v>6000000</v>
      </c>
      <c r="F8" s="20">
        <v>14707978</v>
      </c>
      <c r="G8" s="20">
        <v>9095474</v>
      </c>
      <c r="H8" s="20">
        <v>-167579</v>
      </c>
      <c r="I8" s="20">
        <v>861894</v>
      </c>
      <c r="J8" s="20">
        <v>861894</v>
      </c>
      <c r="K8" s="20">
        <v>-751792</v>
      </c>
      <c r="L8" s="20">
        <v>-4480427</v>
      </c>
      <c r="M8" s="20">
        <v>124819</v>
      </c>
      <c r="N8" s="20">
        <v>124819</v>
      </c>
      <c r="O8" s="20">
        <v>3478647</v>
      </c>
      <c r="P8" s="20">
        <v>2800171</v>
      </c>
      <c r="Q8" s="20">
        <v>13777731</v>
      </c>
      <c r="R8" s="20">
        <v>13777731</v>
      </c>
      <c r="S8" s="20">
        <v>25878990</v>
      </c>
      <c r="T8" s="20">
        <v>16994387</v>
      </c>
      <c r="U8" s="20">
        <v>17870685</v>
      </c>
      <c r="V8" s="20">
        <v>17870685</v>
      </c>
      <c r="W8" s="20">
        <v>17870685</v>
      </c>
      <c r="X8" s="20">
        <v>14707978</v>
      </c>
      <c r="Y8" s="20">
        <v>3162707</v>
      </c>
      <c r="Z8" s="21">
        <v>21.5</v>
      </c>
      <c r="AA8" s="22">
        <v>14707978</v>
      </c>
    </row>
    <row r="9" spans="1:27" ht="13.5">
      <c r="A9" s="23" t="s">
        <v>36</v>
      </c>
      <c r="B9" s="17"/>
      <c r="C9" s="18">
        <v>11308984</v>
      </c>
      <c r="D9" s="18">
        <v>11308984</v>
      </c>
      <c r="E9" s="19">
        <v>8700000</v>
      </c>
      <c r="F9" s="20">
        <v>8700000</v>
      </c>
      <c r="G9" s="20">
        <v>-13793665</v>
      </c>
      <c r="H9" s="20">
        <v>-2263897</v>
      </c>
      <c r="I9" s="20"/>
      <c r="J9" s="20"/>
      <c r="K9" s="20"/>
      <c r="L9" s="20"/>
      <c r="M9" s="20">
        <v>460828</v>
      </c>
      <c r="N9" s="20">
        <v>460828</v>
      </c>
      <c r="O9" s="20">
        <v>-5289580</v>
      </c>
      <c r="P9" s="20">
        <v>-5460651</v>
      </c>
      <c r="Q9" s="20">
        <v>-21588053</v>
      </c>
      <c r="R9" s="20">
        <v>-21588053</v>
      </c>
      <c r="S9" s="20">
        <v>-21692453</v>
      </c>
      <c r="T9" s="20">
        <v>-22117688</v>
      </c>
      <c r="U9" s="20">
        <v>-21228434</v>
      </c>
      <c r="V9" s="20">
        <v>-21228434</v>
      </c>
      <c r="W9" s="20">
        <v>-21228434</v>
      </c>
      <c r="X9" s="20">
        <v>8700000</v>
      </c>
      <c r="Y9" s="20">
        <v>-29928434</v>
      </c>
      <c r="Z9" s="21">
        <v>-344</v>
      </c>
      <c r="AA9" s="22">
        <v>8700000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308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>
        <v>308</v>
      </c>
      <c r="U10" s="24">
        <v>308</v>
      </c>
      <c r="V10" s="24">
        <v>308</v>
      </c>
      <c r="W10" s="24">
        <v>308</v>
      </c>
      <c r="X10" s="20"/>
      <c r="Y10" s="24">
        <v>308</v>
      </c>
      <c r="Z10" s="25"/>
      <c r="AA10" s="26"/>
    </row>
    <row r="11" spans="1:27" ht="13.5">
      <c r="A11" s="23" t="s">
        <v>38</v>
      </c>
      <c r="B11" s="17"/>
      <c r="C11" s="18">
        <v>25824610</v>
      </c>
      <c r="D11" s="18">
        <v>25824610</v>
      </c>
      <c r="E11" s="19">
        <v>131330000</v>
      </c>
      <c r="F11" s="20">
        <v>131330000</v>
      </c>
      <c r="G11" s="20">
        <v>13063988</v>
      </c>
      <c r="H11" s="20"/>
      <c r="I11" s="20"/>
      <c r="J11" s="20"/>
      <c r="K11" s="20"/>
      <c r="L11" s="20"/>
      <c r="M11" s="20"/>
      <c r="N11" s="20"/>
      <c r="O11" s="20"/>
      <c r="P11" s="20"/>
      <c r="Q11" s="20">
        <v>5378583</v>
      </c>
      <c r="R11" s="20">
        <v>5378583</v>
      </c>
      <c r="S11" s="20">
        <v>5378583</v>
      </c>
      <c r="T11" s="20">
        <v>5378583</v>
      </c>
      <c r="U11" s="20">
        <v>5378583</v>
      </c>
      <c r="V11" s="20">
        <v>5378583</v>
      </c>
      <c r="W11" s="20">
        <v>5378583</v>
      </c>
      <c r="X11" s="20">
        <v>131330000</v>
      </c>
      <c r="Y11" s="20">
        <v>-125951417</v>
      </c>
      <c r="Z11" s="21">
        <v>-95.9</v>
      </c>
      <c r="AA11" s="22">
        <v>131330000</v>
      </c>
    </row>
    <row r="12" spans="1:27" ht="13.5">
      <c r="A12" s="27" t="s">
        <v>39</v>
      </c>
      <c r="B12" s="28"/>
      <c r="C12" s="29">
        <f aca="true" t="shared" si="0" ref="C12:Y12">SUM(C6:C11)</f>
        <v>44547825</v>
      </c>
      <c r="D12" s="29">
        <f>SUM(D6:D11)</f>
        <v>44547825</v>
      </c>
      <c r="E12" s="30">
        <f t="shared" si="0"/>
        <v>165030000</v>
      </c>
      <c r="F12" s="31">
        <f t="shared" si="0"/>
        <v>175903914</v>
      </c>
      <c r="G12" s="31">
        <f t="shared" si="0"/>
        <v>10478378</v>
      </c>
      <c r="H12" s="31">
        <f t="shared" si="0"/>
        <v>5903771</v>
      </c>
      <c r="I12" s="31">
        <f t="shared" si="0"/>
        <v>729837</v>
      </c>
      <c r="J12" s="31">
        <f t="shared" si="0"/>
        <v>729837</v>
      </c>
      <c r="K12" s="31">
        <f t="shared" si="0"/>
        <v>-2543515</v>
      </c>
      <c r="L12" s="31">
        <f t="shared" si="0"/>
        <v>-5829036</v>
      </c>
      <c r="M12" s="31">
        <f t="shared" si="0"/>
        <v>2168565</v>
      </c>
      <c r="N12" s="31">
        <f t="shared" si="0"/>
        <v>2168565</v>
      </c>
      <c r="O12" s="31">
        <f t="shared" si="0"/>
        <v>1508461</v>
      </c>
      <c r="P12" s="31">
        <f t="shared" si="0"/>
        <v>-2609148</v>
      </c>
      <c r="Q12" s="31">
        <f t="shared" si="0"/>
        <v>27933018</v>
      </c>
      <c r="R12" s="31">
        <f t="shared" si="0"/>
        <v>27933018</v>
      </c>
      <c r="S12" s="31">
        <f t="shared" si="0"/>
        <v>37157334</v>
      </c>
      <c r="T12" s="31">
        <f t="shared" si="0"/>
        <v>24011758</v>
      </c>
      <c r="U12" s="31">
        <f t="shared" si="0"/>
        <v>25594453</v>
      </c>
      <c r="V12" s="31">
        <f t="shared" si="0"/>
        <v>25594453</v>
      </c>
      <c r="W12" s="31">
        <f t="shared" si="0"/>
        <v>25594453</v>
      </c>
      <c r="X12" s="31">
        <f t="shared" si="0"/>
        <v>175903914</v>
      </c>
      <c r="Y12" s="31">
        <f t="shared" si="0"/>
        <v>-150309461</v>
      </c>
      <c r="Z12" s="32">
        <f>+IF(X12&lt;&gt;0,+(Y12/X12)*100,0)</f>
        <v>-85.44975355124845</v>
      </c>
      <c r="AA12" s="33">
        <f>SUM(AA6:AA11)</f>
        <v>175903914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111287677</v>
      </c>
      <c r="D17" s="18">
        <v>111287677</v>
      </c>
      <c r="E17" s="19">
        <v>110000000</v>
      </c>
      <c r="F17" s="20">
        <v>110000000</v>
      </c>
      <c r="G17" s="20">
        <v>107486712</v>
      </c>
      <c r="H17" s="20"/>
      <c r="I17" s="20"/>
      <c r="J17" s="20"/>
      <c r="K17" s="20"/>
      <c r="L17" s="20"/>
      <c r="M17" s="20"/>
      <c r="N17" s="20"/>
      <c r="O17" s="20"/>
      <c r="P17" s="20"/>
      <c r="Q17" s="20">
        <v>111287677</v>
      </c>
      <c r="R17" s="20">
        <v>111287677</v>
      </c>
      <c r="S17" s="20">
        <v>111287677</v>
      </c>
      <c r="T17" s="20">
        <v>111287677</v>
      </c>
      <c r="U17" s="20">
        <v>111287677</v>
      </c>
      <c r="V17" s="20">
        <v>111287677</v>
      </c>
      <c r="W17" s="20">
        <v>111287677</v>
      </c>
      <c r="X17" s="20">
        <v>110000000</v>
      </c>
      <c r="Y17" s="20">
        <v>1287677</v>
      </c>
      <c r="Z17" s="21">
        <v>1.17</v>
      </c>
      <c r="AA17" s="22">
        <v>110000000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213162887</v>
      </c>
      <c r="D19" s="18">
        <v>213162887</v>
      </c>
      <c r="E19" s="19">
        <v>335000000</v>
      </c>
      <c r="F19" s="20">
        <v>335000000</v>
      </c>
      <c r="G19" s="20">
        <v>196998541</v>
      </c>
      <c r="H19" s="20"/>
      <c r="I19" s="20"/>
      <c r="J19" s="20"/>
      <c r="K19" s="20"/>
      <c r="L19" s="20"/>
      <c r="M19" s="20"/>
      <c r="N19" s="20"/>
      <c r="O19" s="20"/>
      <c r="P19" s="20"/>
      <c r="Q19" s="20">
        <v>210081930</v>
      </c>
      <c r="R19" s="20">
        <v>210081930</v>
      </c>
      <c r="S19" s="20">
        <v>210081930</v>
      </c>
      <c r="T19" s="20">
        <v>210081930</v>
      </c>
      <c r="U19" s="20">
        <v>210081930</v>
      </c>
      <c r="V19" s="20">
        <v>210081930</v>
      </c>
      <c r="W19" s="20">
        <v>210081930</v>
      </c>
      <c r="X19" s="20">
        <v>335000000</v>
      </c>
      <c r="Y19" s="20">
        <v>-124918070</v>
      </c>
      <c r="Z19" s="21">
        <v>-37.29</v>
      </c>
      <c r="AA19" s="22">
        <v>335000000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>
        <v>-1015471</v>
      </c>
      <c r="H21" s="20"/>
      <c r="I21" s="20"/>
      <c r="J21" s="20"/>
      <c r="K21" s="20"/>
      <c r="L21" s="20"/>
      <c r="M21" s="20"/>
      <c r="N21" s="20"/>
      <c r="O21" s="20"/>
      <c r="P21" s="20"/>
      <c r="Q21" s="20">
        <v>-1876262</v>
      </c>
      <c r="R21" s="20">
        <v>-1876262</v>
      </c>
      <c r="S21" s="20">
        <v>-1876262</v>
      </c>
      <c r="T21" s="20">
        <v>-1876262</v>
      </c>
      <c r="U21" s="20">
        <v>-1876262</v>
      </c>
      <c r="V21" s="20">
        <v>-1876262</v>
      </c>
      <c r="W21" s="20">
        <v>-1876262</v>
      </c>
      <c r="X21" s="20"/>
      <c r="Y21" s="20">
        <v>-1876262</v>
      </c>
      <c r="Z21" s="21"/>
      <c r="AA21" s="22"/>
    </row>
    <row r="22" spans="1:27" ht="13.5">
      <c r="A22" s="23" t="s">
        <v>48</v>
      </c>
      <c r="B22" s="17"/>
      <c r="C22" s="18">
        <v>234849</v>
      </c>
      <c r="D22" s="18">
        <v>234849</v>
      </c>
      <c r="E22" s="19">
        <v>400000</v>
      </c>
      <c r="F22" s="20">
        <v>400000</v>
      </c>
      <c r="G22" s="20">
        <v>855250</v>
      </c>
      <c r="H22" s="20"/>
      <c r="I22" s="20"/>
      <c r="J22" s="20"/>
      <c r="K22" s="20"/>
      <c r="L22" s="20"/>
      <c r="M22" s="20"/>
      <c r="N22" s="20"/>
      <c r="O22" s="20"/>
      <c r="P22" s="20"/>
      <c r="Q22" s="20">
        <v>234849</v>
      </c>
      <c r="R22" s="20">
        <v>234849</v>
      </c>
      <c r="S22" s="20">
        <v>234849</v>
      </c>
      <c r="T22" s="20">
        <v>234849</v>
      </c>
      <c r="U22" s="20">
        <v>234849</v>
      </c>
      <c r="V22" s="20">
        <v>234849</v>
      </c>
      <c r="W22" s="20">
        <v>234849</v>
      </c>
      <c r="X22" s="20">
        <v>400000</v>
      </c>
      <c r="Y22" s="20">
        <v>-165151</v>
      </c>
      <c r="Z22" s="21">
        <v>-41.29</v>
      </c>
      <c r="AA22" s="22">
        <v>400000</v>
      </c>
    </row>
    <row r="23" spans="1:27" ht="13.5">
      <c r="A23" s="23" t="s">
        <v>49</v>
      </c>
      <c r="B23" s="17"/>
      <c r="C23" s="18">
        <v>8</v>
      </c>
      <c r="D23" s="18">
        <v>8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324685421</v>
      </c>
      <c r="D24" s="29">
        <f>SUM(D15:D23)</f>
        <v>324685421</v>
      </c>
      <c r="E24" s="36">
        <f t="shared" si="1"/>
        <v>445400000</v>
      </c>
      <c r="F24" s="37">
        <f t="shared" si="1"/>
        <v>445400000</v>
      </c>
      <c r="G24" s="37">
        <f t="shared" si="1"/>
        <v>304325032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319728194</v>
      </c>
      <c r="R24" s="37">
        <f t="shared" si="1"/>
        <v>319728194</v>
      </c>
      <c r="S24" s="37">
        <f t="shared" si="1"/>
        <v>319728194</v>
      </c>
      <c r="T24" s="37">
        <f t="shared" si="1"/>
        <v>319728194</v>
      </c>
      <c r="U24" s="37">
        <f t="shared" si="1"/>
        <v>319728194</v>
      </c>
      <c r="V24" s="37">
        <f t="shared" si="1"/>
        <v>319728194</v>
      </c>
      <c r="W24" s="37">
        <f t="shared" si="1"/>
        <v>319728194</v>
      </c>
      <c r="X24" s="37">
        <f t="shared" si="1"/>
        <v>445400000</v>
      </c>
      <c r="Y24" s="37">
        <f t="shared" si="1"/>
        <v>-125671806</v>
      </c>
      <c r="Z24" s="38">
        <f>+IF(X24&lt;&gt;0,+(Y24/X24)*100,0)</f>
        <v>-28.21549303996408</v>
      </c>
      <c r="AA24" s="39">
        <f>SUM(AA15:AA23)</f>
        <v>445400000</v>
      </c>
    </row>
    <row r="25" spans="1:27" ht="13.5">
      <c r="A25" s="27" t="s">
        <v>51</v>
      </c>
      <c r="B25" s="28"/>
      <c r="C25" s="29">
        <f aca="true" t="shared" si="2" ref="C25:Y25">+C12+C24</f>
        <v>369233246</v>
      </c>
      <c r="D25" s="29">
        <f>+D12+D24</f>
        <v>369233246</v>
      </c>
      <c r="E25" s="30">
        <f t="shared" si="2"/>
        <v>610430000</v>
      </c>
      <c r="F25" s="31">
        <f t="shared" si="2"/>
        <v>621303914</v>
      </c>
      <c r="G25" s="31">
        <f t="shared" si="2"/>
        <v>314803410</v>
      </c>
      <c r="H25" s="31">
        <f t="shared" si="2"/>
        <v>5903771</v>
      </c>
      <c r="I25" s="31">
        <f t="shared" si="2"/>
        <v>729837</v>
      </c>
      <c r="J25" s="31">
        <f t="shared" si="2"/>
        <v>729837</v>
      </c>
      <c r="K25" s="31">
        <f t="shared" si="2"/>
        <v>-2543515</v>
      </c>
      <c r="L25" s="31">
        <f t="shared" si="2"/>
        <v>-5829036</v>
      </c>
      <c r="M25" s="31">
        <f t="shared" si="2"/>
        <v>2168565</v>
      </c>
      <c r="N25" s="31">
        <f t="shared" si="2"/>
        <v>2168565</v>
      </c>
      <c r="O25" s="31">
        <f t="shared" si="2"/>
        <v>1508461</v>
      </c>
      <c r="P25" s="31">
        <f t="shared" si="2"/>
        <v>-2609148</v>
      </c>
      <c r="Q25" s="31">
        <f t="shared" si="2"/>
        <v>347661212</v>
      </c>
      <c r="R25" s="31">
        <f t="shared" si="2"/>
        <v>347661212</v>
      </c>
      <c r="S25" s="31">
        <f t="shared" si="2"/>
        <v>356885528</v>
      </c>
      <c r="T25" s="31">
        <f t="shared" si="2"/>
        <v>343739952</v>
      </c>
      <c r="U25" s="31">
        <f t="shared" si="2"/>
        <v>345322647</v>
      </c>
      <c r="V25" s="31">
        <f t="shared" si="2"/>
        <v>345322647</v>
      </c>
      <c r="W25" s="31">
        <f t="shared" si="2"/>
        <v>345322647</v>
      </c>
      <c r="X25" s="31">
        <f t="shared" si="2"/>
        <v>621303914</v>
      </c>
      <c r="Y25" s="31">
        <f t="shared" si="2"/>
        <v>-275981267</v>
      </c>
      <c r="Z25" s="32">
        <f>+IF(X25&lt;&gt;0,+(Y25/X25)*100,0)</f>
        <v>-44.41968910564436</v>
      </c>
      <c r="AA25" s="33">
        <f>+AA12+AA24</f>
        <v>621303914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1637672</v>
      </c>
      <c r="D30" s="18">
        <v>1637672</v>
      </c>
      <c r="E30" s="19">
        <v>340000</v>
      </c>
      <c r="F30" s="20">
        <v>340000</v>
      </c>
      <c r="G30" s="20">
        <v>-333457</v>
      </c>
      <c r="H30" s="20"/>
      <c r="I30" s="20"/>
      <c r="J30" s="20"/>
      <c r="K30" s="20"/>
      <c r="L30" s="20"/>
      <c r="M30" s="20"/>
      <c r="N30" s="20"/>
      <c r="O30" s="20">
        <v>-10410</v>
      </c>
      <c r="P30" s="20">
        <v>-9044</v>
      </c>
      <c r="Q30" s="20">
        <v>-1930775</v>
      </c>
      <c r="R30" s="20">
        <v>-1930775</v>
      </c>
      <c r="S30" s="20">
        <v>-1934402</v>
      </c>
      <c r="T30" s="20">
        <v>-1936816</v>
      </c>
      <c r="U30" s="20">
        <v>-1933189</v>
      </c>
      <c r="V30" s="20">
        <v>-1933189</v>
      </c>
      <c r="W30" s="20">
        <v>-1933189</v>
      </c>
      <c r="X30" s="20">
        <v>340000</v>
      </c>
      <c r="Y30" s="20">
        <v>-2273189</v>
      </c>
      <c r="Z30" s="21">
        <v>-668.59</v>
      </c>
      <c r="AA30" s="22">
        <v>340000</v>
      </c>
    </row>
    <row r="31" spans="1:27" ht="13.5">
      <c r="A31" s="23" t="s">
        <v>56</v>
      </c>
      <c r="B31" s="17"/>
      <c r="C31" s="18">
        <v>80503</v>
      </c>
      <c r="D31" s="18">
        <v>80503</v>
      </c>
      <c r="E31" s="19">
        <v>85000</v>
      </c>
      <c r="F31" s="20">
        <v>85000</v>
      </c>
      <c r="G31" s="20"/>
      <c r="H31" s="20">
        <v>422205</v>
      </c>
      <c r="I31" s="20">
        <v>864409</v>
      </c>
      <c r="J31" s="20">
        <v>864409</v>
      </c>
      <c r="K31" s="20">
        <v>864409</v>
      </c>
      <c r="L31" s="20">
        <v>1036586</v>
      </c>
      <c r="M31" s="20">
        <v>1457543</v>
      </c>
      <c r="N31" s="20">
        <v>1457543</v>
      </c>
      <c r="O31" s="20">
        <v>2367103</v>
      </c>
      <c r="P31" s="20">
        <v>2339745</v>
      </c>
      <c r="Q31" s="20">
        <v>6664571</v>
      </c>
      <c r="R31" s="20">
        <v>6664571</v>
      </c>
      <c r="S31" s="20">
        <v>7098552</v>
      </c>
      <c r="T31" s="20">
        <v>7546914</v>
      </c>
      <c r="U31" s="20">
        <v>7988631</v>
      </c>
      <c r="V31" s="20">
        <v>7988631</v>
      </c>
      <c r="W31" s="20">
        <v>7988631</v>
      </c>
      <c r="X31" s="20">
        <v>85000</v>
      </c>
      <c r="Y31" s="20">
        <v>7903631</v>
      </c>
      <c r="Z31" s="21">
        <v>9298.39</v>
      </c>
      <c r="AA31" s="22">
        <v>85000</v>
      </c>
    </row>
    <row r="32" spans="1:27" ht="13.5">
      <c r="A32" s="23" t="s">
        <v>57</v>
      </c>
      <c r="B32" s="17"/>
      <c r="C32" s="18">
        <v>16732214</v>
      </c>
      <c r="D32" s="18">
        <v>16732214</v>
      </c>
      <c r="E32" s="19">
        <v>14000000</v>
      </c>
      <c r="F32" s="20">
        <v>14000000</v>
      </c>
      <c r="G32" s="20">
        <v>8212193</v>
      </c>
      <c r="H32" s="20">
        <v>4297037</v>
      </c>
      <c r="I32" s="20">
        <v>5991979</v>
      </c>
      <c r="J32" s="20">
        <v>5991979</v>
      </c>
      <c r="K32" s="20">
        <v>6677639</v>
      </c>
      <c r="L32" s="20">
        <v>893481</v>
      </c>
      <c r="M32" s="20">
        <v>3707588</v>
      </c>
      <c r="N32" s="20">
        <v>3707588</v>
      </c>
      <c r="O32" s="20">
        <v>3132281</v>
      </c>
      <c r="P32" s="20">
        <v>2666512</v>
      </c>
      <c r="Q32" s="20">
        <v>11049817</v>
      </c>
      <c r="R32" s="20">
        <v>11049817</v>
      </c>
      <c r="S32" s="20">
        <v>-11278608</v>
      </c>
      <c r="T32" s="20">
        <v>-10472701</v>
      </c>
      <c r="U32" s="20">
        <v>-12393973</v>
      </c>
      <c r="V32" s="20">
        <v>-12393973</v>
      </c>
      <c r="W32" s="20">
        <v>-12393973</v>
      </c>
      <c r="X32" s="20">
        <v>14000000</v>
      </c>
      <c r="Y32" s="20">
        <v>-26393973</v>
      </c>
      <c r="Z32" s="21">
        <v>-188.53</v>
      </c>
      <c r="AA32" s="22">
        <v>14000000</v>
      </c>
    </row>
    <row r="33" spans="1:27" ht="13.5">
      <c r="A33" s="23" t="s">
        <v>58</v>
      </c>
      <c r="B33" s="17"/>
      <c r="C33" s="18">
        <v>1237581</v>
      </c>
      <c r="D33" s="18">
        <v>1237581</v>
      </c>
      <c r="E33" s="19">
        <v>2400000</v>
      </c>
      <c r="F33" s="20">
        <v>2400000</v>
      </c>
      <c r="G33" s="20">
        <v>-2867200</v>
      </c>
      <c r="H33" s="20"/>
      <c r="I33" s="20"/>
      <c r="J33" s="20"/>
      <c r="K33" s="20"/>
      <c r="L33" s="20"/>
      <c r="M33" s="20"/>
      <c r="N33" s="20"/>
      <c r="O33" s="20"/>
      <c r="P33" s="20"/>
      <c r="Q33" s="20">
        <v>-2669045</v>
      </c>
      <c r="R33" s="20">
        <v>-2669045</v>
      </c>
      <c r="S33" s="20">
        <v>-2669045</v>
      </c>
      <c r="T33" s="20">
        <v>-2669045</v>
      </c>
      <c r="U33" s="20">
        <v>-2669045</v>
      </c>
      <c r="V33" s="20">
        <v>-2669045</v>
      </c>
      <c r="W33" s="20">
        <v>-2669045</v>
      </c>
      <c r="X33" s="20">
        <v>2400000</v>
      </c>
      <c r="Y33" s="20">
        <v>-5069045</v>
      </c>
      <c r="Z33" s="21">
        <v>-211.21</v>
      </c>
      <c r="AA33" s="22">
        <v>2400000</v>
      </c>
    </row>
    <row r="34" spans="1:27" ht="13.5">
      <c r="A34" s="27" t="s">
        <v>59</v>
      </c>
      <c r="B34" s="28"/>
      <c r="C34" s="29">
        <f aca="true" t="shared" si="3" ref="C34:Y34">SUM(C29:C33)</f>
        <v>19687970</v>
      </c>
      <c r="D34" s="29">
        <f>SUM(D29:D33)</f>
        <v>19687970</v>
      </c>
      <c r="E34" s="30">
        <f t="shared" si="3"/>
        <v>16825000</v>
      </c>
      <c r="F34" s="31">
        <f t="shared" si="3"/>
        <v>16825000</v>
      </c>
      <c r="G34" s="31">
        <f t="shared" si="3"/>
        <v>5011536</v>
      </c>
      <c r="H34" s="31">
        <f t="shared" si="3"/>
        <v>4719242</v>
      </c>
      <c r="I34" s="31">
        <f t="shared" si="3"/>
        <v>6856388</v>
      </c>
      <c r="J34" s="31">
        <f t="shared" si="3"/>
        <v>6856388</v>
      </c>
      <c r="K34" s="31">
        <f t="shared" si="3"/>
        <v>7542048</v>
      </c>
      <c r="L34" s="31">
        <f t="shared" si="3"/>
        <v>1930067</v>
      </c>
      <c r="M34" s="31">
        <f t="shared" si="3"/>
        <v>5165131</v>
      </c>
      <c r="N34" s="31">
        <f t="shared" si="3"/>
        <v>5165131</v>
      </c>
      <c r="O34" s="31">
        <f t="shared" si="3"/>
        <v>5488974</v>
      </c>
      <c r="P34" s="31">
        <f t="shared" si="3"/>
        <v>4997213</v>
      </c>
      <c r="Q34" s="31">
        <f t="shared" si="3"/>
        <v>13114568</v>
      </c>
      <c r="R34" s="31">
        <f t="shared" si="3"/>
        <v>13114568</v>
      </c>
      <c r="S34" s="31">
        <f t="shared" si="3"/>
        <v>-8783503</v>
      </c>
      <c r="T34" s="31">
        <f t="shared" si="3"/>
        <v>-7531648</v>
      </c>
      <c r="U34" s="31">
        <f t="shared" si="3"/>
        <v>-9007576</v>
      </c>
      <c r="V34" s="31">
        <f t="shared" si="3"/>
        <v>-9007576</v>
      </c>
      <c r="W34" s="31">
        <f t="shared" si="3"/>
        <v>-9007576</v>
      </c>
      <c r="X34" s="31">
        <f t="shared" si="3"/>
        <v>16825000</v>
      </c>
      <c r="Y34" s="31">
        <f t="shared" si="3"/>
        <v>-25832576</v>
      </c>
      <c r="Z34" s="32">
        <f>+IF(X34&lt;&gt;0,+(Y34/X34)*100,0)</f>
        <v>-153.5368558692422</v>
      </c>
      <c r="AA34" s="33">
        <f>SUM(AA29:AA33)</f>
        <v>16825000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3902422</v>
      </c>
      <c r="D37" s="18">
        <v>3902422</v>
      </c>
      <c r="E37" s="19">
        <v>2500000</v>
      </c>
      <c r="F37" s="20">
        <v>2500000</v>
      </c>
      <c r="G37" s="20">
        <v>-2320713</v>
      </c>
      <c r="H37" s="20"/>
      <c r="I37" s="20"/>
      <c r="J37" s="20"/>
      <c r="K37" s="20"/>
      <c r="L37" s="20"/>
      <c r="M37" s="20"/>
      <c r="N37" s="20"/>
      <c r="O37" s="20"/>
      <c r="P37" s="20"/>
      <c r="Q37" s="20">
        <v>-13462187</v>
      </c>
      <c r="R37" s="20">
        <v>-13462187</v>
      </c>
      <c r="S37" s="20">
        <v>-13462187</v>
      </c>
      <c r="T37" s="20">
        <v>-13462187</v>
      </c>
      <c r="U37" s="20">
        <v>-13462187</v>
      </c>
      <c r="V37" s="20">
        <v>-13462187</v>
      </c>
      <c r="W37" s="20">
        <v>-13462187</v>
      </c>
      <c r="X37" s="20">
        <v>2500000</v>
      </c>
      <c r="Y37" s="20">
        <v>-15962187</v>
      </c>
      <c r="Z37" s="21">
        <v>-638.49</v>
      </c>
      <c r="AA37" s="22">
        <v>2500000</v>
      </c>
    </row>
    <row r="38" spans="1:27" ht="13.5">
      <c r="A38" s="23" t="s">
        <v>58</v>
      </c>
      <c r="B38" s="17"/>
      <c r="C38" s="18">
        <v>11705999</v>
      </c>
      <c r="D38" s="18">
        <v>11705999</v>
      </c>
      <c r="E38" s="19">
        <v>6650000</v>
      </c>
      <c r="F38" s="20">
        <v>6650000</v>
      </c>
      <c r="G38" s="20">
        <v>-6803701</v>
      </c>
      <c r="H38" s="20"/>
      <c r="I38" s="20"/>
      <c r="J38" s="20"/>
      <c r="K38" s="20"/>
      <c r="L38" s="20"/>
      <c r="M38" s="20"/>
      <c r="N38" s="20"/>
      <c r="O38" s="20"/>
      <c r="P38" s="20"/>
      <c r="Q38" s="20">
        <v>-858000</v>
      </c>
      <c r="R38" s="20">
        <v>-858000</v>
      </c>
      <c r="S38" s="20">
        <v>-858000</v>
      </c>
      <c r="T38" s="20">
        <v>-858000</v>
      </c>
      <c r="U38" s="20">
        <v>-858000</v>
      </c>
      <c r="V38" s="20">
        <v>-858000</v>
      </c>
      <c r="W38" s="20">
        <v>-858000</v>
      </c>
      <c r="X38" s="20">
        <v>6650000</v>
      </c>
      <c r="Y38" s="20">
        <v>-7508000</v>
      </c>
      <c r="Z38" s="21">
        <v>-112.9</v>
      </c>
      <c r="AA38" s="22">
        <v>6650000</v>
      </c>
    </row>
    <row r="39" spans="1:27" ht="13.5">
      <c r="A39" s="27" t="s">
        <v>61</v>
      </c>
      <c r="B39" s="35"/>
      <c r="C39" s="29">
        <f aca="true" t="shared" si="4" ref="C39:Y39">SUM(C37:C38)</f>
        <v>15608421</v>
      </c>
      <c r="D39" s="29">
        <f>SUM(D37:D38)</f>
        <v>15608421</v>
      </c>
      <c r="E39" s="36">
        <f t="shared" si="4"/>
        <v>9150000</v>
      </c>
      <c r="F39" s="37">
        <f t="shared" si="4"/>
        <v>9150000</v>
      </c>
      <c r="G39" s="37">
        <f t="shared" si="4"/>
        <v>-9124414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-14320187</v>
      </c>
      <c r="R39" s="37">
        <f t="shared" si="4"/>
        <v>-14320187</v>
      </c>
      <c r="S39" s="37">
        <f t="shared" si="4"/>
        <v>-14320187</v>
      </c>
      <c r="T39" s="37">
        <f t="shared" si="4"/>
        <v>-14320187</v>
      </c>
      <c r="U39" s="37">
        <f t="shared" si="4"/>
        <v>-14320187</v>
      </c>
      <c r="V39" s="37">
        <f t="shared" si="4"/>
        <v>-14320187</v>
      </c>
      <c r="W39" s="37">
        <f t="shared" si="4"/>
        <v>-14320187</v>
      </c>
      <c r="X39" s="37">
        <f t="shared" si="4"/>
        <v>9150000</v>
      </c>
      <c r="Y39" s="37">
        <f t="shared" si="4"/>
        <v>-23470187</v>
      </c>
      <c r="Z39" s="38">
        <f>+IF(X39&lt;&gt;0,+(Y39/X39)*100,0)</f>
        <v>-256.50477595628416</v>
      </c>
      <c r="AA39" s="39">
        <f>SUM(AA37:AA38)</f>
        <v>9150000</v>
      </c>
    </row>
    <row r="40" spans="1:27" ht="13.5">
      <c r="A40" s="27" t="s">
        <v>62</v>
      </c>
      <c r="B40" s="28"/>
      <c r="C40" s="29">
        <f aca="true" t="shared" si="5" ref="C40:Y40">+C34+C39</f>
        <v>35296391</v>
      </c>
      <c r="D40" s="29">
        <f>+D34+D39</f>
        <v>35296391</v>
      </c>
      <c r="E40" s="30">
        <f t="shared" si="5"/>
        <v>25975000</v>
      </c>
      <c r="F40" s="31">
        <f t="shared" si="5"/>
        <v>25975000</v>
      </c>
      <c r="G40" s="31">
        <f t="shared" si="5"/>
        <v>-4112878</v>
      </c>
      <c r="H40" s="31">
        <f t="shared" si="5"/>
        <v>4719242</v>
      </c>
      <c r="I40" s="31">
        <f t="shared" si="5"/>
        <v>6856388</v>
      </c>
      <c r="J40" s="31">
        <f t="shared" si="5"/>
        <v>6856388</v>
      </c>
      <c r="K40" s="31">
        <f t="shared" si="5"/>
        <v>7542048</v>
      </c>
      <c r="L40" s="31">
        <f t="shared" si="5"/>
        <v>1930067</v>
      </c>
      <c r="M40" s="31">
        <f t="shared" si="5"/>
        <v>5165131</v>
      </c>
      <c r="N40" s="31">
        <f t="shared" si="5"/>
        <v>5165131</v>
      </c>
      <c r="O40" s="31">
        <f t="shared" si="5"/>
        <v>5488974</v>
      </c>
      <c r="P40" s="31">
        <f t="shared" si="5"/>
        <v>4997213</v>
      </c>
      <c r="Q40" s="31">
        <f t="shared" si="5"/>
        <v>-1205619</v>
      </c>
      <c r="R40" s="31">
        <f t="shared" si="5"/>
        <v>-1205619</v>
      </c>
      <c r="S40" s="31">
        <f t="shared" si="5"/>
        <v>-23103690</v>
      </c>
      <c r="T40" s="31">
        <f t="shared" si="5"/>
        <v>-21851835</v>
      </c>
      <c r="U40" s="31">
        <f t="shared" si="5"/>
        <v>-23327763</v>
      </c>
      <c r="V40" s="31">
        <f t="shared" si="5"/>
        <v>-23327763</v>
      </c>
      <c r="W40" s="31">
        <f t="shared" si="5"/>
        <v>-23327763</v>
      </c>
      <c r="X40" s="31">
        <f t="shared" si="5"/>
        <v>25975000</v>
      </c>
      <c r="Y40" s="31">
        <f t="shared" si="5"/>
        <v>-49302763</v>
      </c>
      <c r="Z40" s="32">
        <f>+IF(X40&lt;&gt;0,+(Y40/X40)*100,0)</f>
        <v>-189.8085197305101</v>
      </c>
      <c r="AA40" s="33">
        <f>+AA34+AA39</f>
        <v>25975000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333936855</v>
      </c>
      <c r="D42" s="43">
        <f>+D25-D40</f>
        <v>333936855</v>
      </c>
      <c r="E42" s="44">
        <f t="shared" si="6"/>
        <v>584455000</v>
      </c>
      <c r="F42" s="45">
        <f t="shared" si="6"/>
        <v>595328914</v>
      </c>
      <c r="G42" s="45">
        <f t="shared" si="6"/>
        <v>318916288</v>
      </c>
      <c r="H42" s="45">
        <f t="shared" si="6"/>
        <v>1184529</v>
      </c>
      <c r="I42" s="45">
        <f t="shared" si="6"/>
        <v>-6126551</v>
      </c>
      <c r="J42" s="45">
        <f t="shared" si="6"/>
        <v>-6126551</v>
      </c>
      <c r="K42" s="45">
        <f t="shared" si="6"/>
        <v>-10085563</v>
      </c>
      <c r="L42" s="45">
        <f t="shared" si="6"/>
        <v>-7759103</v>
      </c>
      <c r="M42" s="45">
        <f t="shared" si="6"/>
        <v>-2996566</v>
      </c>
      <c r="N42" s="45">
        <f t="shared" si="6"/>
        <v>-2996566</v>
      </c>
      <c r="O42" s="45">
        <f t="shared" si="6"/>
        <v>-3980513</v>
      </c>
      <c r="P42" s="45">
        <f t="shared" si="6"/>
        <v>-7606361</v>
      </c>
      <c r="Q42" s="45">
        <f t="shared" si="6"/>
        <v>348866831</v>
      </c>
      <c r="R42" s="45">
        <f t="shared" si="6"/>
        <v>348866831</v>
      </c>
      <c r="S42" s="45">
        <f t="shared" si="6"/>
        <v>379989218</v>
      </c>
      <c r="T42" s="45">
        <f t="shared" si="6"/>
        <v>365591787</v>
      </c>
      <c r="U42" s="45">
        <f t="shared" si="6"/>
        <v>368650410</v>
      </c>
      <c r="V42" s="45">
        <f t="shared" si="6"/>
        <v>368650410</v>
      </c>
      <c r="W42" s="45">
        <f t="shared" si="6"/>
        <v>368650410</v>
      </c>
      <c r="X42" s="45">
        <f t="shared" si="6"/>
        <v>595328914</v>
      </c>
      <c r="Y42" s="45">
        <f t="shared" si="6"/>
        <v>-226678504</v>
      </c>
      <c r="Z42" s="46">
        <f>+IF(X42&lt;&gt;0,+(Y42/X42)*100,0)</f>
        <v>-38.076179179162125</v>
      </c>
      <c r="AA42" s="47">
        <f>+AA25-AA40</f>
        <v>595328914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333936854</v>
      </c>
      <c r="D45" s="18">
        <v>333936854</v>
      </c>
      <c r="E45" s="19">
        <v>584455000</v>
      </c>
      <c r="F45" s="20">
        <v>595328914</v>
      </c>
      <c r="G45" s="20">
        <v>318916287</v>
      </c>
      <c r="H45" s="20">
        <v>1184528</v>
      </c>
      <c r="I45" s="20">
        <v>-6126551</v>
      </c>
      <c r="J45" s="20">
        <v>-6126551</v>
      </c>
      <c r="K45" s="20">
        <v>-10085563</v>
      </c>
      <c r="L45" s="20">
        <v>-7759103</v>
      </c>
      <c r="M45" s="20">
        <v>-2996567</v>
      </c>
      <c r="N45" s="20">
        <v>-2996567</v>
      </c>
      <c r="O45" s="20">
        <v>-3980512</v>
      </c>
      <c r="P45" s="20">
        <v>-7606361</v>
      </c>
      <c r="Q45" s="20">
        <v>348866833</v>
      </c>
      <c r="R45" s="20">
        <v>348866833</v>
      </c>
      <c r="S45" s="20">
        <v>379989219</v>
      </c>
      <c r="T45" s="20">
        <v>365591786</v>
      </c>
      <c r="U45" s="20">
        <v>368650409</v>
      </c>
      <c r="V45" s="20">
        <v>368650409</v>
      </c>
      <c r="W45" s="20">
        <v>368650409</v>
      </c>
      <c r="X45" s="20">
        <v>595328914</v>
      </c>
      <c r="Y45" s="20">
        <v>-226678505</v>
      </c>
      <c r="Z45" s="48">
        <v>-38.08</v>
      </c>
      <c r="AA45" s="22">
        <v>595328914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333936854</v>
      </c>
      <c r="D48" s="51">
        <f>SUM(D45:D47)</f>
        <v>333936854</v>
      </c>
      <c r="E48" s="52">
        <f t="shared" si="7"/>
        <v>584455000</v>
      </c>
      <c r="F48" s="53">
        <f t="shared" si="7"/>
        <v>595328914</v>
      </c>
      <c r="G48" s="53">
        <f t="shared" si="7"/>
        <v>318916287</v>
      </c>
      <c r="H48" s="53">
        <f t="shared" si="7"/>
        <v>1184528</v>
      </c>
      <c r="I48" s="53">
        <f t="shared" si="7"/>
        <v>-6126551</v>
      </c>
      <c r="J48" s="53">
        <f t="shared" si="7"/>
        <v>-6126551</v>
      </c>
      <c r="K48" s="53">
        <f t="shared" si="7"/>
        <v>-10085563</v>
      </c>
      <c r="L48" s="53">
        <f t="shared" si="7"/>
        <v>-7759103</v>
      </c>
      <c r="M48" s="53">
        <f t="shared" si="7"/>
        <v>-2996567</v>
      </c>
      <c r="N48" s="53">
        <f t="shared" si="7"/>
        <v>-2996567</v>
      </c>
      <c r="O48" s="53">
        <f t="shared" si="7"/>
        <v>-3980512</v>
      </c>
      <c r="P48" s="53">
        <f t="shared" si="7"/>
        <v>-7606361</v>
      </c>
      <c r="Q48" s="53">
        <f t="shared" si="7"/>
        <v>348866833</v>
      </c>
      <c r="R48" s="53">
        <f t="shared" si="7"/>
        <v>348866833</v>
      </c>
      <c r="S48" s="53">
        <f t="shared" si="7"/>
        <v>379989219</v>
      </c>
      <c r="T48" s="53">
        <f t="shared" si="7"/>
        <v>365591786</v>
      </c>
      <c r="U48" s="53">
        <f t="shared" si="7"/>
        <v>368650409</v>
      </c>
      <c r="V48" s="53">
        <f t="shared" si="7"/>
        <v>368650409</v>
      </c>
      <c r="W48" s="53">
        <f t="shared" si="7"/>
        <v>368650409</v>
      </c>
      <c r="X48" s="53">
        <f t="shared" si="7"/>
        <v>595328914</v>
      </c>
      <c r="Y48" s="53">
        <f t="shared" si="7"/>
        <v>-226678505</v>
      </c>
      <c r="Z48" s="54">
        <f>+IF(X48&lt;&gt;0,+(Y48/X48)*100,0)</f>
        <v>-38.076179347136495</v>
      </c>
      <c r="AA48" s="55">
        <f>SUM(AA45:AA47)</f>
        <v>595328914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11209</v>
      </c>
      <c r="D6" s="18">
        <v>11209</v>
      </c>
      <c r="E6" s="19"/>
      <c r="F6" s="20"/>
      <c r="G6" s="20">
        <v>5048613</v>
      </c>
      <c r="H6" s="20">
        <v>1647342</v>
      </c>
      <c r="I6" s="20">
        <v>-378586</v>
      </c>
      <c r="J6" s="20">
        <v>-378586</v>
      </c>
      <c r="K6" s="20">
        <v>10920</v>
      </c>
      <c r="L6" s="20">
        <v>10918</v>
      </c>
      <c r="M6" s="20">
        <v>10919</v>
      </c>
      <c r="N6" s="20">
        <v>10919</v>
      </c>
      <c r="O6" s="20">
        <v>10919</v>
      </c>
      <c r="P6" s="20">
        <v>10919</v>
      </c>
      <c r="Q6" s="20">
        <v>4406892</v>
      </c>
      <c r="R6" s="20">
        <v>4406892</v>
      </c>
      <c r="S6" s="20">
        <v>-1020758</v>
      </c>
      <c r="T6" s="20">
        <v>-981902</v>
      </c>
      <c r="U6" s="20">
        <v>630070</v>
      </c>
      <c r="V6" s="20">
        <v>630070</v>
      </c>
      <c r="W6" s="20">
        <v>630070</v>
      </c>
      <c r="X6" s="20"/>
      <c r="Y6" s="20">
        <v>630070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43000</v>
      </c>
      <c r="F7" s="20">
        <v>43000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43000</v>
      </c>
      <c r="Y7" s="20">
        <v>-43000</v>
      </c>
      <c r="Z7" s="21">
        <v>-100</v>
      </c>
      <c r="AA7" s="22">
        <v>43000</v>
      </c>
    </row>
    <row r="8" spans="1:27" ht="13.5">
      <c r="A8" s="23" t="s">
        <v>35</v>
      </c>
      <c r="B8" s="17"/>
      <c r="C8" s="18">
        <v>851721</v>
      </c>
      <c r="D8" s="18">
        <v>851721</v>
      </c>
      <c r="E8" s="19">
        <v>4162000</v>
      </c>
      <c r="F8" s="20">
        <v>10247000</v>
      </c>
      <c r="G8" s="20">
        <v>10428813</v>
      </c>
      <c r="H8" s="20">
        <v>23620471</v>
      </c>
      <c r="I8" s="20">
        <v>12307414</v>
      </c>
      <c r="J8" s="20">
        <v>12307414</v>
      </c>
      <c r="K8" s="20">
        <v>3185203</v>
      </c>
      <c r="L8" s="20">
        <v>3569446</v>
      </c>
      <c r="M8" s="20">
        <v>3929947</v>
      </c>
      <c r="N8" s="20">
        <v>3929947</v>
      </c>
      <c r="O8" s="20">
        <v>4161229</v>
      </c>
      <c r="P8" s="20">
        <v>4374556</v>
      </c>
      <c r="Q8" s="20">
        <v>4519744</v>
      </c>
      <c r="R8" s="20">
        <v>4519744</v>
      </c>
      <c r="S8" s="20">
        <v>5370376</v>
      </c>
      <c r="T8" s="20">
        <v>9013</v>
      </c>
      <c r="U8" s="20">
        <v>1940098</v>
      </c>
      <c r="V8" s="20">
        <v>1940098</v>
      </c>
      <c r="W8" s="20">
        <v>1940098</v>
      </c>
      <c r="X8" s="20">
        <v>10247000</v>
      </c>
      <c r="Y8" s="20">
        <v>-8306902</v>
      </c>
      <c r="Z8" s="21">
        <v>-81.07</v>
      </c>
      <c r="AA8" s="22">
        <v>10247000</v>
      </c>
    </row>
    <row r="9" spans="1:27" ht="13.5">
      <c r="A9" s="23" t="s">
        <v>36</v>
      </c>
      <c r="B9" s="17"/>
      <c r="C9" s="18">
        <v>1791475</v>
      </c>
      <c r="D9" s="18">
        <v>1791475</v>
      </c>
      <c r="E9" s="19">
        <v>3398000</v>
      </c>
      <c r="F9" s="20">
        <v>3398000</v>
      </c>
      <c r="G9" s="20">
        <v>4582102</v>
      </c>
      <c r="H9" s="20">
        <v>-7228195</v>
      </c>
      <c r="I9" s="20">
        <v>-4880666</v>
      </c>
      <c r="J9" s="20">
        <v>-4880666</v>
      </c>
      <c r="K9" s="20">
        <v>1317730</v>
      </c>
      <c r="L9" s="20">
        <v>1496282</v>
      </c>
      <c r="M9" s="20">
        <v>1614580</v>
      </c>
      <c r="N9" s="20">
        <v>1614580</v>
      </c>
      <c r="O9" s="20">
        <v>1923353</v>
      </c>
      <c r="P9" s="20">
        <v>1914250</v>
      </c>
      <c r="Q9" s="20">
        <v>2262106</v>
      </c>
      <c r="R9" s="20">
        <v>2262106</v>
      </c>
      <c r="S9" s="20">
        <v>2445372</v>
      </c>
      <c r="T9" s="20">
        <v>2376784</v>
      </c>
      <c r="U9" s="20">
        <v>1460579</v>
      </c>
      <c r="V9" s="20">
        <v>1460579</v>
      </c>
      <c r="W9" s="20">
        <v>1460579</v>
      </c>
      <c r="X9" s="20">
        <v>3398000</v>
      </c>
      <c r="Y9" s="20">
        <v>-1937421</v>
      </c>
      <c r="Z9" s="21">
        <v>-57.02</v>
      </c>
      <c r="AA9" s="22">
        <v>3398000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11847</v>
      </c>
      <c r="D11" s="18">
        <v>11847</v>
      </c>
      <c r="E11" s="19"/>
      <c r="F11" s="20"/>
      <c r="G11" s="20"/>
      <c r="H11" s="20"/>
      <c r="I11" s="20"/>
      <c r="J11" s="20"/>
      <c r="K11" s="20">
        <v>11847</v>
      </c>
      <c r="L11" s="20">
        <v>11847</v>
      </c>
      <c r="M11" s="20">
        <v>11847</v>
      </c>
      <c r="N11" s="20">
        <v>11847</v>
      </c>
      <c r="O11" s="20">
        <v>11847</v>
      </c>
      <c r="P11" s="20">
        <v>11847</v>
      </c>
      <c r="Q11" s="20">
        <v>11847</v>
      </c>
      <c r="R11" s="20">
        <v>11847</v>
      </c>
      <c r="S11" s="20">
        <v>11847</v>
      </c>
      <c r="T11" s="20">
        <v>11847</v>
      </c>
      <c r="U11" s="20">
        <v>11847</v>
      </c>
      <c r="V11" s="20">
        <v>11847</v>
      </c>
      <c r="W11" s="20">
        <v>11847</v>
      </c>
      <c r="X11" s="20"/>
      <c r="Y11" s="20">
        <v>11847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2666252</v>
      </c>
      <c r="D12" s="29">
        <f>SUM(D6:D11)</f>
        <v>2666252</v>
      </c>
      <c r="E12" s="30">
        <f t="shared" si="0"/>
        <v>7603000</v>
      </c>
      <c r="F12" s="31">
        <f t="shared" si="0"/>
        <v>13688000</v>
      </c>
      <c r="G12" s="31">
        <f t="shared" si="0"/>
        <v>20059528</v>
      </c>
      <c r="H12" s="31">
        <f t="shared" si="0"/>
        <v>18039618</v>
      </c>
      <c r="I12" s="31">
        <f t="shared" si="0"/>
        <v>7048162</v>
      </c>
      <c r="J12" s="31">
        <f t="shared" si="0"/>
        <v>7048162</v>
      </c>
      <c r="K12" s="31">
        <f t="shared" si="0"/>
        <v>4525700</v>
      </c>
      <c r="L12" s="31">
        <f t="shared" si="0"/>
        <v>5088493</v>
      </c>
      <c r="M12" s="31">
        <f t="shared" si="0"/>
        <v>5567293</v>
      </c>
      <c r="N12" s="31">
        <f t="shared" si="0"/>
        <v>5567293</v>
      </c>
      <c r="O12" s="31">
        <f t="shared" si="0"/>
        <v>6107348</v>
      </c>
      <c r="P12" s="31">
        <f t="shared" si="0"/>
        <v>6311572</v>
      </c>
      <c r="Q12" s="31">
        <f t="shared" si="0"/>
        <v>11200589</v>
      </c>
      <c r="R12" s="31">
        <f t="shared" si="0"/>
        <v>11200589</v>
      </c>
      <c r="S12" s="31">
        <f t="shared" si="0"/>
        <v>6806837</v>
      </c>
      <c r="T12" s="31">
        <f t="shared" si="0"/>
        <v>1415742</v>
      </c>
      <c r="U12" s="31">
        <f t="shared" si="0"/>
        <v>4042594</v>
      </c>
      <c r="V12" s="31">
        <f t="shared" si="0"/>
        <v>4042594</v>
      </c>
      <c r="W12" s="31">
        <f t="shared" si="0"/>
        <v>4042594</v>
      </c>
      <c r="X12" s="31">
        <f t="shared" si="0"/>
        <v>13688000</v>
      </c>
      <c r="Y12" s="31">
        <f t="shared" si="0"/>
        <v>-9645406</v>
      </c>
      <c r="Z12" s="32">
        <f>+IF(X12&lt;&gt;0,+(Y12/X12)*100,0)</f>
        <v>-70.46614552893044</v>
      </c>
      <c r="AA12" s="33">
        <f>SUM(AA6:AA11)</f>
        <v>13688000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43637900</v>
      </c>
      <c r="D17" s="18">
        <v>43637900</v>
      </c>
      <c r="E17" s="19">
        <v>37125000</v>
      </c>
      <c r="F17" s="20">
        <v>37125000</v>
      </c>
      <c r="G17" s="20">
        <v>35155800</v>
      </c>
      <c r="H17" s="20">
        <v>87275800</v>
      </c>
      <c r="I17" s="20">
        <v>43637900</v>
      </c>
      <c r="J17" s="20">
        <v>43637900</v>
      </c>
      <c r="K17" s="20">
        <v>43637900</v>
      </c>
      <c r="L17" s="20">
        <v>43637900</v>
      </c>
      <c r="M17" s="20">
        <v>43637900</v>
      </c>
      <c r="N17" s="20">
        <v>43637900</v>
      </c>
      <c r="O17" s="20">
        <v>43637900</v>
      </c>
      <c r="P17" s="20">
        <v>43637900</v>
      </c>
      <c r="Q17" s="20">
        <v>43637900</v>
      </c>
      <c r="R17" s="20">
        <v>43637900</v>
      </c>
      <c r="S17" s="20">
        <v>43637900</v>
      </c>
      <c r="T17" s="20">
        <v>43637900</v>
      </c>
      <c r="U17" s="20">
        <v>43637900</v>
      </c>
      <c r="V17" s="20">
        <v>43637900</v>
      </c>
      <c r="W17" s="20">
        <v>43637900</v>
      </c>
      <c r="X17" s="20">
        <v>37125000</v>
      </c>
      <c r="Y17" s="20">
        <v>6512900</v>
      </c>
      <c r="Z17" s="21">
        <v>17.54</v>
      </c>
      <c r="AA17" s="22">
        <v>37125000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98750061</v>
      </c>
      <c r="D19" s="18">
        <v>98750061</v>
      </c>
      <c r="E19" s="19">
        <v>78430000</v>
      </c>
      <c r="F19" s="20">
        <v>97684000</v>
      </c>
      <c r="G19" s="20">
        <v>74271187</v>
      </c>
      <c r="H19" s="20">
        <v>197970907</v>
      </c>
      <c r="I19" s="20">
        <v>98985453</v>
      </c>
      <c r="J19" s="20">
        <v>98985453</v>
      </c>
      <c r="K19" s="20">
        <v>98750061</v>
      </c>
      <c r="L19" s="20">
        <v>98750061</v>
      </c>
      <c r="M19" s="20">
        <v>98750061</v>
      </c>
      <c r="N19" s="20">
        <v>98750061</v>
      </c>
      <c r="O19" s="20">
        <v>98186658</v>
      </c>
      <c r="P19" s="20">
        <v>98186658</v>
      </c>
      <c r="Q19" s="20">
        <v>98186658</v>
      </c>
      <c r="R19" s="20">
        <v>98186658</v>
      </c>
      <c r="S19" s="20">
        <v>98186658</v>
      </c>
      <c r="T19" s="20">
        <v>98186658</v>
      </c>
      <c r="U19" s="20">
        <v>98186658</v>
      </c>
      <c r="V19" s="20">
        <v>98186658</v>
      </c>
      <c r="W19" s="20">
        <v>98186658</v>
      </c>
      <c r="X19" s="20">
        <v>97684000</v>
      </c>
      <c r="Y19" s="20">
        <v>502658</v>
      </c>
      <c r="Z19" s="21">
        <v>0.51</v>
      </c>
      <c r="AA19" s="22">
        <v>97684000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194334</v>
      </c>
      <c r="D22" s="18">
        <v>194334</v>
      </c>
      <c r="E22" s="19">
        <v>246000</v>
      </c>
      <c r="F22" s="20">
        <v>246000</v>
      </c>
      <c r="G22" s="20">
        <v>232719</v>
      </c>
      <c r="H22" s="20">
        <v>165796</v>
      </c>
      <c r="I22" s="20">
        <v>82898</v>
      </c>
      <c r="J22" s="20">
        <v>82898</v>
      </c>
      <c r="K22" s="20">
        <v>194334</v>
      </c>
      <c r="L22" s="20">
        <v>194334</v>
      </c>
      <c r="M22" s="20">
        <v>194334</v>
      </c>
      <c r="N22" s="20">
        <v>194334</v>
      </c>
      <c r="O22" s="20">
        <v>82898</v>
      </c>
      <c r="P22" s="20">
        <v>82898</v>
      </c>
      <c r="Q22" s="20">
        <v>82898</v>
      </c>
      <c r="R22" s="20">
        <v>82898</v>
      </c>
      <c r="S22" s="20">
        <v>82898</v>
      </c>
      <c r="T22" s="20">
        <v>82898</v>
      </c>
      <c r="U22" s="20">
        <v>82898</v>
      </c>
      <c r="V22" s="20">
        <v>82898</v>
      </c>
      <c r="W22" s="20">
        <v>82898</v>
      </c>
      <c r="X22" s="20">
        <v>246000</v>
      </c>
      <c r="Y22" s="20">
        <v>-163102</v>
      </c>
      <c r="Z22" s="21">
        <v>-66.3</v>
      </c>
      <c r="AA22" s="22">
        <v>246000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142582295</v>
      </c>
      <c r="D24" s="29">
        <f>SUM(D15:D23)</f>
        <v>142582295</v>
      </c>
      <c r="E24" s="36">
        <f t="shared" si="1"/>
        <v>115801000</v>
      </c>
      <c r="F24" s="37">
        <f t="shared" si="1"/>
        <v>135055000</v>
      </c>
      <c r="G24" s="37">
        <f t="shared" si="1"/>
        <v>109659706</v>
      </c>
      <c r="H24" s="37">
        <f t="shared" si="1"/>
        <v>285412503</v>
      </c>
      <c r="I24" s="37">
        <f t="shared" si="1"/>
        <v>142706251</v>
      </c>
      <c r="J24" s="37">
        <f t="shared" si="1"/>
        <v>142706251</v>
      </c>
      <c r="K24" s="37">
        <f t="shared" si="1"/>
        <v>142582295</v>
      </c>
      <c r="L24" s="37">
        <f t="shared" si="1"/>
        <v>142582295</v>
      </c>
      <c r="M24" s="37">
        <f t="shared" si="1"/>
        <v>142582295</v>
      </c>
      <c r="N24" s="37">
        <f t="shared" si="1"/>
        <v>142582295</v>
      </c>
      <c r="O24" s="37">
        <f t="shared" si="1"/>
        <v>141907456</v>
      </c>
      <c r="P24" s="37">
        <f t="shared" si="1"/>
        <v>141907456</v>
      </c>
      <c r="Q24" s="37">
        <f t="shared" si="1"/>
        <v>141907456</v>
      </c>
      <c r="R24" s="37">
        <f t="shared" si="1"/>
        <v>141907456</v>
      </c>
      <c r="S24" s="37">
        <f t="shared" si="1"/>
        <v>141907456</v>
      </c>
      <c r="T24" s="37">
        <f t="shared" si="1"/>
        <v>141907456</v>
      </c>
      <c r="U24" s="37">
        <f t="shared" si="1"/>
        <v>141907456</v>
      </c>
      <c r="V24" s="37">
        <f t="shared" si="1"/>
        <v>141907456</v>
      </c>
      <c r="W24" s="37">
        <f t="shared" si="1"/>
        <v>141907456</v>
      </c>
      <c r="X24" s="37">
        <f t="shared" si="1"/>
        <v>135055000</v>
      </c>
      <c r="Y24" s="37">
        <f t="shared" si="1"/>
        <v>6852456</v>
      </c>
      <c r="Z24" s="38">
        <f>+IF(X24&lt;&gt;0,+(Y24/X24)*100,0)</f>
        <v>5.073826218947836</v>
      </c>
      <c r="AA24" s="39">
        <f>SUM(AA15:AA23)</f>
        <v>135055000</v>
      </c>
    </row>
    <row r="25" spans="1:27" ht="13.5">
      <c r="A25" s="27" t="s">
        <v>51</v>
      </c>
      <c r="B25" s="28"/>
      <c r="C25" s="29">
        <f aca="true" t="shared" si="2" ref="C25:Y25">+C12+C24</f>
        <v>145248547</v>
      </c>
      <c r="D25" s="29">
        <f>+D12+D24</f>
        <v>145248547</v>
      </c>
      <c r="E25" s="30">
        <f t="shared" si="2"/>
        <v>123404000</v>
      </c>
      <c r="F25" s="31">
        <f t="shared" si="2"/>
        <v>148743000</v>
      </c>
      <c r="G25" s="31">
        <f t="shared" si="2"/>
        <v>129719234</v>
      </c>
      <c r="H25" s="31">
        <f t="shared" si="2"/>
        <v>303452121</v>
      </c>
      <c r="I25" s="31">
        <f t="shared" si="2"/>
        <v>149754413</v>
      </c>
      <c r="J25" s="31">
        <f t="shared" si="2"/>
        <v>149754413</v>
      </c>
      <c r="K25" s="31">
        <f t="shared" si="2"/>
        <v>147107995</v>
      </c>
      <c r="L25" s="31">
        <f t="shared" si="2"/>
        <v>147670788</v>
      </c>
      <c r="M25" s="31">
        <f t="shared" si="2"/>
        <v>148149588</v>
      </c>
      <c r="N25" s="31">
        <f t="shared" si="2"/>
        <v>148149588</v>
      </c>
      <c r="O25" s="31">
        <f t="shared" si="2"/>
        <v>148014804</v>
      </c>
      <c r="P25" s="31">
        <f t="shared" si="2"/>
        <v>148219028</v>
      </c>
      <c r="Q25" s="31">
        <f t="shared" si="2"/>
        <v>153108045</v>
      </c>
      <c r="R25" s="31">
        <f t="shared" si="2"/>
        <v>153108045</v>
      </c>
      <c r="S25" s="31">
        <f t="shared" si="2"/>
        <v>148714293</v>
      </c>
      <c r="T25" s="31">
        <f t="shared" si="2"/>
        <v>143323198</v>
      </c>
      <c r="U25" s="31">
        <f t="shared" si="2"/>
        <v>145950050</v>
      </c>
      <c r="V25" s="31">
        <f t="shared" si="2"/>
        <v>145950050</v>
      </c>
      <c r="W25" s="31">
        <f t="shared" si="2"/>
        <v>145950050</v>
      </c>
      <c r="X25" s="31">
        <f t="shared" si="2"/>
        <v>148743000</v>
      </c>
      <c r="Y25" s="31">
        <f t="shared" si="2"/>
        <v>-2792950</v>
      </c>
      <c r="Z25" s="32">
        <f>+IF(X25&lt;&gt;0,+(Y25/X25)*100,0)</f>
        <v>-1.877701807816166</v>
      </c>
      <c r="AA25" s="33">
        <f>+AA12+AA24</f>
        <v>148743000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320374</v>
      </c>
      <c r="D29" s="18">
        <v>320374</v>
      </c>
      <c r="E29" s="19">
        <v>962000</v>
      </c>
      <c r="F29" s="20">
        <v>962000</v>
      </c>
      <c r="G29" s="20">
        <v>-15577</v>
      </c>
      <c r="H29" s="20">
        <v>-21837</v>
      </c>
      <c r="I29" s="20">
        <v>-10919</v>
      </c>
      <c r="J29" s="20">
        <v>-10919</v>
      </c>
      <c r="K29" s="20">
        <v>2007553</v>
      </c>
      <c r="L29" s="20">
        <v>5335378</v>
      </c>
      <c r="M29" s="20">
        <v>3229420</v>
      </c>
      <c r="N29" s="20">
        <v>3229420</v>
      </c>
      <c r="O29" s="20">
        <v>5628900</v>
      </c>
      <c r="P29" s="20">
        <v>1331633</v>
      </c>
      <c r="Q29" s="20"/>
      <c r="R29" s="20"/>
      <c r="S29" s="20">
        <v>1031677</v>
      </c>
      <c r="T29" s="20">
        <v>992820</v>
      </c>
      <c r="U29" s="20">
        <v>-619151</v>
      </c>
      <c r="V29" s="20">
        <v>-619151</v>
      </c>
      <c r="W29" s="20">
        <v>-619151</v>
      </c>
      <c r="X29" s="20">
        <v>962000</v>
      </c>
      <c r="Y29" s="20">
        <v>-1581151</v>
      </c>
      <c r="Z29" s="21">
        <v>-164.36</v>
      </c>
      <c r="AA29" s="22">
        <v>962000</v>
      </c>
    </row>
    <row r="30" spans="1:27" ht="13.5">
      <c r="A30" s="23" t="s">
        <v>55</v>
      </c>
      <c r="B30" s="17"/>
      <c r="C30" s="18">
        <v>245802</v>
      </c>
      <c r="D30" s="18">
        <v>245802</v>
      </c>
      <c r="E30" s="19">
        <v>235000</v>
      </c>
      <c r="F30" s="20">
        <v>1647000</v>
      </c>
      <c r="G30" s="20">
        <v>145894</v>
      </c>
      <c r="H30" s="20">
        <v>-38521</v>
      </c>
      <c r="I30" s="20">
        <v>-38877</v>
      </c>
      <c r="J30" s="20">
        <v>-38877</v>
      </c>
      <c r="K30" s="20"/>
      <c r="L30" s="20">
        <v>-78815</v>
      </c>
      <c r="M30" s="20">
        <v>146505</v>
      </c>
      <c r="N30" s="20">
        <v>146505</v>
      </c>
      <c r="O30" s="20">
        <v>146505</v>
      </c>
      <c r="P30" s="20">
        <v>106113</v>
      </c>
      <c r="Q30" s="20">
        <v>106113</v>
      </c>
      <c r="R30" s="20">
        <v>106113</v>
      </c>
      <c r="S30" s="20">
        <v>-4328</v>
      </c>
      <c r="T30" s="20">
        <v>44008</v>
      </c>
      <c r="U30" s="20">
        <v>1338</v>
      </c>
      <c r="V30" s="20">
        <v>1338</v>
      </c>
      <c r="W30" s="20">
        <v>1338</v>
      </c>
      <c r="X30" s="20">
        <v>1647000</v>
      </c>
      <c r="Y30" s="20">
        <v>-1645662</v>
      </c>
      <c r="Z30" s="21">
        <v>-99.92</v>
      </c>
      <c r="AA30" s="22">
        <v>1647000</v>
      </c>
    </row>
    <row r="31" spans="1:27" ht="13.5">
      <c r="A31" s="23" t="s">
        <v>56</v>
      </c>
      <c r="B31" s="17"/>
      <c r="C31" s="18"/>
      <c r="D31" s="18"/>
      <c r="E31" s="19">
        <v>9248000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22474442</v>
      </c>
      <c r="D32" s="18">
        <v>22474442</v>
      </c>
      <c r="E32" s="19">
        <v>12299000</v>
      </c>
      <c r="F32" s="20">
        <v>15200000</v>
      </c>
      <c r="G32" s="20">
        <v>28838520</v>
      </c>
      <c r="H32" s="20">
        <v>44583815</v>
      </c>
      <c r="I32" s="20">
        <v>20329222</v>
      </c>
      <c r="J32" s="20">
        <v>20329222</v>
      </c>
      <c r="K32" s="20">
        <v>23511301</v>
      </c>
      <c r="L32" s="20">
        <v>25172405</v>
      </c>
      <c r="M32" s="20">
        <v>25210101</v>
      </c>
      <c r="N32" s="20">
        <v>25210101</v>
      </c>
      <c r="O32" s="20">
        <v>26450639</v>
      </c>
      <c r="P32" s="20">
        <v>32367891</v>
      </c>
      <c r="Q32" s="20">
        <v>38002449</v>
      </c>
      <c r="R32" s="20">
        <v>38002449</v>
      </c>
      <c r="S32" s="20">
        <v>35587180</v>
      </c>
      <c r="T32" s="20">
        <v>35944230</v>
      </c>
      <c r="U32" s="20">
        <v>51904824</v>
      </c>
      <c r="V32" s="20">
        <v>51904824</v>
      </c>
      <c r="W32" s="20">
        <v>51904824</v>
      </c>
      <c r="X32" s="20">
        <v>15200000</v>
      </c>
      <c r="Y32" s="20">
        <v>36704824</v>
      </c>
      <c r="Z32" s="21">
        <v>241.48</v>
      </c>
      <c r="AA32" s="22">
        <v>15200000</v>
      </c>
    </row>
    <row r="33" spans="1:27" ht="13.5">
      <c r="A33" s="23" t="s">
        <v>58</v>
      </c>
      <c r="B33" s="17"/>
      <c r="C33" s="18">
        <v>899058</v>
      </c>
      <c r="D33" s="18">
        <v>899058</v>
      </c>
      <c r="E33" s="19">
        <v>2116000</v>
      </c>
      <c r="F33" s="20">
        <v>11364000</v>
      </c>
      <c r="G33" s="20">
        <v>1600965</v>
      </c>
      <c r="H33" s="20">
        <v>3854844</v>
      </c>
      <c r="I33" s="20">
        <v>1927422</v>
      </c>
      <c r="J33" s="20">
        <v>1927422</v>
      </c>
      <c r="K33" s="20">
        <v>899058</v>
      </c>
      <c r="L33" s="20">
        <v>899058</v>
      </c>
      <c r="M33" s="20">
        <v>899058</v>
      </c>
      <c r="N33" s="20">
        <v>899058</v>
      </c>
      <c r="O33" s="20">
        <v>899058</v>
      </c>
      <c r="P33" s="20">
        <v>899058</v>
      </c>
      <c r="Q33" s="20">
        <v>899058</v>
      </c>
      <c r="R33" s="20">
        <v>899058</v>
      </c>
      <c r="S33" s="20">
        <v>899058</v>
      </c>
      <c r="T33" s="20">
        <v>899058</v>
      </c>
      <c r="U33" s="20">
        <v>899058</v>
      </c>
      <c r="V33" s="20">
        <v>899058</v>
      </c>
      <c r="W33" s="20">
        <v>899058</v>
      </c>
      <c r="X33" s="20">
        <v>11364000</v>
      </c>
      <c r="Y33" s="20">
        <v>-10464942</v>
      </c>
      <c r="Z33" s="21">
        <v>-92.09</v>
      </c>
      <c r="AA33" s="22">
        <v>11364000</v>
      </c>
    </row>
    <row r="34" spans="1:27" ht="13.5">
      <c r="A34" s="27" t="s">
        <v>59</v>
      </c>
      <c r="B34" s="28"/>
      <c r="C34" s="29">
        <f aca="true" t="shared" si="3" ref="C34:Y34">SUM(C29:C33)</f>
        <v>23939676</v>
      </c>
      <c r="D34" s="29">
        <f>SUM(D29:D33)</f>
        <v>23939676</v>
      </c>
      <c r="E34" s="30">
        <f t="shared" si="3"/>
        <v>24860000</v>
      </c>
      <c r="F34" s="31">
        <f t="shared" si="3"/>
        <v>29173000</v>
      </c>
      <c r="G34" s="31">
        <f t="shared" si="3"/>
        <v>30569802</v>
      </c>
      <c r="H34" s="31">
        <f t="shared" si="3"/>
        <v>48378301</v>
      </c>
      <c r="I34" s="31">
        <f t="shared" si="3"/>
        <v>22206848</v>
      </c>
      <c r="J34" s="31">
        <f t="shared" si="3"/>
        <v>22206848</v>
      </c>
      <c r="K34" s="31">
        <f t="shared" si="3"/>
        <v>26417912</v>
      </c>
      <c r="L34" s="31">
        <f t="shared" si="3"/>
        <v>31328026</v>
      </c>
      <c r="M34" s="31">
        <f t="shared" si="3"/>
        <v>29485084</v>
      </c>
      <c r="N34" s="31">
        <f t="shared" si="3"/>
        <v>29485084</v>
      </c>
      <c r="O34" s="31">
        <f t="shared" si="3"/>
        <v>33125102</v>
      </c>
      <c r="P34" s="31">
        <f t="shared" si="3"/>
        <v>34704695</v>
      </c>
      <c r="Q34" s="31">
        <f t="shared" si="3"/>
        <v>39007620</v>
      </c>
      <c r="R34" s="31">
        <f t="shared" si="3"/>
        <v>39007620</v>
      </c>
      <c r="S34" s="31">
        <f t="shared" si="3"/>
        <v>37513587</v>
      </c>
      <c r="T34" s="31">
        <f t="shared" si="3"/>
        <v>37880116</v>
      </c>
      <c r="U34" s="31">
        <f t="shared" si="3"/>
        <v>52186069</v>
      </c>
      <c r="V34" s="31">
        <f t="shared" si="3"/>
        <v>52186069</v>
      </c>
      <c r="W34" s="31">
        <f t="shared" si="3"/>
        <v>52186069</v>
      </c>
      <c r="X34" s="31">
        <f t="shared" si="3"/>
        <v>29173000</v>
      </c>
      <c r="Y34" s="31">
        <f t="shared" si="3"/>
        <v>23013069</v>
      </c>
      <c r="Z34" s="32">
        <f>+IF(X34&lt;&gt;0,+(Y34/X34)*100,0)</f>
        <v>78.88482158159943</v>
      </c>
      <c r="AA34" s="33">
        <f>SUM(AA29:AA33)</f>
        <v>29173000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5424110</v>
      </c>
      <c r="D37" s="18">
        <v>5424110</v>
      </c>
      <c r="E37" s="19">
        <v>385000</v>
      </c>
      <c r="F37" s="20">
        <v>4043000</v>
      </c>
      <c r="G37" s="20">
        <v>364386</v>
      </c>
      <c r="H37" s="20">
        <v>728772</v>
      </c>
      <c r="I37" s="20">
        <v>364386</v>
      </c>
      <c r="J37" s="20">
        <v>364386</v>
      </c>
      <c r="K37" s="20">
        <v>5630750</v>
      </c>
      <c r="L37" s="20">
        <v>5669626</v>
      </c>
      <c r="M37" s="20">
        <v>5424110</v>
      </c>
      <c r="N37" s="20">
        <v>5424110</v>
      </c>
      <c r="O37" s="20">
        <v>5424110</v>
      </c>
      <c r="P37" s="20">
        <v>5424110</v>
      </c>
      <c r="Q37" s="20">
        <v>5424110</v>
      </c>
      <c r="R37" s="20">
        <v>5424110</v>
      </c>
      <c r="S37" s="20">
        <v>5326920</v>
      </c>
      <c r="T37" s="20">
        <v>5424110</v>
      </c>
      <c r="U37" s="20">
        <v>5424110</v>
      </c>
      <c r="V37" s="20">
        <v>5424110</v>
      </c>
      <c r="W37" s="20">
        <v>5424110</v>
      </c>
      <c r="X37" s="20">
        <v>4043000</v>
      </c>
      <c r="Y37" s="20">
        <v>1381110</v>
      </c>
      <c r="Z37" s="21">
        <v>34.16</v>
      </c>
      <c r="AA37" s="22">
        <v>4043000</v>
      </c>
    </row>
    <row r="38" spans="1:27" ht="13.5">
      <c r="A38" s="23" t="s">
        <v>58</v>
      </c>
      <c r="B38" s="17"/>
      <c r="C38" s="18">
        <v>7848730</v>
      </c>
      <c r="D38" s="18">
        <v>7848730</v>
      </c>
      <c r="E38" s="19">
        <v>1080000</v>
      </c>
      <c r="F38" s="20">
        <v>8915000</v>
      </c>
      <c r="G38" s="20">
        <v>1022400</v>
      </c>
      <c r="H38" s="20">
        <v>9023460</v>
      </c>
      <c r="I38" s="20">
        <v>4511730</v>
      </c>
      <c r="J38" s="20">
        <v>4511730</v>
      </c>
      <c r="K38" s="20">
        <v>7848730</v>
      </c>
      <c r="L38" s="20">
        <v>7848730</v>
      </c>
      <c r="M38" s="20">
        <v>7834902</v>
      </c>
      <c r="N38" s="20">
        <v>7834902</v>
      </c>
      <c r="O38" s="20">
        <v>7834902</v>
      </c>
      <c r="P38" s="20">
        <v>7834902</v>
      </c>
      <c r="Q38" s="20">
        <v>7834902</v>
      </c>
      <c r="R38" s="20">
        <v>7834902</v>
      </c>
      <c r="S38" s="20">
        <v>7834902</v>
      </c>
      <c r="T38" s="20">
        <v>7834902</v>
      </c>
      <c r="U38" s="20">
        <v>7834902</v>
      </c>
      <c r="V38" s="20">
        <v>7834902</v>
      </c>
      <c r="W38" s="20">
        <v>7834902</v>
      </c>
      <c r="X38" s="20">
        <v>8915000</v>
      </c>
      <c r="Y38" s="20">
        <v>-1080098</v>
      </c>
      <c r="Z38" s="21">
        <v>-12.12</v>
      </c>
      <c r="AA38" s="22">
        <v>8915000</v>
      </c>
    </row>
    <row r="39" spans="1:27" ht="13.5">
      <c r="A39" s="27" t="s">
        <v>61</v>
      </c>
      <c r="B39" s="35"/>
      <c r="C39" s="29">
        <f aca="true" t="shared" si="4" ref="C39:Y39">SUM(C37:C38)</f>
        <v>13272840</v>
      </c>
      <c r="D39" s="29">
        <f>SUM(D37:D38)</f>
        <v>13272840</v>
      </c>
      <c r="E39" s="36">
        <f t="shared" si="4"/>
        <v>1465000</v>
      </c>
      <c r="F39" s="37">
        <f t="shared" si="4"/>
        <v>12958000</v>
      </c>
      <c r="G39" s="37">
        <f t="shared" si="4"/>
        <v>1386786</v>
      </c>
      <c r="H39" s="37">
        <f t="shared" si="4"/>
        <v>9752232</v>
      </c>
      <c r="I39" s="37">
        <f t="shared" si="4"/>
        <v>4876116</v>
      </c>
      <c r="J39" s="37">
        <f t="shared" si="4"/>
        <v>4876116</v>
      </c>
      <c r="K39" s="37">
        <f t="shared" si="4"/>
        <v>13479480</v>
      </c>
      <c r="L39" s="37">
        <f t="shared" si="4"/>
        <v>13518356</v>
      </c>
      <c r="M39" s="37">
        <f t="shared" si="4"/>
        <v>13259012</v>
      </c>
      <c r="N39" s="37">
        <f t="shared" si="4"/>
        <v>13259012</v>
      </c>
      <c r="O39" s="37">
        <f t="shared" si="4"/>
        <v>13259012</v>
      </c>
      <c r="P39" s="37">
        <f t="shared" si="4"/>
        <v>13259012</v>
      </c>
      <c r="Q39" s="37">
        <f t="shared" si="4"/>
        <v>13259012</v>
      </c>
      <c r="R39" s="37">
        <f t="shared" si="4"/>
        <v>13259012</v>
      </c>
      <c r="S39" s="37">
        <f t="shared" si="4"/>
        <v>13161822</v>
      </c>
      <c r="T39" s="37">
        <f t="shared" si="4"/>
        <v>13259012</v>
      </c>
      <c r="U39" s="37">
        <f t="shared" si="4"/>
        <v>13259012</v>
      </c>
      <c r="V39" s="37">
        <f t="shared" si="4"/>
        <v>13259012</v>
      </c>
      <c r="W39" s="37">
        <f t="shared" si="4"/>
        <v>13259012</v>
      </c>
      <c r="X39" s="37">
        <f t="shared" si="4"/>
        <v>12958000</v>
      </c>
      <c r="Y39" s="37">
        <f t="shared" si="4"/>
        <v>301012</v>
      </c>
      <c r="Z39" s="38">
        <f>+IF(X39&lt;&gt;0,+(Y39/X39)*100,0)</f>
        <v>2.3229819416576634</v>
      </c>
      <c r="AA39" s="39">
        <f>SUM(AA37:AA38)</f>
        <v>12958000</v>
      </c>
    </row>
    <row r="40" spans="1:27" ht="13.5">
      <c r="A40" s="27" t="s">
        <v>62</v>
      </c>
      <c r="B40" s="28"/>
      <c r="C40" s="29">
        <f aca="true" t="shared" si="5" ref="C40:Y40">+C34+C39</f>
        <v>37212516</v>
      </c>
      <c r="D40" s="29">
        <f>+D34+D39</f>
        <v>37212516</v>
      </c>
      <c r="E40" s="30">
        <f t="shared" si="5"/>
        <v>26325000</v>
      </c>
      <c r="F40" s="31">
        <f t="shared" si="5"/>
        <v>42131000</v>
      </c>
      <c r="G40" s="31">
        <f t="shared" si="5"/>
        <v>31956588</v>
      </c>
      <c r="H40" s="31">
        <f t="shared" si="5"/>
        <v>58130533</v>
      </c>
      <c r="I40" s="31">
        <f t="shared" si="5"/>
        <v>27082964</v>
      </c>
      <c r="J40" s="31">
        <f t="shared" si="5"/>
        <v>27082964</v>
      </c>
      <c r="K40" s="31">
        <f t="shared" si="5"/>
        <v>39897392</v>
      </c>
      <c r="L40" s="31">
        <f t="shared" si="5"/>
        <v>44846382</v>
      </c>
      <c r="M40" s="31">
        <f t="shared" si="5"/>
        <v>42744096</v>
      </c>
      <c r="N40" s="31">
        <f t="shared" si="5"/>
        <v>42744096</v>
      </c>
      <c r="O40" s="31">
        <f t="shared" si="5"/>
        <v>46384114</v>
      </c>
      <c r="P40" s="31">
        <f t="shared" si="5"/>
        <v>47963707</v>
      </c>
      <c r="Q40" s="31">
        <f t="shared" si="5"/>
        <v>52266632</v>
      </c>
      <c r="R40" s="31">
        <f t="shared" si="5"/>
        <v>52266632</v>
      </c>
      <c r="S40" s="31">
        <f t="shared" si="5"/>
        <v>50675409</v>
      </c>
      <c r="T40" s="31">
        <f t="shared" si="5"/>
        <v>51139128</v>
      </c>
      <c r="U40" s="31">
        <f t="shared" si="5"/>
        <v>65445081</v>
      </c>
      <c r="V40" s="31">
        <f t="shared" si="5"/>
        <v>65445081</v>
      </c>
      <c r="W40" s="31">
        <f t="shared" si="5"/>
        <v>65445081</v>
      </c>
      <c r="X40" s="31">
        <f t="shared" si="5"/>
        <v>42131000</v>
      </c>
      <c r="Y40" s="31">
        <f t="shared" si="5"/>
        <v>23314081</v>
      </c>
      <c r="Z40" s="32">
        <f>+IF(X40&lt;&gt;0,+(Y40/X40)*100,0)</f>
        <v>55.337117561890295</v>
      </c>
      <c r="AA40" s="33">
        <f>+AA34+AA39</f>
        <v>42131000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108036031</v>
      </c>
      <c r="D42" s="43">
        <f>+D25-D40</f>
        <v>108036031</v>
      </c>
      <c r="E42" s="44">
        <f t="shared" si="6"/>
        <v>97079000</v>
      </c>
      <c r="F42" s="45">
        <f t="shared" si="6"/>
        <v>106612000</v>
      </c>
      <c r="G42" s="45">
        <f t="shared" si="6"/>
        <v>97762646</v>
      </c>
      <c r="H42" s="45">
        <f t="shared" si="6"/>
        <v>245321588</v>
      </c>
      <c r="I42" s="45">
        <f t="shared" si="6"/>
        <v>122671449</v>
      </c>
      <c r="J42" s="45">
        <f t="shared" si="6"/>
        <v>122671449</v>
      </c>
      <c r="K42" s="45">
        <f t="shared" si="6"/>
        <v>107210603</v>
      </c>
      <c r="L42" s="45">
        <f t="shared" si="6"/>
        <v>102824406</v>
      </c>
      <c r="M42" s="45">
        <f t="shared" si="6"/>
        <v>105405492</v>
      </c>
      <c r="N42" s="45">
        <f t="shared" si="6"/>
        <v>105405492</v>
      </c>
      <c r="O42" s="45">
        <f t="shared" si="6"/>
        <v>101630690</v>
      </c>
      <c r="P42" s="45">
        <f t="shared" si="6"/>
        <v>100255321</v>
      </c>
      <c r="Q42" s="45">
        <f t="shared" si="6"/>
        <v>100841413</v>
      </c>
      <c r="R42" s="45">
        <f t="shared" si="6"/>
        <v>100841413</v>
      </c>
      <c r="S42" s="45">
        <f t="shared" si="6"/>
        <v>98038884</v>
      </c>
      <c r="T42" s="45">
        <f t="shared" si="6"/>
        <v>92184070</v>
      </c>
      <c r="U42" s="45">
        <f t="shared" si="6"/>
        <v>80504969</v>
      </c>
      <c r="V42" s="45">
        <f t="shared" si="6"/>
        <v>80504969</v>
      </c>
      <c r="W42" s="45">
        <f t="shared" si="6"/>
        <v>80504969</v>
      </c>
      <c r="X42" s="45">
        <f t="shared" si="6"/>
        <v>106612000</v>
      </c>
      <c r="Y42" s="45">
        <f t="shared" si="6"/>
        <v>-26107031</v>
      </c>
      <c r="Z42" s="46">
        <f>+IF(X42&lt;&gt;0,+(Y42/X42)*100,0)</f>
        <v>-24.487891606948562</v>
      </c>
      <c r="AA42" s="47">
        <f>+AA25-AA40</f>
        <v>106612000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108036031</v>
      </c>
      <c r="D45" s="18">
        <v>108036031</v>
      </c>
      <c r="E45" s="19">
        <v>97079000</v>
      </c>
      <c r="F45" s="20">
        <v>106612000</v>
      </c>
      <c r="G45" s="20">
        <v>97762646</v>
      </c>
      <c r="H45" s="20">
        <v>245321588</v>
      </c>
      <c r="I45" s="20">
        <v>122671449</v>
      </c>
      <c r="J45" s="20">
        <v>122671449</v>
      </c>
      <c r="K45" s="20">
        <v>107210603</v>
      </c>
      <c r="L45" s="20">
        <v>102824406</v>
      </c>
      <c r="M45" s="20">
        <v>105405492</v>
      </c>
      <c r="N45" s="20">
        <v>105405492</v>
      </c>
      <c r="O45" s="20">
        <v>101630690</v>
      </c>
      <c r="P45" s="20">
        <v>100255321</v>
      </c>
      <c r="Q45" s="20">
        <v>100841412</v>
      </c>
      <c r="R45" s="20">
        <v>100841412</v>
      </c>
      <c r="S45" s="20">
        <v>98038884</v>
      </c>
      <c r="T45" s="20">
        <v>92184070</v>
      </c>
      <c r="U45" s="20">
        <v>80504968</v>
      </c>
      <c r="V45" s="20">
        <v>80504968</v>
      </c>
      <c r="W45" s="20">
        <v>80504968</v>
      </c>
      <c r="X45" s="20">
        <v>106612000</v>
      </c>
      <c r="Y45" s="20">
        <v>-26107032</v>
      </c>
      <c r="Z45" s="48">
        <v>-24.49</v>
      </c>
      <c r="AA45" s="22">
        <v>106612000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108036031</v>
      </c>
      <c r="D48" s="51">
        <f>SUM(D45:D47)</f>
        <v>108036031</v>
      </c>
      <c r="E48" s="52">
        <f t="shared" si="7"/>
        <v>97079000</v>
      </c>
      <c r="F48" s="53">
        <f t="shared" si="7"/>
        <v>106612000</v>
      </c>
      <c r="G48" s="53">
        <f t="shared" si="7"/>
        <v>97762646</v>
      </c>
      <c r="H48" s="53">
        <f t="shared" si="7"/>
        <v>245321588</v>
      </c>
      <c r="I48" s="53">
        <f t="shared" si="7"/>
        <v>122671449</v>
      </c>
      <c r="J48" s="53">
        <f t="shared" si="7"/>
        <v>122671449</v>
      </c>
      <c r="K48" s="53">
        <f t="shared" si="7"/>
        <v>107210603</v>
      </c>
      <c r="L48" s="53">
        <f t="shared" si="7"/>
        <v>102824406</v>
      </c>
      <c r="M48" s="53">
        <f t="shared" si="7"/>
        <v>105405492</v>
      </c>
      <c r="N48" s="53">
        <f t="shared" si="7"/>
        <v>105405492</v>
      </c>
      <c r="O48" s="53">
        <f t="shared" si="7"/>
        <v>101630690</v>
      </c>
      <c r="P48" s="53">
        <f t="shared" si="7"/>
        <v>100255321</v>
      </c>
      <c r="Q48" s="53">
        <f t="shared" si="7"/>
        <v>100841412</v>
      </c>
      <c r="R48" s="53">
        <f t="shared" si="7"/>
        <v>100841412</v>
      </c>
      <c r="S48" s="53">
        <f t="shared" si="7"/>
        <v>98038884</v>
      </c>
      <c r="T48" s="53">
        <f t="shared" si="7"/>
        <v>92184070</v>
      </c>
      <c r="U48" s="53">
        <f t="shared" si="7"/>
        <v>80504968</v>
      </c>
      <c r="V48" s="53">
        <f t="shared" si="7"/>
        <v>80504968</v>
      </c>
      <c r="W48" s="53">
        <f t="shared" si="7"/>
        <v>80504968</v>
      </c>
      <c r="X48" s="53">
        <f t="shared" si="7"/>
        <v>106612000</v>
      </c>
      <c r="Y48" s="53">
        <f t="shared" si="7"/>
        <v>-26107032</v>
      </c>
      <c r="Z48" s="54">
        <f>+IF(X48&lt;&gt;0,+(Y48/X48)*100,0)</f>
        <v>-24.487892544929277</v>
      </c>
      <c r="AA48" s="55">
        <f>SUM(AA45:AA47)</f>
        <v>106612000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147199</v>
      </c>
      <c r="D6" s="18">
        <v>147199</v>
      </c>
      <c r="E6" s="19">
        <v>70814</v>
      </c>
      <c r="F6" s="20">
        <v>70814</v>
      </c>
      <c r="G6" s="20">
        <v>1889191</v>
      </c>
      <c r="H6" s="20">
        <v>882481</v>
      </c>
      <c r="I6" s="20">
        <v>-1922797</v>
      </c>
      <c r="J6" s="20">
        <v>-1922797</v>
      </c>
      <c r="K6" s="20">
        <v>-1922797</v>
      </c>
      <c r="L6" s="20"/>
      <c r="M6" s="20">
        <v>-1922797</v>
      </c>
      <c r="N6" s="20">
        <v>-1922797</v>
      </c>
      <c r="O6" s="20"/>
      <c r="P6" s="20"/>
      <c r="Q6" s="20"/>
      <c r="R6" s="20"/>
      <c r="S6" s="20"/>
      <c r="T6" s="20"/>
      <c r="U6" s="20"/>
      <c r="V6" s="20"/>
      <c r="W6" s="20"/>
      <c r="X6" s="20">
        <v>70814</v>
      </c>
      <c r="Y6" s="20">
        <v>-70814</v>
      </c>
      <c r="Z6" s="21">
        <v>-100</v>
      </c>
      <c r="AA6" s="22">
        <v>70814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3482877</v>
      </c>
      <c r="D8" s="18">
        <v>3482877</v>
      </c>
      <c r="E8" s="19">
        <v>5638820</v>
      </c>
      <c r="F8" s="20">
        <v>5638820</v>
      </c>
      <c r="G8" s="20">
        <v>819094</v>
      </c>
      <c r="H8" s="20">
        <v>30346910</v>
      </c>
      <c r="I8" s="20">
        <v>62878581</v>
      </c>
      <c r="J8" s="20">
        <v>62878581</v>
      </c>
      <c r="K8" s="20">
        <v>62878581</v>
      </c>
      <c r="L8" s="20"/>
      <c r="M8" s="20">
        <v>62878581</v>
      </c>
      <c r="N8" s="20">
        <v>62878581</v>
      </c>
      <c r="O8" s="20"/>
      <c r="P8" s="20"/>
      <c r="Q8" s="20"/>
      <c r="R8" s="20"/>
      <c r="S8" s="20"/>
      <c r="T8" s="20"/>
      <c r="U8" s="20"/>
      <c r="V8" s="20"/>
      <c r="W8" s="20"/>
      <c r="X8" s="20">
        <v>5638820</v>
      </c>
      <c r="Y8" s="20">
        <v>-5638820</v>
      </c>
      <c r="Z8" s="21">
        <v>-100</v>
      </c>
      <c r="AA8" s="22">
        <v>5638820</v>
      </c>
    </row>
    <row r="9" spans="1:27" ht="13.5">
      <c r="A9" s="23" t="s">
        <v>36</v>
      </c>
      <c r="B9" s="17"/>
      <c r="C9" s="18">
        <v>1457067</v>
      </c>
      <c r="D9" s="18">
        <v>1457067</v>
      </c>
      <c r="E9" s="19">
        <v>125917</v>
      </c>
      <c r="F9" s="20">
        <v>125917</v>
      </c>
      <c r="G9" s="20">
        <v>1525069</v>
      </c>
      <c r="H9" s="20">
        <v>-27252180</v>
      </c>
      <c r="I9" s="20">
        <v>-26555457</v>
      </c>
      <c r="J9" s="20">
        <v>-26555457</v>
      </c>
      <c r="K9" s="20">
        <v>-26555457</v>
      </c>
      <c r="L9" s="20"/>
      <c r="M9" s="20">
        <v>-26555457</v>
      </c>
      <c r="N9" s="20">
        <v>-26555457</v>
      </c>
      <c r="O9" s="20"/>
      <c r="P9" s="20"/>
      <c r="Q9" s="20"/>
      <c r="R9" s="20"/>
      <c r="S9" s="20"/>
      <c r="T9" s="20"/>
      <c r="U9" s="20"/>
      <c r="V9" s="20"/>
      <c r="W9" s="20"/>
      <c r="X9" s="20">
        <v>125917</v>
      </c>
      <c r="Y9" s="20">
        <v>-125917</v>
      </c>
      <c r="Z9" s="21">
        <v>-100</v>
      </c>
      <c r="AA9" s="22">
        <v>125917</v>
      </c>
    </row>
    <row r="10" spans="1:27" ht="13.5">
      <c r="A10" s="23" t="s">
        <v>37</v>
      </c>
      <c r="B10" s="17"/>
      <c r="C10" s="18"/>
      <c r="D10" s="18"/>
      <c r="E10" s="19">
        <v>3587844</v>
      </c>
      <c r="F10" s="20">
        <v>3587844</v>
      </c>
      <c r="G10" s="24"/>
      <c r="H10" s="24">
        <v>30482901</v>
      </c>
      <c r="I10" s="24">
        <v>660979</v>
      </c>
      <c r="J10" s="20">
        <v>660979</v>
      </c>
      <c r="K10" s="24">
        <v>660979</v>
      </c>
      <c r="L10" s="24"/>
      <c r="M10" s="20">
        <v>660979</v>
      </c>
      <c r="N10" s="24">
        <v>660979</v>
      </c>
      <c r="O10" s="24"/>
      <c r="P10" s="24"/>
      <c r="Q10" s="20"/>
      <c r="R10" s="24"/>
      <c r="S10" s="24"/>
      <c r="T10" s="20"/>
      <c r="U10" s="24"/>
      <c r="V10" s="24"/>
      <c r="W10" s="24"/>
      <c r="X10" s="20">
        <v>3587844</v>
      </c>
      <c r="Y10" s="24">
        <v>-3587844</v>
      </c>
      <c r="Z10" s="25">
        <v>-100</v>
      </c>
      <c r="AA10" s="26">
        <v>3587844</v>
      </c>
    </row>
    <row r="11" spans="1:27" ht="13.5">
      <c r="A11" s="23" t="s">
        <v>38</v>
      </c>
      <c r="B11" s="17"/>
      <c r="C11" s="18">
        <v>15165</v>
      </c>
      <c r="D11" s="18">
        <v>15165</v>
      </c>
      <c r="E11" s="19">
        <v>818000</v>
      </c>
      <c r="F11" s="20">
        <v>818000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818000</v>
      </c>
      <c r="Y11" s="20">
        <v>-818000</v>
      </c>
      <c r="Z11" s="21">
        <v>-100</v>
      </c>
      <c r="AA11" s="22">
        <v>818000</v>
      </c>
    </row>
    <row r="12" spans="1:27" ht="13.5">
      <c r="A12" s="27" t="s">
        <v>39</v>
      </c>
      <c r="B12" s="28"/>
      <c r="C12" s="29">
        <f aca="true" t="shared" si="0" ref="C12:Y12">SUM(C6:C11)</f>
        <v>5102308</v>
      </c>
      <c r="D12" s="29">
        <f>SUM(D6:D11)</f>
        <v>5102308</v>
      </c>
      <c r="E12" s="30">
        <f t="shared" si="0"/>
        <v>10241395</v>
      </c>
      <c r="F12" s="31">
        <f t="shared" si="0"/>
        <v>10241395</v>
      </c>
      <c r="G12" s="31">
        <f t="shared" si="0"/>
        <v>4233354</v>
      </c>
      <c r="H12" s="31">
        <f t="shared" si="0"/>
        <v>34460112</v>
      </c>
      <c r="I12" s="31">
        <f t="shared" si="0"/>
        <v>35061306</v>
      </c>
      <c r="J12" s="31">
        <f t="shared" si="0"/>
        <v>35061306</v>
      </c>
      <c r="K12" s="31">
        <f t="shared" si="0"/>
        <v>35061306</v>
      </c>
      <c r="L12" s="31">
        <f t="shared" si="0"/>
        <v>0</v>
      </c>
      <c r="M12" s="31">
        <f t="shared" si="0"/>
        <v>35061306</v>
      </c>
      <c r="N12" s="31">
        <f t="shared" si="0"/>
        <v>35061306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10241395</v>
      </c>
      <c r="Y12" s="31">
        <f t="shared" si="0"/>
        <v>-10241395</v>
      </c>
      <c r="Z12" s="32">
        <f>+IF(X12&lt;&gt;0,+(Y12/X12)*100,0)</f>
        <v>-100</v>
      </c>
      <c r="AA12" s="33">
        <f>SUM(AA6:AA11)</f>
        <v>10241395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286091</v>
      </c>
      <c r="D17" s="18">
        <v>286091</v>
      </c>
      <c r="E17" s="19">
        <v>333370</v>
      </c>
      <c r="F17" s="20">
        <v>333370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333370</v>
      </c>
      <c r="Y17" s="20">
        <v>-333370</v>
      </c>
      <c r="Z17" s="21">
        <v>-100</v>
      </c>
      <c r="AA17" s="22">
        <v>333370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163541698</v>
      </c>
      <c r="D19" s="18">
        <v>163541698</v>
      </c>
      <c r="E19" s="19">
        <v>151061660</v>
      </c>
      <c r="F19" s="20">
        <v>151061660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151061660</v>
      </c>
      <c r="Y19" s="20">
        <v>-151061660</v>
      </c>
      <c r="Z19" s="21">
        <v>-100</v>
      </c>
      <c r="AA19" s="22">
        <v>151061660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163827789</v>
      </c>
      <c r="D24" s="29">
        <f>SUM(D15:D23)</f>
        <v>163827789</v>
      </c>
      <c r="E24" s="36">
        <f t="shared" si="1"/>
        <v>151395030</v>
      </c>
      <c r="F24" s="37">
        <f t="shared" si="1"/>
        <v>151395030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151395030</v>
      </c>
      <c r="Y24" s="37">
        <f t="shared" si="1"/>
        <v>-151395030</v>
      </c>
      <c r="Z24" s="38">
        <f>+IF(X24&lt;&gt;0,+(Y24/X24)*100,0)</f>
        <v>-100</v>
      </c>
      <c r="AA24" s="39">
        <f>SUM(AA15:AA23)</f>
        <v>151395030</v>
      </c>
    </row>
    <row r="25" spans="1:27" ht="13.5">
      <c r="A25" s="27" t="s">
        <v>51</v>
      </c>
      <c r="B25" s="28"/>
      <c r="C25" s="29">
        <f aca="true" t="shared" si="2" ref="C25:Y25">+C12+C24</f>
        <v>168930097</v>
      </c>
      <c r="D25" s="29">
        <f>+D12+D24</f>
        <v>168930097</v>
      </c>
      <c r="E25" s="30">
        <f t="shared" si="2"/>
        <v>161636425</v>
      </c>
      <c r="F25" s="31">
        <f t="shared" si="2"/>
        <v>161636425</v>
      </c>
      <c r="G25" s="31">
        <f t="shared" si="2"/>
        <v>4233354</v>
      </c>
      <c r="H25" s="31">
        <f t="shared" si="2"/>
        <v>34460112</v>
      </c>
      <c r="I25" s="31">
        <f t="shared" si="2"/>
        <v>35061306</v>
      </c>
      <c r="J25" s="31">
        <f t="shared" si="2"/>
        <v>35061306</v>
      </c>
      <c r="K25" s="31">
        <f t="shared" si="2"/>
        <v>35061306</v>
      </c>
      <c r="L25" s="31">
        <f t="shared" si="2"/>
        <v>0</v>
      </c>
      <c r="M25" s="31">
        <f t="shared" si="2"/>
        <v>35061306</v>
      </c>
      <c r="N25" s="31">
        <f t="shared" si="2"/>
        <v>35061306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161636425</v>
      </c>
      <c r="Y25" s="31">
        <f t="shared" si="2"/>
        <v>-161636425</v>
      </c>
      <c r="Z25" s="32">
        <f>+IF(X25&lt;&gt;0,+(Y25/X25)*100,0)</f>
        <v>-100</v>
      </c>
      <c r="AA25" s="33">
        <f>+AA12+AA24</f>
        <v>161636425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2392692</v>
      </c>
      <c r="F30" s="20">
        <v>2392692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2392692</v>
      </c>
      <c r="Y30" s="20">
        <v>-2392692</v>
      </c>
      <c r="Z30" s="21">
        <v>-100</v>
      </c>
      <c r="AA30" s="22">
        <v>2392692</v>
      </c>
    </row>
    <row r="31" spans="1:27" ht="13.5">
      <c r="A31" s="23" t="s">
        <v>56</v>
      </c>
      <c r="B31" s="17"/>
      <c r="C31" s="18">
        <v>208907</v>
      </c>
      <c r="D31" s="18">
        <v>208907</v>
      </c>
      <c r="E31" s="19">
        <v>234169</v>
      </c>
      <c r="F31" s="20">
        <v>234169</v>
      </c>
      <c r="G31" s="20"/>
      <c r="H31" s="20">
        <v>2449</v>
      </c>
      <c r="I31" s="20">
        <v>3049</v>
      </c>
      <c r="J31" s="20">
        <v>3049</v>
      </c>
      <c r="K31" s="20">
        <v>3049</v>
      </c>
      <c r="L31" s="20"/>
      <c r="M31" s="20">
        <v>3049</v>
      </c>
      <c r="N31" s="20">
        <v>3049</v>
      </c>
      <c r="O31" s="20"/>
      <c r="P31" s="20"/>
      <c r="Q31" s="20"/>
      <c r="R31" s="20"/>
      <c r="S31" s="20"/>
      <c r="T31" s="20"/>
      <c r="U31" s="20"/>
      <c r="V31" s="20"/>
      <c r="W31" s="20"/>
      <c r="X31" s="20">
        <v>234169</v>
      </c>
      <c r="Y31" s="20">
        <v>-234169</v>
      </c>
      <c r="Z31" s="21">
        <v>-100</v>
      </c>
      <c r="AA31" s="22">
        <v>234169</v>
      </c>
    </row>
    <row r="32" spans="1:27" ht="13.5">
      <c r="A32" s="23" t="s">
        <v>57</v>
      </c>
      <c r="B32" s="17"/>
      <c r="C32" s="18">
        <v>21807374</v>
      </c>
      <c r="D32" s="18">
        <v>21807374</v>
      </c>
      <c r="E32" s="19">
        <v>28759118</v>
      </c>
      <c r="F32" s="20">
        <v>28759118</v>
      </c>
      <c r="G32" s="20">
        <v>4231015</v>
      </c>
      <c r="H32" s="20">
        <v>4974190</v>
      </c>
      <c r="I32" s="20">
        <v>5475936</v>
      </c>
      <c r="J32" s="20">
        <v>5475936</v>
      </c>
      <c r="K32" s="20">
        <v>5475936</v>
      </c>
      <c r="L32" s="20"/>
      <c r="M32" s="20">
        <v>5475936</v>
      </c>
      <c r="N32" s="20">
        <v>5475936</v>
      </c>
      <c r="O32" s="20"/>
      <c r="P32" s="20"/>
      <c r="Q32" s="20"/>
      <c r="R32" s="20"/>
      <c r="S32" s="20"/>
      <c r="T32" s="20"/>
      <c r="U32" s="20"/>
      <c r="V32" s="20"/>
      <c r="W32" s="20"/>
      <c r="X32" s="20">
        <v>28759118</v>
      </c>
      <c r="Y32" s="20">
        <v>-28759118</v>
      </c>
      <c r="Z32" s="21">
        <v>-100</v>
      </c>
      <c r="AA32" s="22">
        <v>28759118</v>
      </c>
    </row>
    <row r="33" spans="1:27" ht="13.5">
      <c r="A33" s="23" t="s">
        <v>58</v>
      </c>
      <c r="B33" s="17"/>
      <c r="C33" s="18">
        <v>622495</v>
      </c>
      <c r="D33" s="18">
        <v>622495</v>
      </c>
      <c r="E33" s="19">
        <v>3340437</v>
      </c>
      <c r="F33" s="20">
        <v>3340437</v>
      </c>
      <c r="G33" s="20">
        <v>2339</v>
      </c>
      <c r="H33" s="20"/>
      <c r="I33" s="20">
        <v>98848</v>
      </c>
      <c r="J33" s="20">
        <v>98848</v>
      </c>
      <c r="K33" s="20">
        <v>98848</v>
      </c>
      <c r="L33" s="20"/>
      <c r="M33" s="20">
        <v>98848</v>
      </c>
      <c r="N33" s="20">
        <v>98848</v>
      </c>
      <c r="O33" s="20"/>
      <c r="P33" s="20"/>
      <c r="Q33" s="20"/>
      <c r="R33" s="20"/>
      <c r="S33" s="20"/>
      <c r="T33" s="20"/>
      <c r="U33" s="20"/>
      <c r="V33" s="20"/>
      <c r="W33" s="20"/>
      <c r="X33" s="20">
        <v>3340437</v>
      </c>
      <c r="Y33" s="20">
        <v>-3340437</v>
      </c>
      <c r="Z33" s="21">
        <v>-100</v>
      </c>
      <c r="AA33" s="22">
        <v>3340437</v>
      </c>
    </row>
    <row r="34" spans="1:27" ht="13.5">
      <c r="A34" s="27" t="s">
        <v>59</v>
      </c>
      <c r="B34" s="28"/>
      <c r="C34" s="29">
        <f aca="true" t="shared" si="3" ref="C34:Y34">SUM(C29:C33)</f>
        <v>22638776</v>
      </c>
      <c r="D34" s="29">
        <f>SUM(D29:D33)</f>
        <v>22638776</v>
      </c>
      <c r="E34" s="30">
        <f t="shared" si="3"/>
        <v>34726416</v>
      </c>
      <c r="F34" s="31">
        <f t="shared" si="3"/>
        <v>34726416</v>
      </c>
      <c r="G34" s="31">
        <f t="shared" si="3"/>
        <v>4233354</v>
      </c>
      <c r="H34" s="31">
        <f t="shared" si="3"/>
        <v>4976639</v>
      </c>
      <c r="I34" s="31">
        <f t="shared" si="3"/>
        <v>5577833</v>
      </c>
      <c r="J34" s="31">
        <f t="shared" si="3"/>
        <v>5577833</v>
      </c>
      <c r="K34" s="31">
        <f t="shared" si="3"/>
        <v>5577833</v>
      </c>
      <c r="L34" s="31">
        <f t="shared" si="3"/>
        <v>0</v>
      </c>
      <c r="M34" s="31">
        <f t="shared" si="3"/>
        <v>5577833</v>
      </c>
      <c r="N34" s="31">
        <f t="shared" si="3"/>
        <v>5577833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34726416</v>
      </c>
      <c r="Y34" s="31">
        <f t="shared" si="3"/>
        <v>-34726416</v>
      </c>
      <c r="Z34" s="32">
        <f>+IF(X34&lt;&gt;0,+(Y34/X34)*100,0)</f>
        <v>-100</v>
      </c>
      <c r="AA34" s="33">
        <f>SUM(AA29:AA33)</f>
        <v>34726416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356308</v>
      </c>
      <c r="F37" s="20">
        <v>356308</v>
      </c>
      <c r="G37" s="20"/>
      <c r="H37" s="20">
        <v>29483473</v>
      </c>
      <c r="I37" s="20">
        <v>29483473</v>
      </c>
      <c r="J37" s="20">
        <v>29483473</v>
      </c>
      <c r="K37" s="20">
        <v>29483473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356308</v>
      </c>
      <c r="Y37" s="20">
        <v>-356308</v>
      </c>
      <c r="Z37" s="21">
        <v>-100</v>
      </c>
      <c r="AA37" s="22">
        <v>356308</v>
      </c>
    </row>
    <row r="38" spans="1:27" ht="13.5">
      <c r="A38" s="23" t="s">
        <v>58</v>
      </c>
      <c r="B38" s="17"/>
      <c r="C38" s="18">
        <v>278429</v>
      </c>
      <c r="D38" s="18">
        <v>278429</v>
      </c>
      <c r="E38" s="19"/>
      <c r="F38" s="20"/>
      <c r="G38" s="20"/>
      <c r="H38" s="20"/>
      <c r="I38" s="20"/>
      <c r="J38" s="20"/>
      <c r="K38" s="20"/>
      <c r="L38" s="20"/>
      <c r="M38" s="20">
        <v>29483473</v>
      </c>
      <c r="N38" s="20">
        <v>29483473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278429</v>
      </c>
      <c r="D39" s="29">
        <f>SUM(D37:D38)</f>
        <v>278429</v>
      </c>
      <c r="E39" s="36">
        <f t="shared" si="4"/>
        <v>356308</v>
      </c>
      <c r="F39" s="37">
        <f t="shared" si="4"/>
        <v>356308</v>
      </c>
      <c r="G39" s="37">
        <f t="shared" si="4"/>
        <v>0</v>
      </c>
      <c r="H39" s="37">
        <f t="shared" si="4"/>
        <v>29483473</v>
      </c>
      <c r="I39" s="37">
        <f t="shared" si="4"/>
        <v>29483473</v>
      </c>
      <c r="J39" s="37">
        <f t="shared" si="4"/>
        <v>29483473</v>
      </c>
      <c r="K39" s="37">
        <f t="shared" si="4"/>
        <v>29483473</v>
      </c>
      <c r="L39" s="37">
        <f t="shared" si="4"/>
        <v>0</v>
      </c>
      <c r="M39" s="37">
        <f t="shared" si="4"/>
        <v>29483473</v>
      </c>
      <c r="N39" s="37">
        <f t="shared" si="4"/>
        <v>29483473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356308</v>
      </c>
      <c r="Y39" s="37">
        <f t="shared" si="4"/>
        <v>-356308</v>
      </c>
      <c r="Z39" s="38">
        <f>+IF(X39&lt;&gt;0,+(Y39/X39)*100,0)</f>
        <v>-100</v>
      </c>
      <c r="AA39" s="39">
        <f>SUM(AA37:AA38)</f>
        <v>356308</v>
      </c>
    </row>
    <row r="40" spans="1:27" ht="13.5">
      <c r="A40" s="27" t="s">
        <v>62</v>
      </c>
      <c r="B40" s="28"/>
      <c r="C40" s="29">
        <f aca="true" t="shared" si="5" ref="C40:Y40">+C34+C39</f>
        <v>22917205</v>
      </c>
      <c r="D40" s="29">
        <f>+D34+D39</f>
        <v>22917205</v>
      </c>
      <c r="E40" s="30">
        <f t="shared" si="5"/>
        <v>35082724</v>
      </c>
      <c r="F40" s="31">
        <f t="shared" si="5"/>
        <v>35082724</v>
      </c>
      <c r="G40" s="31">
        <f t="shared" si="5"/>
        <v>4233354</v>
      </c>
      <c r="H40" s="31">
        <f t="shared" si="5"/>
        <v>34460112</v>
      </c>
      <c r="I40" s="31">
        <f t="shared" si="5"/>
        <v>35061306</v>
      </c>
      <c r="J40" s="31">
        <f t="shared" si="5"/>
        <v>35061306</v>
      </c>
      <c r="K40" s="31">
        <f t="shared" si="5"/>
        <v>35061306</v>
      </c>
      <c r="L40" s="31">
        <f t="shared" si="5"/>
        <v>0</v>
      </c>
      <c r="M40" s="31">
        <f t="shared" si="5"/>
        <v>35061306</v>
      </c>
      <c r="N40" s="31">
        <f t="shared" si="5"/>
        <v>35061306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35082724</v>
      </c>
      <c r="Y40" s="31">
        <f t="shared" si="5"/>
        <v>-35082724</v>
      </c>
      <c r="Z40" s="32">
        <f>+IF(X40&lt;&gt;0,+(Y40/X40)*100,0)</f>
        <v>-100</v>
      </c>
      <c r="AA40" s="33">
        <f>+AA34+AA39</f>
        <v>35082724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146012892</v>
      </c>
      <c r="D42" s="43">
        <f>+D25-D40</f>
        <v>146012892</v>
      </c>
      <c r="E42" s="44">
        <f t="shared" si="6"/>
        <v>126553701</v>
      </c>
      <c r="F42" s="45">
        <f t="shared" si="6"/>
        <v>126553701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126553701</v>
      </c>
      <c r="Y42" s="45">
        <f t="shared" si="6"/>
        <v>-126553701</v>
      </c>
      <c r="Z42" s="46">
        <f>+IF(X42&lt;&gt;0,+(Y42/X42)*100,0)</f>
        <v>-100</v>
      </c>
      <c r="AA42" s="47">
        <f>+AA25-AA40</f>
        <v>126553701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146012892</v>
      </c>
      <c r="D45" s="18">
        <v>146012892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>
        <v>126553701</v>
      </c>
      <c r="F46" s="20">
        <v>126553701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126553701</v>
      </c>
      <c r="Y46" s="20">
        <v>-126553701</v>
      </c>
      <c r="Z46" s="48">
        <v>-100</v>
      </c>
      <c r="AA46" s="22">
        <v>126553701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146012892</v>
      </c>
      <c r="D48" s="51">
        <f>SUM(D45:D47)</f>
        <v>146012892</v>
      </c>
      <c r="E48" s="52">
        <f t="shared" si="7"/>
        <v>126553701</v>
      </c>
      <c r="F48" s="53">
        <f t="shared" si="7"/>
        <v>126553701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126553701</v>
      </c>
      <c r="Y48" s="53">
        <f t="shared" si="7"/>
        <v>-126553701</v>
      </c>
      <c r="Z48" s="54">
        <f>+IF(X48&lt;&gt;0,+(Y48/X48)*100,0)</f>
        <v>-100</v>
      </c>
      <c r="AA48" s="55">
        <f>SUM(AA45:AA47)</f>
        <v>126553701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16013529</v>
      </c>
      <c r="D6" s="18">
        <v>16013529</v>
      </c>
      <c r="E6" s="19"/>
      <c r="F6" s="20"/>
      <c r="G6" s="20">
        <v>54463439</v>
      </c>
      <c r="H6" s="20">
        <v>41188247</v>
      </c>
      <c r="I6" s="20">
        <v>32377100</v>
      </c>
      <c r="J6" s="20">
        <v>32377100</v>
      </c>
      <c r="K6" s="20">
        <v>16066869</v>
      </c>
      <c r="L6" s="20">
        <v>56002424</v>
      </c>
      <c r="M6" s="20">
        <v>31110234</v>
      </c>
      <c r="N6" s="20">
        <v>31110234</v>
      </c>
      <c r="O6" s="20">
        <v>31110234</v>
      </c>
      <c r="P6" s="20">
        <v>11291995</v>
      </c>
      <c r="Q6" s="20">
        <v>38608088</v>
      </c>
      <c r="R6" s="20">
        <v>38608088</v>
      </c>
      <c r="S6" s="20">
        <v>21540259</v>
      </c>
      <c r="T6" s="20">
        <v>15278276</v>
      </c>
      <c r="U6" s="20"/>
      <c r="V6" s="20">
        <v>15278276</v>
      </c>
      <c r="W6" s="20">
        <v>15278276</v>
      </c>
      <c r="X6" s="20"/>
      <c r="Y6" s="20">
        <v>15278276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5134532</v>
      </c>
      <c r="D8" s="18">
        <v>5134532</v>
      </c>
      <c r="E8" s="19"/>
      <c r="F8" s="20"/>
      <c r="G8" s="20">
        <v>3652097</v>
      </c>
      <c r="H8" s="20">
        <v>4326877</v>
      </c>
      <c r="I8" s="20">
        <v>4703341</v>
      </c>
      <c r="J8" s="20">
        <v>4703341</v>
      </c>
      <c r="K8" s="20">
        <v>4917865</v>
      </c>
      <c r="L8" s="20">
        <v>5257664</v>
      </c>
      <c r="M8" s="20">
        <v>5632517</v>
      </c>
      <c r="N8" s="20">
        <v>5632517</v>
      </c>
      <c r="O8" s="20">
        <v>5632517</v>
      </c>
      <c r="P8" s="20">
        <v>5549969</v>
      </c>
      <c r="Q8" s="20">
        <v>8911840</v>
      </c>
      <c r="R8" s="20">
        <v>8911840</v>
      </c>
      <c r="S8" s="20">
        <v>9348214</v>
      </c>
      <c r="T8" s="20">
        <v>-12371071</v>
      </c>
      <c r="U8" s="20"/>
      <c r="V8" s="20">
        <v>-12371071</v>
      </c>
      <c r="W8" s="20">
        <v>-12371071</v>
      </c>
      <c r="X8" s="20"/>
      <c r="Y8" s="20">
        <v>-12371071</v>
      </c>
      <c r="Z8" s="21"/>
      <c r="AA8" s="22"/>
    </row>
    <row r="9" spans="1:27" ht="13.5">
      <c r="A9" s="23" t="s">
        <v>36</v>
      </c>
      <c r="B9" s="17"/>
      <c r="C9" s="18">
        <v>6361210</v>
      </c>
      <c r="D9" s="18">
        <v>6361210</v>
      </c>
      <c r="E9" s="19">
        <v>4865251</v>
      </c>
      <c r="F9" s="20">
        <v>4865251</v>
      </c>
      <c r="G9" s="20">
        <v>3165146</v>
      </c>
      <c r="H9" s="20">
        <v>2693618</v>
      </c>
      <c r="I9" s="20">
        <v>2897400</v>
      </c>
      <c r="J9" s="20">
        <v>2897400</v>
      </c>
      <c r="K9" s="20">
        <v>3417788</v>
      </c>
      <c r="L9" s="20">
        <v>-3375836</v>
      </c>
      <c r="M9" s="20">
        <v>-2582724</v>
      </c>
      <c r="N9" s="20">
        <v>-2582724</v>
      </c>
      <c r="O9" s="20">
        <v>-2582724</v>
      </c>
      <c r="P9" s="20">
        <v>-2521372</v>
      </c>
      <c r="Q9" s="20">
        <v>723106</v>
      </c>
      <c r="R9" s="20">
        <v>723106</v>
      </c>
      <c r="S9" s="20">
        <v>708846</v>
      </c>
      <c r="T9" s="20">
        <v>-65760</v>
      </c>
      <c r="U9" s="20"/>
      <c r="V9" s="20">
        <v>-65760</v>
      </c>
      <c r="W9" s="20">
        <v>-65760</v>
      </c>
      <c r="X9" s="20">
        <v>4865251</v>
      </c>
      <c r="Y9" s="20">
        <v>-4931011</v>
      </c>
      <c r="Z9" s="21">
        <v>-101.35</v>
      </c>
      <c r="AA9" s="22">
        <v>4865251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52199652</v>
      </c>
      <c r="D11" s="18">
        <v>52199652</v>
      </c>
      <c r="E11" s="19"/>
      <c r="F11" s="20"/>
      <c r="G11" s="20">
        <v>51898228</v>
      </c>
      <c r="H11" s="20">
        <v>51898228</v>
      </c>
      <c r="I11" s="20">
        <v>51898228</v>
      </c>
      <c r="J11" s="20">
        <v>51898228</v>
      </c>
      <c r="K11" s="20">
        <v>51898228</v>
      </c>
      <c r="L11" s="20">
        <v>51898228</v>
      </c>
      <c r="M11" s="20">
        <v>51898228</v>
      </c>
      <c r="N11" s="20">
        <v>51898228</v>
      </c>
      <c r="O11" s="20">
        <v>51898228</v>
      </c>
      <c r="P11" s="20">
        <v>51898228</v>
      </c>
      <c r="Q11" s="20"/>
      <c r="R11" s="20"/>
      <c r="S11" s="20"/>
      <c r="T11" s="20">
        <v>51898228</v>
      </c>
      <c r="U11" s="20"/>
      <c r="V11" s="20">
        <v>51898228</v>
      </c>
      <c r="W11" s="20">
        <v>51898228</v>
      </c>
      <c r="X11" s="20"/>
      <c r="Y11" s="20">
        <v>51898228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79708923</v>
      </c>
      <c r="D12" s="29">
        <f>SUM(D6:D11)</f>
        <v>79708923</v>
      </c>
      <c r="E12" s="30">
        <f t="shared" si="0"/>
        <v>4865251</v>
      </c>
      <c r="F12" s="31">
        <f t="shared" si="0"/>
        <v>4865251</v>
      </c>
      <c r="G12" s="31">
        <f t="shared" si="0"/>
        <v>113178910</v>
      </c>
      <c r="H12" s="31">
        <f t="shared" si="0"/>
        <v>100106970</v>
      </c>
      <c r="I12" s="31">
        <f t="shared" si="0"/>
        <v>91876069</v>
      </c>
      <c r="J12" s="31">
        <f t="shared" si="0"/>
        <v>91876069</v>
      </c>
      <c r="K12" s="31">
        <f t="shared" si="0"/>
        <v>76300750</v>
      </c>
      <c r="L12" s="31">
        <f t="shared" si="0"/>
        <v>109782480</v>
      </c>
      <c r="M12" s="31">
        <f t="shared" si="0"/>
        <v>86058255</v>
      </c>
      <c r="N12" s="31">
        <f t="shared" si="0"/>
        <v>86058255</v>
      </c>
      <c r="O12" s="31">
        <f t="shared" si="0"/>
        <v>86058255</v>
      </c>
      <c r="P12" s="31">
        <f t="shared" si="0"/>
        <v>66218820</v>
      </c>
      <c r="Q12" s="31">
        <f t="shared" si="0"/>
        <v>48243034</v>
      </c>
      <c r="R12" s="31">
        <f t="shared" si="0"/>
        <v>48243034</v>
      </c>
      <c r="S12" s="31">
        <f t="shared" si="0"/>
        <v>31597319</v>
      </c>
      <c r="T12" s="31">
        <f t="shared" si="0"/>
        <v>54739673</v>
      </c>
      <c r="U12" s="31">
        <f t="shared" si="0"/>
        <v>0</v>
      </c>
      <c r="V12" s="31">
        <f t="shared" si="0"/>
        <v>54739673</v>
      </c>
      <c r="W12" s="31">
        <f t="shared" si="0"/>
        <v>54739673</v>
      </c>
      <c r="X12" s="31">
        <f t="shared" si="0"/>
        <v>4865251</v>
      </c>
      <c r="Y12" s="31">
        <f t="shared" si="0"/>
        <v>49874422</v>
      </c>
      <c r="Z12" s="32">
        <f>+IF(X12&lt;&gt;0,+(Y12/X12)*100,0)</f>
        <v>1025.1150865597685</v>
      </c>
      <c r="AA12" s="33">
        <f>SUM(AA6:AA11)</f>
        <v>4865251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71870049</v>
      </c>
      <c r="D17" s="18">
        <v>71870049</v>
      </c>
      <c r="E17" s="19"/>
      <c r="F17" s="20"/>
      <c r="G17" s="20">
        <v>71870049</v>
      </c>
      <c r="H17" s="20">
        <v>71870049</v>
      </c>
      <c r="I17" s="20">
        <v>71870049</v>
      </c>
      <c r="J17" s="20">
        <v>71870049</v>
      </c>
      <c r="K17" s="20">
        <v>71870049</v>
      </c>
      <c r="L17" s="20">
        <v>71870049</v>
      </c>
      <c r="M17" s="20">
        <v>71870049</v>
      </c>
      <c r="N17" s="20">
        <v>71870049</v>
      </c>
      <c r="O17" s="20">
        <v>71870049</v>
      </c>
      <c r="P17" s="20">
        <v>71870049</v>
      </c>
      <c r="Q17" s="20"/>
      <c r="R17" s="20"/>
      <c r="S17" s="20"/>
      <c r="T17" s="20">
        <v>71870049</v>
      </c>
      <c r="U17" s="20"/>
      <c r="V17" s="20">
        <v>71870049</v>
      </c>
      <c r="W17" s="20">
        <v>71870049</v>
      </c>
      <c r="X17" s="20"/>
      <c r="Y17" s="20">
        <v>71870049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438487961</v>
      </c>
      <c r="D19" s="18">
        <v>438487961</v>
      </c>
      <c r="E19" s="19">
        <v>36551749</v>
      </c>
      <c r="F19" s="20">
        <v>36551749</v>
      </c>
      <c r="G19" s="20">
        <v>433631675</v>
      </c>
      <c r="H19" s="20">
        <v>435279504</v>
      </c>
      <c r="I19" s="20">
        <v>442045564</v>
      </c>
      <c r="J19" s="20">
        <v>442045564</v>
      </c>
      <c r="K19" s="20">
        <v>442751733</v>
      </c>
      <c r="L19" s="20">
        <v>445435033</v>
      </c>
      <c r="M19" s="20">
        <v>447578592</v>
      </c>
      <c r="N19" s="20">
        <v>447578592</v>
      </c>
      <c r="O19" s="20">
        <v>447578592</v>
      </c>
      <c r="P19" s="20">
        <v>450429184</v>
      </c>
      <c r="Q19" s="20">
        <v>420337566</v>
      </c>
      <c r="R19" s="20">
        <v>420337566</v>
      </c>
      <c r="S19" s="20">
        <v>420839396</v>
      </c>
      <c r="T19" s="20">
        <v>456657824</v>
      </c>
      <c r="U19" s="20"/>
      <c r="V19" s="20">
        <v>456657824</v>
      </c>
      <c r="W19" s="20">
        <v>456657824</v>
      </c>
      <c r="X19" s="20">
        <v>36551749</v>
      </c>
      <c r="Y19" s="20">
        <v>420106075</v>
      </c>
      <c r="Z19" s="21">
        <v>1149.35</v>
      </c>
      <c r="AA19" s="22">
        <v>36551749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358564</v>
      </c>
      <c r="D22" s="18">
        <v>358564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510716574</v>
      </c>
      <c r="D24" s="29">
        <f>SUM(D15:D23)</f>
        <v>510716574</v>
      </c>
      <c r="E24" s="36">
        <f t="shared" si="1"/>
        <v>36551749</v>
      </c>
      <c r="F24" s="37">
        <f t="shared" si="1"/>
        <v>36551749</v>
      </c>
      <c r="G24" s="37">
        <f t="shared" si="1"/>
        <v>505501724</v>
      </c>
      <c r="H24" s="37">
        <f t="shared" si="1"/>
        <v>507149553</v>
      </c>
      <c r="I24" s="37">
        <f t="shared" si="1"/>
        <v>513915613</v>
      </c>
      <c r="J24" s="37">
        <f t="shared" si="1"/>
        <v>513915613</v>
      </c>
      <c r="K24" s="37">
        <f t="shared" si="1"/>
        <v>514621782</v>
      </c>
      <c r="L24" s="37">
        <f t="shared" si="1"/>
        <v>517305082</v>
      </c>
      <c r="M24" s="37">
        <f t="shared" si="1"/>
        <v>519448641</v>
      </c>
      <c r="N24" s="37">
        <f t="shared" si="1"/>
        <v>519448641</v>
      </c>
      <c r="O24" s="37">
        <f t="shared" si="1"/>
        <v>519448641</v>
      </c>
      <c r="P24" s="37">
        <f t="shared" si="1"/>
        <v>522299233</v>
      </c>
      <c r="Q24" s="37">
        <f t="shared" si="1"/>
        <v>420337566</v>
      </c>
      <c r="R24" s="37">
        <f t="shared" si="1"/>
        <v>420337566</v>
      </c>
      <c r="S24" s="37">
        <f t="shared" si="1"/>
        <v>420839396</v>
      </c>
      <c r="T24" s="37">
        <f t="shared" si="1"/>
        <v>528527873</v>
      </c>
      <c r="U24" s="37">
        <f t="shared" si="1"/>
        <v>0</v>
      </c>
      <c r="V24" s="37">
        <f t="shared" si="1"/>
        <v>528527873</v>
      </c>
      <c r="W24" s="37">
        <f t="shared" si="1"/>
        <v>528527873</v>
      </c>
      <c r="X24" s="37">
        <f t="shared" si="1"/>
        <v>36551749</v>
      </c>
      <c r="Y24" s="37">
        <f t="shared" si="1"/>
        <v>491976124</v>
      </c>
      <c r="Z24" s="38">
        <f>+IF(X24&lt;&gt;0,+(Y24/X24)*100,0)</f>
        <v>1345.9714992024049</v>
      </c>
      <c r="AA24" s="39">
        <f>SUM(AA15:AA23)</f>
        <v>36551749</v>
      </c>
    </row>
    <row r="25" spans="1:27" ht="13.5">
      <c r="A25" s="27" t="s">
        <v>51</v>
      </c>
      <c r="B25" s="28"/>
      <c r="C25" s="29">
        <f aca="true" t="shared" si="2" ref="C25:Y25">+C12+C24</f>
        <v>590425497</v>
      </c>
      <c r="D25" s="29">
        <f>+D12+D24</f>
        <v>590425497</v>
      </c>
      <c r="E25" s="30">
        <f t="shared" si="2"/>
        <v>41417000</v>
      </c>
      <c r="F25" s="31">
        <f t="shared" si="2"/>
        <v>41417000</v>
      </c>
      <c r="G25" s="31">
        <f t="shared" si="2"/>
        <v>618680634</v>
      </c>
      <c r="H25" s="31">
        <f t="shared" si="2"/>
        <v>607256523</v>
      </c>
      <c r="I25" s="31">
        <f t="shared" si="2"/>
        <v>605791682</v>
      </c>
      <c r="J25" s="31">
        <f t="shared" si="2"/>
        <v>605791682</v>
      </c>
      <c r="K25" s="31">
        <f t="shared" si="2"/>
        <v>590922532</v>
      </c>
      <c r="L25" s="31">
        <f t="shared" si="2"/>
        <v>627087562</v>
      </c>
      <c r="M25" s="31">
        <f t="shared" si="2"/>
        <v>605506896</v>
      </c>
      <c r="N25" s="31">
        <f t="shared" si="2"/>
        <v>605506896</v>
      </c>
      <c r="O25" s="31">
        <f t="shared" si="2"/>
        <v>605506896</v>
      </c>
      <c r="P25" s="31">
        <f t="shared" si="2"/>
        <v>588518053</v>
      </c>
      <c r="Q25" s="31">
        <f t="shared" si="2"/>
        <v>468580600</v>
      </c>
      <c r="R25" s="31">
        <f t="shared" si="2"/>
        <v>468580600</v>
      </c>
      <c r="S25" s="31">
        <f t="shared" si="2"/>
        <v>452436715</v>
      </c>
      <c r="T25" s="31">
        <f t="shared" si="2"/>
        <v>583267546</v>
      </c>
      <c r="U25" s="31">
        <f t="shared" si="2"/>
        <v>0</v>
      </c>
      <c r="V25" s="31">
        <f t="shared" si="2"/>
        <v>583267546</v>
      </c>
      <c r="W25" s="31">
        <f t="shared" si="2"/>
        <v>583267546</v>
      </c>
      <c r="X25" s="31">
        <f t="shared" si="2"/>
        <v>41417000</v>
      </c>
      <c r="Y25" s="31">
        <f t="shared" si="2"/>
        <v>541850546</v>
      </c>
      <c r="Z25" s="32">
        <f>+IF(X25&lt;&gt;0,+(Y25/X25)*100,0)</f>
        <v>1308.2805273196996</v>
      </c>
      <c r="AA25" s="33">
        <f>+AA12+AA24</f>
        <v>41417000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512186</v>
      </c>
      <c r="D31" s="18">
        <v>512186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40043338</v>
      </c>
      <c r="D32" s="18">
        <v>40043338</v>
      </c>
      <c r="E32" s="19">
        <v>41417000</v>
      </c>
      <c r="F32" s="20">
        <v>41417000</v>
      </c>
      <c r="G32" s="20">
        <v>28058626</v>
      </c>
      <c r="H32" s="20">
        <v>23029005</v>
      </c>
      <c r="I32" s="20">
        <v>32956071</v>
      </c>
      <c r="J32" s="20">
        <v>32956071</v>
      </c>
      <c r="K32" s="20">
        <v>24859226</v>
      </c>
      <c r="L32" s="20">
        <v>32911705</v>
      </c>
      <c r="M32" s="20">
        <v>20704237</v>
      </c>
      <c r="N32" s="20">
        <v>20704237</v>
      </c>
      <c r="O32" s="20">
        <v>20704237</v>
      </c>
      <c r="P32" s="20">
        <v>9991101</v>
      </c>
      <c r="Q32" s="20">
        <v>322897862</v>
      </c>
      <c r="R32" s="20">
        <v>322897862</v>
      </c>
      <c r="S32" s="20">
        <v>322159934</v>
      </c>
      <c r="T32" s="20">
        <v>-9640355</v>
      </c>
      <c r="U32" s="20"/>
      <c r="V32" s="20">
        <v>-9640355</v>
      </c>
      <c r="W32" s="20">
        <v>-9640355</v>
      </c>
      <c r="X32" s="20">
        <v>41417000</v>
      </c>
      <c r="Y32" s="20">
        <v>-51057355</v>
      </c>
      <c r="Z32" s="21">
        <v>-123.28</v>
      </c>
      <c r="AA32" s="22">
        <v>41417000</v>
      </c>
    </row>
    <row r="33" spans="1:27" ht="13.5">
      <c r="A33" s="23" t="s">
        <v>58</v>
      </c>
      <c r="B33" s="17"/>
      <c r="C33" s="18">
        <v>3222227</v>
      </c>
      <c r="D33" s="18">
        <v>3222227</v>
      </c>
      <c r="E33" s="19"/>
      <c r="F33" s="20"/>
      <c r="G33" s="20">
        <v>3222227</v>
      </c>
      <c r="H33" s="20">
        <v>3222227</v>
      </c>
      <c r="I33" s="20">
        <v>3222227</v>
      </c>
      <c r="J33" s="20">
        <v>3222227</v>
      </c>
      <c r="K33" s="20">
        <v>3222227</v>
      </c>
      <c r="L33" s="20">
        <v>3222227</v>
      </c>
      <c r="M33" s="20">
        <v>3222227</v>
      </c>
      <c r="N33" s="20">
        <v>3222227</v>
      </c>
      <c r="O33" s="20">
        <v>3222227</v>
      </c>
      <c r="P33" s="20">
        <v>3222227</v>
      </c>
      <c r="Q33" s="20">
        <v>1809718</v>
      </c>
      <c r="R33" s="20">
        <v>1809718</v>
      </c>
      <c r="S33" s="20">
        <v>1809718</v>
      </c>
      <c r="T33" s="20">
        <v>3222227</v>
      </c>
      <c r="U33" s="20"/>
      <c r="V33" s="20">
        <v>3222227</v>
      </c>
      <c r="W33" s="20">
        <v>3222227</v>
      </c>
      <c r="X33" s="20"/>
      <c r="Y33" s="20">
        <v>3222227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43777751</v>
      </c>
      <c r="D34" s="29">
        <f>SUM(D29:D33)</f>
        <v>43777751</v>
      </c>
      <c r="E34" s="30">
        <f t="shared" si="3"/>
        <v>41417000</v>
      </c>
      <c r="F34" s="31">
        <f t="shared" si="3"/>
        <v>41417000</v>
      </c>
      <c r="G34" s="31">
        <f t="shared" si="3"/>
        <v>31280853</v>
      </c>
      <c r="H34" s="31">
        <f t="shared" si="3"/>
        <v>26251232</v>
      </c>
      <c r="I34" s="31">
        <f t="shared" si="3"/>
        <v>36178298</v>
      </c>
      <c r="J34" s="31">
        <f t="shared" si="3"/>
        <v>36178298</v>
      </c>
      <c r="K34" s="31">
        <f t="shared" si="3"/>
        <v>28081453</v>
      </c>
      <c r="L34" s="31">
        <f t="shared" si="3"/>
        <v>36133932</v>
      </c>
      <c r="M34" s="31">
        <f t="shared" si="3"/>
        <v>23926464</v>
      </c>
      <c r="N34" s="31">
        <f t="shared" si="3"/>
        <v>23926464</v>
      </c>
      <c r="O34" s="31">
        <f t="shared" si="3"/>
        <v>23926464</v>
      </c>
      <c r="P34" s="31">
        <f t="shared" si="3"/>
        <v>13213328</v>
      </c>
      <c r="Q34" s="31">
        <f t="shared" si="3"/>
        <v>324707580</v>
      </c>
      <c r="R34" s="31">
        <f t="shared" si="3"/>
        <v>324707580</v>
      </c>
      <c r="S34" s="31">
        <f t="shared" si="3"/>
        <v>323969652</v>
      </c>
      <c r="T34" s="31">
        <f t="shared" si="3"/>
        <v>-6418128</v>
      </c>
      <c r="U34" s="31">
        <f t="shared" si="3"/>
        <v>0</v>
      </c>
      <c r="V34" s="31">
        <f t="shared" si="3"/>
        <v>-6418128</v>
      </c>
      <c r="W34" s="31">
        <f t="shared" si="3"/>
        <v>-6418128</v>
      </c>
      <c r="X34" s="31">
        <f t="shared" si="3"/>
        <v>41417000</v>
      </c>
      <c r="Y34" s="31">
        <f t="shared" si="3"/>
        <v>-47835128</v>
      </c>
      <c r="Z34" s="32">
        <f>+IF(X34&lt;&gt;0,+(Y34/X34)*100,0)</f>
        <v>-115.49636139749377</v>
      </c>
      <c r="AA34" s="33">
        <f>SUM(AA29:AA33)</f>
        <v>41417000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8484016</v>
      </c>
      <c r="H37" s="20">
        <v>8484016</v>
      </c>
      <c r="I37" s="20">
        <v>8072045</v>
      </c>
      <c r="J37" s="20">
        <v>8072045</v>
      </c>
      <c r="K37" s="20">
        <v>8072045</v>
      </c>
      <c r="L37" s="20">
        <v>8072045</v>
      </c>
      <c r="M37" s="20">
        <v>8072045</v>
      </c>
      <c r="N37" s="20">
        <v>8072045</v>
      </c>
      <c r="O37" s="20">
        <v>8072045</v>
      </c>
      <c r="P37" s="20">
        <v>8072045</v>
      </c>
      <c r="Q37" s="20">
        <v>7971830</v>
      </c>
      <c r="R37" s="20">
        <v>7971830</v>
      </c>
      <c r="S37" s="20">
        <v>7971830</v>
      </c>
      <c r="T37" s="20">
        <v>8072045</v>
      </c>
      <c r="U37" s="20"/>
      <c r="V37" s="20">
        <v>8072045</v>
      </c>
      <c r="W37" s="20">
        <v>8072045</v>
      </c>
      <c r="X37" s="20"/>
      <c r="Y37" s="20">
        <v>8072045</v>
      </c>
      <c r="Z37" s="21"/>
      <c r="AA37" s="22"/>
    </row>
    <row r="38" spans="1:27" ht="13.5">
      <c r="A38" s="23" t="s">
        <v>58</v>
      </c>
      <c r="B38" s="17"/>
      <c r="C38" s="18">
        <v>7971830</v>
      </c>
      <c r="D38" s="18">
        <v>7971830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>
        <v>2980462</v>
      </c>
      <c r="R38" s="20">
        <v>2980462</v>
      </c>
      <c r="S38" s="20">
        <v>2980462</v>
      </c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7971830</v>
      </c>
      <c r="D39" s="29">
        <f>SUM(D37:D38)</f>
        <v>7971830</v>
      </c>
      <c r="E39" s="36">
        <f t="shared" si="4"/>
        <v>0</v>
      </c>
      <c r="F39" s="37">
        <f t="shared" si="4"/>
        <v>0</v>
      </c>
      <c r="G39" s="37">
        <f t="shared" si="4"/>
        <v>8484016</v>
      </c>
      <c r="H39" s="37">
        <f t="shared" si="4"/>
        <v>8484016</v>
      </c>
      <c r="I39" s="37">
        <f t="shared" si="4"/>
        <v>8072045</v>
      </c>
      <c r="J39" s="37">
        <f t="shared" si="4"/>
        <v>8072045</v>
      </c>
      <c r="K39" s="37">
        <f t="shared" si="4"/>
        <v>8072045</v>
      </c>
      <c r="L39" s="37">
        <f t="shared" si="4"/>
        <v>8072045</v>
      </c>
      <c r="M39" s="37">
        <f t="shared" si="4"/>
        <v>8072045</v>
      </c>
      <c r="N39" s="37">
        <f t="shared" si="4"/>
        <v>8072045</v>
      </c>
      <c r="O39" s="37">
        <f t="shared" si="4"/>
        <v>8072045</v>
      </c>
      <c r="P39" s="37">
        <f t="shared" si="4"/>
        <v>8072045</v>
      </c>
      <c r="Q39" s="37">
        <f t="shared" si="4"/>
        <v>10952292</v>
      </c>
      <c r="R39" s="37">
        <f t="shared" si="4"/>
        <v>10952292</v>
      </c>
      <c r="S39" s="37">
        <f t="shared" si="4"/>
        <v>10952292</v>
      </c>
      <c r="T39" s="37">
        <f t="shared" si="4"/>
        <v>8072045</v>
      </c>
      <c r="U39" s="37">
        <f t="shared" si="4"/>
        <v>0</v>
      </c>
      <c r="V39" s="37">
        <f t="shared" si="4"/>
        <v>8072045</v>
      </c>
      <c r="W39" s="37">
        <f t="shared" si="4"/>
        <v>8072045</v>
      </c>
      <c r="X39" s="37">
        <f t="shared" si="4"/>
        <v>0</v>
      </c>
      <c r="Y39" s="37">
        <f t="shared" si="4"/>
        <v>8072045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51749581</v>
      </c>
      <c r="D40" s="29">
        <f>+D34+D39</f>
        <v>51749581</v>
      </c>
      <c r="E40" s="30">
        <f t="shared" si="5"/>
        <v>41417000</v>
      </c>
      <c r="F40" s="31">
        <f t="shared" si="5"/>
        <v>41417000</v>
      </c>
      <c r="G40" s="31">
        <f t="shared" si="5"/>
        <v>39764869</v>
      </c>
      <c r="H40" s="31">
        <f t="shared" si="5"/>
        <v>34735248</v>
      </c>
      <c r="I40" s="31">
        <f t="shared" si="5"/>
        <v>44250343</v>
      </c>
      <c r="J40" s="31">
        <f t="shared" si="5"/>
        <v>44250343</v>
      </c>
      <c r="K40" s="31">
        <f t="shared" si="5"/>
        <v>36153498</v>
      </c>
      <c r="L40" s="31">
        <f t="shared" si="5"/>
        <v>44205977</v>
      </c>
      <c r="M40" s="31">
        <f t="shared" si="5"/>
        <v>31998509</v>
      </c>
      <c r="N40" s="31">
        <f t="shared" si="5"/>
        <v>31998509</v>
      </c>
      <c r="O40" s="31">
        <f t="shared" si="5"/>
        <v>31998509</v>
      </c>
      <c r="P40" s="31">
        <f t="shared" si="5"/>
        <v>21285373</v>
      </c>
      <c r="Q40" s="31">
        <f t="shared" si="5"/>
        <v>335659872</v>
      </c>
      <c r="R40" s="31">
        <f t="shared" si="5"/>
        <v>335659872</v>
      </c>
      <c r="S40" s="31">
        <f t="shared" si="5"/>
        <v>334921944</v>
      </c>
      <c r="T40" s="31">
        <f t="shared" si="5"/>
        <v>1653917</v>
      </c>
      <c r="U40" s="31">
        <f t="shared" si="5"/>
        <v>0</v>
      </c>
      <c r="V40" s="31">
        <f t="shared" si="5"/>
        <v>1653917</v>
      </c>
      <c r="W40" s="31">
        <f t="shared" si="5"/>
        <v>1653917</v>
      </c>
      <c r="X40" s="31">
        <f t="shared" si="5"/>
        <v>41417000</v>
      </c>
      <c r="Y40" s="31">
        <f t="shared" si="5"/>
        <v>-39763083</v>
      </c>
      <c r="Z40" s="32">
        <f>+IF(X40&lt;&gt;0,+(Y40/X40)*100,0)</f>
        <v>-96.00667117367264</v>
      </c>
      <c r="AA40" s="33">
        <f>+AA34+AA39</f>
        <v>41417000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538675916</v>
      </c>
      <c r="D42" s="43">
        <f>+D25-D40</f>
        <v>538675916</v>
      </c>
      <c r="E42" s="44">
        <f t="shared" si="6"/>
        <v>0</v>
      </c>
      <c r="F42" s="45">
        <f t="shared" si="6"/>
        <v>0</v>
      </c>
      <c r="G42" s="45">
        <f t="shared" si="6"/>
        <v>578915765</v>
      </c>
      <c r="H42" s="45">
        <f t="shared" si="6"/>
        <v>572521275</v>
      </c>
      <c r="I42" s="45">
        <f t="shared" si="6"/>
        <v>561541339</v>
      </c>
      <c r="J42" s="45">
        <f t="shared" si="6"/>
        <v>561541339</v>
      </c>
      <c r="K42" s="45">
        <f t="shared" si="6"/>
        <v>554769034</v>
      </c>
      <c r="L42" s="45">
        <f t="shared" si="6"/>
        <v>582881585</v>
      </c>
      <c r="M42" s="45">
        <f t="shared" si="6"/>
        <v>573508387</v>
      </c>
      <c r="N42" s="45">
        <f t="shared" si="6"/>
        <v>573508387</v>
      </c>
      <c r="O42" s="45">
        <f t="shared" si="6"/>
        <v>573508387</v>
      </c>
      <c r="P42" s="45">
        <f t="shared" si="6"/>
        <v>567232680</v>
      </c>
      <c r="Q42" s="45">
        <f t="shared" si="6"/>
        <v>132920728</v>
      </c>
      <c r="R42" s="45">
        <f t="shared" si="6"/>
        <v>132920728</v>
      </c>
      <c r="S42" s="45">
        <f t="shared" si="6"/>
        <v>117514771</v>
      </c>
      <c r="T42" s="45">
        <f t="shared" si="6"/>
        <v>581613629</v>
      </c>
      <c r="U42" s="45">
        <f t="shared" si="6"/>
        <v>0</v>
      </c>
      <c r="V42" s="45">
        <f t="shared" si="6"/>
        <v>581613629</v>
      </c>
      <c r="W42" s="45">
        <f t="shared" si="6"/>
        <v>581613629</v>
      </c>
      <c r="X42" s="45">
        <f t="shared" si="6"/>
        <v>0</v>
      </c>
      <c r="Y42" s="45">
        <f t="shared" si="6"/>
        <v>581613629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538675916</v>
      </c>
      <c r="D45" s="18">
        <v>538675916</v>
      </c>
      <c r="E45" s="19"/>
      <c r="F45" s="20"/>
      <c r="G45" s="20">
        <v>578915766</v>
      </c>
      <c r="H45" s="20">
        <v>572521275</v>
      </c>
      <c r="I45" s="20">
        <v>561541339</v>
      </c>
      <c r="J45" s="20">
        <v>561541339</v>
      </c>
      <c r="K45" s="20">
        <v>554769036</v>
      </c>
      <c r="L45" s="20">
        <v>582881584</v>
      </c>
      <c r="M45" s="20">
        <v>573508386</v>
      </c>
      <c r="N45" s="20">
        <v>573508386</v>
      </c>
      <c r="O45" s="20">
        <v>573508386</v>
      </c>
      <c r="P45" s="20">
        <v>567232680</v>
      </c>
      <c r="Q45" s="20">
        <v>132920728</v>
      </c>
      <c r="R45" s="20">
        <v>132920728</v>
      </c>
      <c r="S45" s="20">
        <v>117514771</v>
      </c>
      <c r="T45" s="20">
        <v>581613629</v>
      </c>
      <c r="U45" s="20"/>
      <c r="V45" s="20">
        <v>581613629</v>
      </c>
      <c r="W45" s="20">
        <v>581613629</v>
      </c>
      <c r="X45" s="20"/>
      <c r="Y45" s="20">
        <v>581613629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538675916</v>
      </c>
      <c r="D48" s="51">
        <f>SUM(D45:D47)</f>
        <v>538675916</v>
      </c>
      <c r="E48" s="52">
        <f t="shared" si="7"/>
        <v>0</v>
      </c>
      <c r="F48" s="53">
        <f t="shared" si="7"/>
        <v>0</v>
      </c>
      <c r="G48" s="53">
        <f t="shared" si="7"/>
        <v>578915766</v>
      </c>
      <c r="H48" s="53">
        <f t="shared" si="7"/>
        <v>572521275</v>
      </c>
      <c r="I48" s="53">
        <f t="shared" si="7"/>
        <v>561541339</v>
      </c>
      <c r="J48" s="53">
        <f t="shared" si="7"/>
        <v>561541339</v>
      </c>
      <c r="K48" s="53">
        <f t="shared" si="7"/>
        <v>554769036</v>
      </c>
      <c r="L48" s="53">
        <f t="shared" si="7"/>
        <v>582881584</v>
      </c>
      <c r="M48" s="53">
        <f t="shared" si="7"/>
        <v>573508386</v>
      </c>
      <c r="N48" s="53">
        <f t="shared" si="7"/>
        <v>573508386</v>
      </c>
      <c r="O48" s="53">
        <f t="shared" si="7"/>
        <v>573508386</v>
      </c>
      <c r="P48" s="53">
        <f t="shared" si="7"/>
        <v>567232680</v>
      </c>
      <c r="Q48" s="53">
        <f t="shared" si="7"/>
        <v>132920728</v>
      </c>
      <c r="R48" s="53">
        <f t="shared" si="7"/>
        <v>132920728</v>
      </c>
      <c r="S48" s="53">
        <f t="shared" si="7"/>
        <v>117514771</v>
      </c>
      <c r="T48" s="53">
        <f t="shared" si="7"/>
        <v>581613629</v>
      </c>
      <c r="U48" s="53">
        <f t="shared" si="7"/>
        <v>0</v>
      </c>
      <c r="V48" s="53">
        <f t="shared" si="7"/>
        <v>581613629</v>
      </c>
      <c r="W48" s="53">
        <f t="shared" si="7"/>
        <v>581613629</v>
      </c>
      <c r="X48" s="53">
        <f t="shared" si="7"/>
        <v>0</v>
      </c>
      <c r="Y48" s="53">
        <f t="shared" si="7"/>
        <v>581613629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4586376</v>
      </c>
      <c r="H6" s="20">
        <v>4586376</v>
      </c>
      <c r="I6" s="20">
        <v>4586376</v>
      </c>
      <c r="J6" s="20">
        <v>4586376</v>
      </c>
      <c r="K6" s="20">
        <v>4586376</v>
      </c>
      <c r="L6" s="20">
        <v>4586376</v>
      </c>
      <c r="M6" s="20">
        <v>699813</v>
      </c>
      <c r="N6" s="20">
        <v>699813</v>
      </c>
      <c r="O6" s="20">
        <v>437006</v>
      </c>
      <c r="P6" s="20">
        <v>23667160</v>
      </c>
      <c r="Q6" s="20">
        <v>23667160</v>
      </c>
      <c r="R6" s="20">
        <v>23667160</v>
      </c>
      <c r="S6" s="20">
        <v>23667160</v>
      </c>
      <c r="T6" s="20">
        <v>32655300</v>
      </c>
      <c r="U6" s="20">
        <v>32583981</v>
      </c>
      <c r="V6" s="20">
        <v>32583981</v>
      </c>
      <c r="W6" s="20">
        <v>32583981</v>
      </c>
      <c r="X6" s="20"/>
      <c r="Y6" s="20">
        <v>32583981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3821000</v>
      </c>
      <c r="F7" s="20">
        <v>3821000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>
        <v>480176647</v>
      </c>
      <c r="T7" s="20"/>
      <c r="U7" s="20"/>
      <c r="V7" s="20"/>
      <c r="W7" s="20"/>
      <c r="X7" s="20">
        <v>3821000</v>
      </c>
      <c r="Y7" s="20">
        <v>-3821000</v>
      </c>
      <c r="Z7" s="21">
        <v>-100</v>
      </c>
      <c r="AA7" s="22">
        <v>3821000</v>
      </c>
    </row>
    <row r="8" spans="1:27" ht="13.5">
      <c r="A8" s="23" t="s">
        <v>35</v>
      </c>
      <c r="B8" s="17"/>
      <c r="C8" s="18"/>
      <c r="D8" s="18"/>
      <c r="E8" s="19">
        <v>26388000</v>
      </c>
      <c r="F8" s="20">
        <v>26388000</v>
      </c>
      <c r="G8" s="20">
        <v>-1537118</v>
      </c>
      <c r="H8" s="20">
        <v>-1537118</v>
      </c>
      <c r="I8" s="20">
        <v>-1537118</v>
      </c>
      <c r="J8" s="20">
        <v>-1537118</v>
      </c>
      <c r="K8" s="20">
        <v>-1537118</v>
      </c>
      <c r="L8" s="20">
        <v>-1537118</v>
      </c>
      <c r="M8" s="20">
        <v>31571163</v>
      </c>
      <c r="N8" s="20">
        <v>31571163</v>
      </c>
      <c r="O8" s="20">
        <v>537835</v>
      </c>
      <c r="P8" s="20">
        <v>507308179</v>
      </c>
      <c r="Q8" s="20">
        <v>27131532</v>
      </c>
      <c r="R8" s="20">
        <v>27131532</v>
      </c>
      <c r="S8" s="20">
        <v>27131532</v>
      </c>
      <c r="T8" s="20">
        <v>459194704</v>
      </c>
      <c r="U8" s="20">
        <v>33442039</v>
      </c>
      <c r="V8" s="20">
        <v>33442039</v>
      </c>
      <c r="W8" s="20">
        <v>33442039</v>
      </c>
      <c r="X8" s="20">
        <v>26388000</v>
      </c>
      <c r="Y8" s="20">
        <v>7054039</v>
      </c>
      <c r="Z8" s="21">
        <v>26.73</v>
      </c>
      <c r="AA8" s="22">
        <v>26388000</v>
      </c>
    </row>
    <row r="9" spans="1:27" ht="13.5">
      <c r="A9" s="23" t="s">
        <v>36</v>
      </c>
      <c r="B9" s="17"/>
      <c r="C9" s="18"/>
      <c r="D9" s="18"/>
      <c r="E9" s="19"/>
      <c r="F9" s="20"/>
      <c r="G9" s="20">
        <v>27467940</v>
      </c>
      <c r="H9" s="20">
        <v>27467940</v>
      </c>
      <c r="I9" s="20">
        <v>27467940</v>
      </c>
      <c r="J9" s="20">
        <v>27467940</v>
      </c>
      <c r="K9" s="20">
        <v>27467940</v>
      </c>
      <c r="L9" s="20">
        <v>27467940</v>
      </c>
      <c r="M9" s="20">
        <v>13722848</v>
      </c>
      <c r="N9" s="20">
        <v>13722848</v>
      </c>
      <c r="O9" s="20">
        <v>13776182</v>
      </c>
      <c r="P9" s="20">
        <v>22460578</v>
      </c>
      <c r="Q9" s="20">
        <v>22460578</v>
      </c>
      <c r="R9" s="20">
        <v>22460578</v>
      </c>
      <c r="S9" s="20">
        <v>22460578</v>
      </c>
      <c r="T9" s="20">
        <v>27057209</v>
      </c>
      <c r="U9" s="20">
        <v>27057670</v>
      </c>
      <c r="V9" s="20">
        <v>27057670</v>
      </c>
      <c r="W9" s="20">
        <v>27057670</v>
      </c>
      <c r="X9" s="20"/>
      <c r="Y9" s="20">
        <v>27057670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688770</v>
      </c>
      <c r="D11" s="18">
        <v>688770</v>
      </c>
      <c r="E11" s="19">
        <v>1060000</v>
      </c>
      <c r="F11" s="20">
        <v>1060000</v>
      </c>
      <c r="G11" s="20">
        <v>35995</v>
      </c>
      <c r="H11" s="20">
        <v>35995</v>
      </c>
      <c r="I11" s="20">
        <v>35995</v>
      </c>
      <c r="J11" s="20">
        <v>35995</v>
      </c>
      <c r="K11" s="20">
        <v>35995</v>
      </c>
      <c r="L11" s="20">
        <v>35995</v>
      </c>
      <c r="M11" s="20">
        <v>323716</v>
      </c>
      <c r="N11" s="20">
        <v>323716</v>
      </c>
      <c r="O11" s="20">
        <v>429199</v>
      </c>
      <c r="P11" s="20">
        <v>1249562</v>
      </c>
      <c r="Q11" s="20">
        <v>1249562</v>
      </c>
      <c r="R11" s="20">
        <v>1249562</v>
      </c>
      <c r="S11" s="20">
        <v>1249562</v>
      </c>
      <c r="T11" s="20">
        <v>1327037</v>
      </c>
      <c r="U11" s="20">
        <v>1327037</v>
      </c>
      <c r="V11" s="20">
        <v>1327037</v>
      </c>
      <c r="W11" s="20">
        <v>1327037</v>
      </c>
      <c r="X11" s="20">
        <v>1060000</v>
      </c>
      <c r="Y11" s="20">
        <v>267037</v>
      </c>
      <c r="Z11" s="21">
        <v>25.19</v>
      </c>
      <c r="AA11" s="22">
        <v>1060000</v>
      </c>
    </row>
    <row r="12" spans="1:27" ht="13.5">
      <c r="A12" s="27" t="s">
        <v>39</v>
      </c>
      <c r="B12" s="28"/>
      <c r="C12" s="29">
        <f aca="true" t="shared" si="0" ref="C12:Y12">SUM(C6:C11)</f>
        <v>688770</v>
      </c>
      <c r="D12" s="29">
        <f>SUM(D6:D11)</f>
        <v>688770</v>
      </c>
      <c r="E12" s="30">
        <f t="shared" si="0"/>
        <v>31269000</v>
      </c>
      <c r="F12" s="31">
        <f t="shared" si="0"/>
        <v>31269000</v>
      </c>
      <c r="G12" s="31">
        <f t="shared" si="0"/>
        <v>30553193</v>
      </c>
      <c r="H12" s="31">
        <f t="shared" si="0"/>
        <v>30553193</v>
      </c>
      <c r="I12" s="31">
        <f t="shared" si="0"/>
        <v>30553193</v>
      </c>
      <c r="J12" s="31">
        <f t="shared" si="0"/>
        <v>30553193</v>
      </c>
      <c r="K12" s="31">
        <f t="shared" si="0"/>
        <v>30553193</v>
      </c>
      <c r="L12" s="31">
        <f t="shared" si="0"/>
        <v>30553193</v>
      </c>
      <c r="M12" s="31">
        <f t="shared" si="0"/>
        <v>46317540</v>
      </c>
      <c r="N12" s="31">
        <f t="shared" si="0"/>
        <v>46317540</v>
      </c>
      <c r="O12" s="31">
        <f t="shared" si="0"/>
        <v>15180222</v>
      </c>
      <c r="P12" s="31">
        <f t="shared" si="0"/>
        <v>554685479</v>
      </c>
      <c r="Q12" s="31">
        <f t="shared" si="0"/>
        <v>74508832</v>
      </c>
      <c r="R12" s="31">
        <f t="shared" si="0"/>
        <v>74508832</v>
      </c>
      <c r="S12" s="31">
        <f t="shared" si="0"/>
        <v>554685479</v>
      </c>
      <c r="T12" s="31">
        <f t="shared" si="0"/>
        <v>520234250</v>
      </c>
      <c r="U12" s="31">
        <f t="shared" si="0"/>
        <v>94410727</v>
      </c>
      <c r="V12" s="31">
        <f t="shared" si="0"/>
        <v>94410727</v>
      </c>
      <c r="W12" s="31">
        <f t="shared" si="0"/>
        <v>94410727</v>
      </c>
      <c r="X12" s="31">
        <f t="shared" si="0"/>
        <v>31269000</v>
      </c>
      <c r="Y12" s="31">
        <f t="shared" si="0"/>
        <v>63141727</v>
      </c>
      <c r="Z12" s="32">
        <f>+IF(X12&lt;&gt;0,+(Y12/X12)*100,0)</f>
        <v>201.9307525024785</v>
      </c>
      <c r="AA12" s="33">
        <f>SUM(AA6:AA11)</f>
        <v>31269000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9762654</v>
      </c>
      <c r="D15" s="18">
        <v>9762654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v>8439</v>
      </c>
      <c r="Q15" s="20">
        <v>8439</v>
      </c>
      <c r="R15" s="20">
        <v>8439</v>
      </c>
      <c r="S15" s="20">
        <v>8439</v>
      </c>
      <c r="T15" s="20">
        <v>8439</v>
      </c>
      <c r="U15" s="20">
        <v>8439</v>
      </c>
      <c r="V15" s="20">
        <v>8439</v>
      </c>
      <c r="W15" s="20">
        <v>8439</v>
      </c>
      <c r="X15" s="20"/>
      <c r="Y15" s="20">
        <v>8439</v>
      </c>
      <c r="Z15" s="21"/>
      <c r="AA15" s="22"/>
    </row>
    <row r="16" spans="1:27" ht="13.5">
      <c r="A16" s="23" t="s">
        <v>42</v>
      </c>
      <c r="B16" s="17"/>
      <c r="C16" s="18">
        <v>100</v>
      </c>
      <c r="D16" s="18">
        <v>100</v>
      </c>
      <c r="E16" s="19">
        <v>8015</v>
      </c>
      <c r="F16" s="20">
        <v>8015</v>
      </c>
      <c r="G16" s="24"/>
      <c r="H16" s="24"/>
      <c r="I16" s="24"/>
      <c r="J16" s="20"/>
      <c r="K16" s="24"/>
      <c r="L16" s="24"/>
      <c r="M16" s="20">
        <v>10947633</v>
      </c>
      <c r="N16" s="24">
        <v>10947633</v>
      </c>
      <c r="O16" s="24"/>
      <c r="P16" s="24">
        <v>3809692</v>
      </c>
      <c r="Q16" s="20">
        <v>3809692</v>
      </c>
      <c r="R16" s="24">
        <v>3809692</v>
      </c>
      <c r="S16" s="24">
        <v>3809692</v>
      </c>
      <c r="T16" s="20">
        <v>3809692</v>
      </c>
      <c r="U16" s="24">
        <v>100</v>
      </c>
      <c r="V16" s="24">
        <v>100</v>
      </c>
      <c r="W16" s="24">
        <v>100</v>
      </c>
      <c r="X16" s="20">
        <v>8015</v>
      </c>
      <c r="Y16" s="24">
        <v>-7915</v>
      </c>
      <c r="Z16" s="25">
        <v>-98.75</v>
      </c>
      <c r="AA16" s="26">
        <v>8015</v>
      </c>
    </row>
    <row r="17" spans="1:27" ht="13.5">
      <c r="A17" s="23" t="s">
        <v>43</v>
      </c>
      <c r="B17" s="17"/>
      <c r="C17" s="18"/>
      <c r="D17" s="18"/>
      <c r="E17" s="19">
        <v>46262000</v>
      </c>
      <c r="F17" s="20">
        <v>46262000</v>
      </c>
      <c r="G17" s="20"/>
      <c r="H17" s="20"/>
      <c r="I17" s="20"/>
      <c r="J17" s="20"/>
      <c r="K17" s="20"/>
      <c r="L17" s="20"/>
      <c r="M17" s="20"/>
      <c r="N17" s="20"/>
      <c r="O17" s="20"/>
      <c r="P17" s="20">
        <v>40181390</v>
      </c>
      <c r="Q17" s="20">
        <v>40181390</v>
      </c>
      <c r="R17" s="20">
        <v>40181390</v>
      </c>
      <c r="S17" s="20">
        <v>40181390</v>
      </c>
      <c r="T17" s="20">
        <v>40181390</v>
      </c>
      <c r="U17" s="20">
        <v>463933955</v>
      </c>
      <c r="V17" s="20">
        <v>463933955</v>
      </c>
      <c r="W17" s="20">
        <v>463933955</v>
      </c>
      <c r="X17" s="20">
        <v>46262000</v>
      </c>
      <c r="Y17" s="20">
        <v>417671955</v>
      </c>
      <c r="Z17" s="21">
        <v>902.84</v>
      </c>
      <c r="AA17" s="22">
        <v>46262000</v>
      </c>
    </row>
    <row r="18" spans="1:27" ht="13.5">
      <c r="A18" s="23" t="s">
        <v>44</v>
      </c>
      <c r="B18" s="17"/>
      <c r="C18" s="18">
        <v>100</v>
      </c>
      <c r="D18" s="18">
        <v>100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654515611</v>
      </c>
      <c r="D19" s="18">
        <v>654515611</v>
      </c>
      <c r="E19" s="19">
        <v>176110700</v>
      </c>
      <c r="F19" s="20">
        <v>176110700</v>
      </c>
      <c r="G19" s="20"/>
      <c r="H19" s="20"/>
      <c r="I19" s="20"/>
      <c r="J19" s="20"/>
      <c r="K19" s="20"/>
      <c r="L19" s="20"/>
      <c r="M19" s="20">
        <v>62102</v>
      </c>
      <c r="N19" s="20">
        <v>62102</v>
      </c>
      <c r="O19" s="20">
        <v>-2484</v>
      </c>
      <c r="P19" s="20">
        <v>842931141</v>
      </c>
      <c r="Q19" s="20">
        <v>842931141</v>
      </c>
      <c r="R19" s="20">
        <v>842931141</v>
      </c>
      <c r="S19" s="20">
        <v>842931141</v>
      </c>
      <c r="T19" s="20">
        <v>1175468979</v>
      </c>
      <c r="U19" s="20">
        <v>1175468979</v>
      </c>
      <c r="V19" s="20">
        <v>1175468979</v>
      </c>
      <c r="W19" s="20">
        <v>1175468979</v>
      </c>
      <c r="X19" s="20">
        <v>176110700</v>
      </c>
      <c r="Y19" s="20">
        <v>999358279</v>
      </c>
      <c r="Z19" s="21">
        <v>567.46</v>
      </c>
      <c r="AA19" s="22">
        <v>176110700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-811208</v>
      </c>
      <c r="D22" s="18">
        <v>-811208</v>
      </c>
      <c r="E22" s="19">
        <v>5947</v>
      </c>
      <c r="F22" s="20">
        <v>5947</v>
      </c>
      <c r="G22" s="20"/>
      <c r="H22" s="20"/>
      <c r="I22" s="20"/>
      <c r="J22" s="20"/>
      <c r="K22" s="20"/>
      <c r="L22" s="20"/>
      <c r="M22" s="20"/>
      <c r="N22" s="20"/>
      <c r="O22" s="20"/>
      <c r="P22" s="20">
        <v>-5204</v>
      </c>
      <c r="Q22" s="20">
        <v>-5204</v>
      </c>
      <c r="R22" s="20">
        <v>-5204</v>
      </c>
      <c r="S22" s="20">
        <v>-5204</v>
      </c>
      <c r="T22" s="20">
        <v>-5204</v>
      </c>
      <c r="U22" s="20">
        <v>-5204</v>
      </c>
      <c r="V22" s="20">
        <v>-5204</v>
      </c>
      <c r="W22" s="20">
        <v>-5204</v>
      </c>
      <c r="X22" s="20">
        <v>5947</v>
      </c>
      <c r="Y22" s="20">
        <v>-11151</v>
      </c>
      <c r="Z22" s="21">
        <v>-187.51</v>
      </c>
      <c r="AA22" s="22">
        <v>5947</v>
      </c>
    </row>
    <row r="23" spans="1:27" ht="13.5">
      <c r="A23" s="23" t="s">
        <v>49</v>
      </c>
      <c r="B23" s="17"/>
      <c r="C23" s="18">
        <v>8439</v>
      </c>
      <c r="D23" s="18">
        <v>8439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663475696</v>
      </c>
      <c r="D24" s="29">
        <f>SUM(D15:D23)</f>
        <v>663475696</v>
      </c>
      <c r="E24" s="36">
        <f t="shared" si="1"/>
        <v>222386662</v>
      </c>
      <c r="F24" s="37">
        <f t="shared" si="1"/>
        <v>222386662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11009735</v>
      </c>
      <c r="N24" s="37">
        <f t="shared" si="1"/>
        <v>11009735</v>
      </c>
      <c r="O24" s="37">
        <f t="shared" si="1"/>
        <v>-2484</v>
      </c>
      <c r="P24" s="37">
        <f t="shared" si="1"/>
        <v>886925458</v>
      </c>
      <c r="Q24" s="37">
        <f t="shared" si="1"/>
        <v>886925458</v>
      </c>
      <c r="R24" s="37">
        <f t="shared" si="1"/>
        <v>886925458</v>
      </c>
      <c r="S24" s="37">
        <f t="shared" si="1"/>
        <v>886925458</v>
      </c>
      <c r="T24" s="37">
        <f t="shared" si="1"/>
        <v>1219463296</v>
      </c>
      <c r="U24" s="37">
        <f t="shared" si="1"/>
        <v>1639406269</v>
      </c>
      <c r="V24" s="37">
        <f t="shared" si="1"/>
        <v>1639406269</v>
      </c>
      <c r="W24" s="37">
        <f t="shared" si="1"/>
        <v>1639406269</v>
      </c>
      <c r="X24" s="37">
        <f t="shared" si="1"/>
        <v>222386662</v>
      </c>
      <c r="Y24" s="37">
        <f t="shared" si="1"/>
        <v>1417019607</v>
      </c>
      <c r="Z24" s="38">
        <f>+IF(X24&lt;&gt;0,+(Y24/X24)*100,0)</f>
        <v>637.1873179156761</v>
      </c>
      <c r="AA24" s="39">
        <f>SUM(AA15:AA23)</f>
        <v>222386662</v>
      </c>
    </row>
    <row r="25" spans="1:27" ht="13.5">
      <c r="A25" s="27" t="s">
        <v>51</v>
      </c>
      <c r="B25" s="28"/>
      <c r="C25" s="29">
        <f aca="true" t="shared" si="2" ref="C25:Y25">+C12+C24</f>
        <v>664164466</v>
      </c>
      <c r="D25" s="29">
        <f>+D12+D24</f>
        <v>664164466</v>
      </c>
      <c r="E25" s="30">
        <f t="shared" si="2"/>
        <v>253655662</v>
      </c>
      <c r="F25" s="31">
        <f t="shared" si="2"/>
        <v>253655662</v>
      </c>
      <c r="G25" s="31">
        <f t="shared" si="2"/>
        <v>30553193</v>
      </c>
      <c r="H25" s="31">
        <f t="shared" si="2"/>
        <v>30553193</v>
      </c>
      <c r="I25" s="31">
        <f t="shared" si="2"/>
        <v>30553193</v>
      </c>
      <c r="J25" s="31">
        <f t="shared" si="2"/>
        <v>30553193</v>
      </c>
      <c r="K25" s="31">
        <f t="shared" si="2"/>
        <v>30553193</v>
      </c>
      <c r="L25" s="31">
        <f t="shared" si="2"/>
        <v>30553193</v>
      </c>
      <c r="M25" s="31">
        <f t="shared" si="2"/>
        <v>57327275</v>
      </c>
      <c r="N25" s="31">
        <f t="shared" si="2"/>
        <v>57327275</v>
      </c>
      <c r="O25" s="31">
        <f t="shared" si="2"/>
        <v>15177738</v>
      </c>
      <c r="P25" s="31">
        <f t="shared" si="2"/>
        <v>1441610937</v>
      </c>
      <c r="Q25" s="31">
        <f t="shared" si="2"/>
        <v>961434290</v>
      </c>
      <c r="R25" s="31">
        <f t="shared" si="2"/>
        <v>961434290</v>
      </c>
      <c r="S25" s="31">
        <f t="shared" si="2"/>
        <v>1441610937</v>
      </c>
      <c r="T25" s="31">
        <f t="shared" si="2"/>
        <v>1739697546</v>
      </c>
      <c r="U25" s="31">
        <f t="shared" si="2"/>
        <v>1733816996</v>
      </c>
      <c r="V25" s="31">
        <f t="shared" si="2"/>
        <v>1733816996</v>
      </c>
      <c r="W25" s="31">
        <f t="shared" si="2"/>
        <v>1733816996</v>
      </c>
      <c r="X25" s="31">
        <f t="shared" si="2"/>
        <v>253655662</v>
      </c>
      <c r="Y25" s="31">
        <f t="shared" si="2"/>
        <v>1480161334</v>
      </c>
      <c r="Z25" s="32">
        <f>+IF(X25&lt;&gt;0,+(Y25/X25)*100,0)</f>
        <v>583.5317541620656</v>
      </c>
      <c r="AA25" s="33">
        <f>+AA12+AA24</f>
        <v>253655662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2500000</v>
      </c>
      <c r="F29" s="20">
        <v>2500000</v>
      </c>
      <c r="G29" s="20">
        <v>13367</v>
      </c>
      <c r="H29" s="20">
        <v>13367</v>
      </c>
      <c r="I29" s="20">
        <v>13367</v>
      </c>
      <c r="J29" s="20">
        <v>13367</v>
      </c>
      <c r="K29" s="20">
        <v>13367</v>
      </c>
      <c r="L29" s="20">
        <v>13367</v>
      </c>
      <c r="M29" s="20">
        <v>11581</v>
      </c>
      <c r="N29" s="20">
        <v>11581</v>
      </c>
      <c r="O29" s="20">
        <v>7363557</v>
      </c>
      <c r="P29" s="20">
        <v>24066305</v>
      </c>
      <c r="Q29" s="20">
        <v>-337601510</v>
      </c>
      <c r="R29" s="20">
        <v>-337601510</v>
      </c>
      <c r="S29" s="20">
        <v>24066305</v>
      </c>
      <c r="T29" s="20">
        <v>24066305</v>
      </c>
      <c r="U29" s="20">
        <v>24066305</v>
      </c>
      <c r="V29" s="20">
        <v>24066305</v>
      </c>
      <c r="W29" s="20">
        <v>24066305</v>
      </c>
      <c r="X29" s="20">
        <v>2500000</v>
      </c>
      <c r="Y29" s="20">
        <v>21566305</v>
      </c>
      <c r="Z29" s="21">
        <v>862.65</v>
      </c>
      <c r="AA29" s="22">
        <v>2500000</v>
      </c>
    </row>
    <row r="30" spans="1:27" ht="13.5">
      <c r="A30" s="23" t="s">
        <v>55</v>
      </c>
      <c r="B30" s="17"/>
      <c r="C30" s="18">
        <v>960045</v>
      </c>
      <c r="D30" s="18">
        <v>960045</v>
      </c>
      <c r="E30" s="19">
        <v>482476</v>
      </c>
      <c r="F30" s="20">
        <v>482476</v>
      </c>
      <c r="G30" s="20"/>
      <c r="H30" s="20"/>
      <c r="I30" s="20"/>
      <c r="J30" s="20"/>
      <c r="K30" s="20"/>
      <c r="L30" s="20"/>
      <c r="M30" s="20"/>
      <c r="N30" s="20"/>
      <c r="O30" s="20"/>
      <c r="P30" s="20">
        <v>-302213</v>
      </c>
      <c r="Q30" s="20">
        <v>-302213</v>
      </c>
      <c r="R30" s="20">
        <v>-302213</v>
      </c>
      <c r="S30" s="20">
        <v>-302213</v>
      </c>
      <c r="T30" s="20">
        <v>-302213</v>
      </c>
      <c r="U30" s="20">
        <v>-302213</v>
      </c>
      <c r="V30" s="20">
        <v>-302213</v>
      </c>
      <c r="W30" s="20">
        <v>-302213</v>
      </c>
      <c r="X30" s="20">
        <v>482476</v>
      </c>
      <c r="Y30" s="20">
        <v>-784689</v>
      </c>
      <c r="Z30" s="21">
        <v>-162.64</v>
      </c>
      <c r="AA30" s="22">
        <v>482476</v>
      </c>
    </row>
    <row r="31" spans="1:27" ht="13.5">
      <c r="A31" s="23" t="s">
        <v>56</v>
      </c>
      <c r="B31" s="17"/>
      <c r="C31" s="18">
        <v>3241158</v>
      </c>
      <c r="D31" s="18">
        <v>3241158</v>
      </c>
      <c r="E31" s="19">
        <v>2288000</v>
      </c>
      <c r="F31" s="20">
        <v>2288000</v>
      </c>
      <c r="G31" s="20">
        <v>2654</v>
      </c>
      <c r="H31" s="20">
        <v>2654</v>
      </c>
      <c r="I31" s="20">
        <v>2654</v>
      </c>
      <c r="J31" s="20">
        <v>2654</v>
      </c>
      <c r="K31" s="20">
        <v>2654</v>
      </c>
      <c r="L31" s="20">
        <v>2654</v>
      </c>
      <c r="M31" s="20">
        <v>44770</v>
      </c>
      <c r="N31" s="20">
        <v>44770</v>
      </c>
      <c r="O31" s="20">
        <v>22930</v>
      </c>
      <c r="P31" s="20">
        <v>77772919</v>
      </c>
      <c r="Q31" s="20">
        <v>3264087</v>
      </c>
      <c r="R31" s="20">
        <v>3264087</v>
      </c>
      <c r="S31" s="20">
        <v>77772919</v>
      </c>
      <c r="T31" s="20">
        <v>3257059</v>
      </c>
      <c r="U31" s="20">
        <v>3257059</v>
      </c>
      <c r="V31" s="20">
        <v>3257059</v>
      </c>
      <c r="W31" s="20">
        <v>3257059</v>
      </c>
      <c r="X31" s="20">
        <v>2288000</v>
      </c>
      <c r="Y31" s="20">
        <v>969059</v>
      </c>
      <c r="Z31" s="21">
        <v>42.35</v>
      </c>
      <c r="AA31" s="22">
        <v>2288000</v>
      </c>
    </row>
    <row r="32" spans="1:27" ht="13.5">
      <c r="A32" s="23" t="s">
        <v>57</v>
      </c>
      <c r="B32" s="17"/>
      <c r="C32" s="18">
        <v>52742629</v>
      </c>
      <c r="D32" s="18">
        <v>52742629</v>
      </c>
      <c r="E32" s="19">
        <v>21300000</v>
      </c>
      <c r="F32" s="20">
        <v>21300000</v>
      </c>
      <c r="G32" s="20">
        <v>-1558726</v>
      </c>
      <c r="H32" s="20">
        <v>-1558726</v>
      </c>
      <c r="I32" s="20">
        <v>-1558726</v>
      </c>
      <c r="J32" s="20">
        <v>-1558726</v>
      </c>
      <c r="K32" s="20">
        <v>-1558726</v>
      </c>
      <c r="L32" s="20">
        <v>-1558726</v>
      </c>
      <c r="M32" s="20">
        <v>5864655</v>
      </c>
      <c r="N32" s="20">
        <v>5864655</v>
      </c>
      <c r="O32" s="20">
        <v>8460923</v>
      </c>
      <c r="P32" s="20">
        <v>16272121</v>
      </c>
      <c r="Q32" s="20">
        <v>-27727879</v>
      </c>
      <c r="R32" s="20">
        <v>-27727879</v>
      </c>
      <c r="S32" s="20">
        <v>16272121</v>
      </c>
      <c r="T32" s="20">
        <v>24853974</v>
      </c>
      <c r="U32" s="20">
        <v>22849481</v>
      </c>
      <c r="V32" s="20">
        <v>22849481</v>
      </c>
      <c r="W32" s="20">
        <v>22849481</v>
      </c>
      <c r="X32" s="20">
        <v>21300000</v>
      </c>
      <c r="Y32" s="20">
        <v>1549481</v>
      </c>
      <c r="Z32" s="21">
        <v>7.27</v>
      </c>
      <c r="AA32" s="22">
        <v>21300000</v>
      </c>
    </row>
    <row r="33" spans="1:27" ht="13.5">
      <c r="A33" s="23" t="s">
        <v>58</v>
      </c>
      <c r="B33" s="17"/>
      <c r="C33" s="18">
        <v>2514193</v>
      </c>
      <c r="D33" s="18">
        <v>2514193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>
        <v>-202301</v>
      </c>
      <c r="P33" s="20">
        <v>-202301</v>
      </c>
      <c r="Q33" s="20">
        <v>-202301</v>
      </c>
      <c r="R33" s="20">
        <v>-202301</v>
      </c>
      <c r="S33" s="20">
        <v>-202301</v>
      </c>
      <c r="T33" s="20">
        <v>-202301</v>
      </c>
      <c r="U33" s="20">
        <v>-202301</v>
      </c>
      <c r="V33" s="20">
        <v>-202301</v>
      </c>
      <c r="W33" s="20">
        <v>-202301</v>
      </c>
      <c r="X33" s="20"/>
      <c r="Y33" s="20">
        <v>-202301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59458025</v>
      </c>
      <c r="D34" s="29">
        <f>SUM(D29:D33)</f>
        <v>59458025</v>
      </c>
      <c r="E34" s="30">
        <f t="shared" si="3"/>
        <v>26570476</v>
      </c>
      <c r="F34" s="31">
        <f t="shared" si="3"/>
        <v>26570476</v>
      </c>
      <c r="G34" s="31">
        <f t="shared" si="3"/>
        <v>-1542705</v>
      </c>
      <c r="H34" s="31">
        <f t="shared" si="3"/>
        <v>-1542705</v>
      </c>
      <c r="I34" s="31">
        <f t="shared" si="3"/>
        <v>-1542705</v>
      </c>
      <c r="J34" s="31">
        <f t="shared" si="3"/>
        <v>-1542705</v>
      </c>
      <c r="K34" s="31">
        <f t="shared" si="3"/>
        <v>-1542705</v>
      </c>
      <c r="L34" s="31">
        <f t="shared" si="3"/>
        <v>-1542705</v>
      </c>
      <c r="M34" s="31">
        <f t="shared" si="3"/>
        <v>5921006</v>
      </c>
      <c r="N34" s="31">
        <f t="shared" si="3"/>
        <v>5921006</v>
      </c>
      <c r="O34" s="31">
        <f t="shared" si="3"/>
        <v>15645109</v>
      </c>
      <c r="P34" s="31">
        <f t="shared" si="3"/>
        <v>117606831</v>
      </c>
      <c r="Q34" s="31">
        <f t="shared" si="3"/>
        <v>-362569816</v>
      </c>
      <c r="R34" s="31">
        <f t="shared" si="3"/>
        <v>-362569816</v>
      </c>
      <c r="S34" s="31">
        <f t="shared" si="3"/>
        <v>117606831</v>
      </c>
      <c r="T34" s="31">
        <f t="shared" si="3"/>
        <v>51672824</v>
      </c>
      <c r="U34" s="31">
        <f t="shared" si="3"/>
        <v>49668331</v>
      </c>
      <c r="V34" s="31">
        <f t="shared" si="3"/>
        <v>49668331</v>
      </c>
      <c r="W34" s="31">
        <f t="shared" si="3"/>
        <v>49668331</v>
      </c>
      <c r="X34" s="31">
        <f t="shared" si="3"/>
        <v>26570476</v>
      </c>
      <c r="Y34" s="31">
        <f t="shared" si="3"/>
        <v>23097855</v>
      </c>
      <c r="Z34" s="32">
        <f>+IF(X34&lt;&gt;0,+(Y34/X34)*100,0)</f>
        <v>86.93052770300389</v>
      </c>
      <c r="AA34" s="33">
        <f>SUM(AA29:AA33)</f>
        <v>26570476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1503792</v>
      </c>
      <c r="D37" s="18">
        <v>1503792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v>1038114</v>
      </c>
      <c r="Q37" s="20">
        <v>1038114</v>
      </c>
      <c r="R37" s="20">
        <v>1038114</v>
      </c>
      <c r="S37" s="20">
        <v>1038114</v>
      </c>
      <c r="T37" s="20">
        <v>823417</v>
      </c>
      <c r="U37" s="20">
        <v>823417</v>
      </c>
      <c r="V37" s="20">
        <v>823417</v>
      </c>
      <c r="W37" s="20">
        <v>823417</v>
      </c>
      <c r="X37" s="20"/>
      <c r="Y37" s="20">
        <v>823417</v>
      </c>
      <c r="Z37" s="21"/>
      <c r="AA37" s="22"/>
    </row>
    <row r="38" spans="1:27" ht="13.5">
      <c r="A38" s="23" t="s">
        <v>58</v>
      </c>
      <c r="B38" s="17"/>
      <c r="C38" s="18">
        <v>38919069</v>
      </c>
      <c r="D38" s="18">
        <v>38919069</v>
      </c>
      <c r="E38" s="19">
        <v>132550034</v>
      </c>
      <c r="F38" s="20">
        <v>132550034</v>
      </c>
      <c r="G38" s="20"/>
      <c r="H38" s="20"/>
      <c r="I38" s="20"/>
      <c r="J38" s="20"/>
      <c r="K38" s="20"/>
      <c r="L38" s="20"/>
      <c r="M38" s="20">
        <v>10947635</v>
      </c>
      <c r="N38" s="20">
        <v>10947635</v>
      </c>
      <c r="O38" s="20"/>
      <c r="P38" s="20">
        <v>68585683</v>
      </c>
      <c r="Q38" s="20">
        <v>68585683</v>
      </c>
      <c r="R38" s="20">
        <v>68585683</v>
      </c>
      <c r="S38" s="20">
        <v>68585683</v>
      </c>
      <c r="T38" s="20">
        <v>68377091</v>
      </c>
      <c r="U38" s="20">
        <v>64567499</v>
      </c>
      <c r="V38" s="20">
        <v>64567499</v>
      </c>
      <c r="W38" s="20">
        <v>64567499</v>
      </c>
      <c r="X38" s="20">
        <v>132550034</v>
      </c>
      <c r="Y38" s="20">
        <v>-67982535</v>
      </c>
      <c r="Z38" s="21">
        <v>-51.29</v>
      </c>
      <c r="AA38" s="22">
        <v>132550034</v>
      </c>
    </row>
    <row r="39" spans="1:27" ht="13.5">
      <c r="A39" s="27" t="s">
        <v>61</v>
      </c>
      <c r="B39" s="35"/>
      <c r="C39" s="29">
        <f aca="true" t="shared" si="4" ref="C39:Y39">SUM(C37:C38)</f>
        <v>40422861</v>
      </c>
      <c r="D39" s="29">
        <f>SUM(D37:D38)</f>
        <v>40422861</v>
      </c>
      <c r="E39" s="36">
        <f t="shared" si="4"/>
        <v>132550034</v>
      </c>
      <c r="F39" s="37">
        <f t="shared" si="4"/>
        <v>132550034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10947635</v>
      </c>
      <c r="N39" s="37">
        <f t="shared" si="4"/>
        <v>10947635</v>
      </c>
      <c r="O39" s="37">
        <f t="shared" si="4"/>
        <v>0</v>
      </c>
      <c r="P39" s="37">
        <f t="shared" si="4"/>
        <v>69623797</v>
      </c>
      <c r="Q39" s="37">
        <f t="shared" si="4"/>
        <v>69623797</v>
      </c>
      <c r="R39" s="37">
        <f t="shared" si="4"/>
        <v>69623797</v>
      </c>
      <c r="S39" s="37">
        <f t="shared" si="4"/>
        <v>69623797</v>
      </c>
      <c r="T39" s="37">
        <f t="shared" si="4"/>
        <v>69200508</v>
      </c>
      <c r="U39" s="37">
        <f t="shared" si="4"/>
        <v>65390916</v>
      </c>
      <c r="V39" s="37">
        <f t="shared" si="4"/>
        <v>65390916</v>
      </c>
      <c r="W39" s="37">
        <f t="shared" si="4"/>
        <v>65390916</v>
      </c>
      <c r="X39" s="37">
        <f t="shared" si="4"/>
        <v>132550034</v>
      </c>
      <c r="Y39" s="37">
        <f t="shared" si="4"/>
        <v>-67159118</v>
      </c>
      <c r="Z39" s="38">
        <f>+IF(X39&lt;&gt;0,+(Y39/X39)*100,0)</f>
        <v>-50.66699417066916</v>
      </c>
      <c r="AA39" s="39">
        <f>SUM(AA37:AA38)</f>
        <v>132550034</v>
      </c>
    </row>
    <row r="40" spans="1:27" ht="13.5">
      <c r="A40" s="27" t="s">
        <v>62</v>
      </c>
      <c r="B40" s="28"/>
      <c r="C40" s="29">
        <f aca="true" t="shared" si="5" ref="C40:Y40">+C34+C39</f>
        <v>99880886</v>
      </c>
      <c r="D40" s="29">
        <f>+D34+D39</f>
        <v>99880886</v>
      </c>
      <c r="E40" s="30">
        <f t="shared" si="5"/>
        <v>159120510</v>
      </c>
      <c r="F40" s="31">
        <f t="shared" si="5"/>
        <v>159120510</v>
      </c>
      <c r="G40" s="31">
        <f t="shared" si="5"/>
        <v>-1542705</v>
      </c>
      <c r="H40" s="31">
        <f t="shared" si="5"/>
        <v>-1542705</v>
      </c>
      <c r="I40" s="31">
        <f t="shared" si="5"/>
        <v>-1542705</v>
      </c>
      <c r="J40" s="31">
        <f t="shared" si="5"/>
        <v>-1542705</v>
      </c>
      <c r="K40" s="31">
        <f t="shared" si="5"/>
        <v>-1542705</v>
      </c>
      <c r="L40" s="31">
        <f t="shared" si="5"/>
        <v>-1542705</v>
      </c>
      <c r="M40" s="31">
        <f t="shared" si="5"/>
        <v>16868641</v>
      </c>
      <c r="N40" s="31">
        <f t="shared" si="5"/>
        <v>16868641</v>
      </c>
      <c r="O40" s="31">
        <f t="shared" si="5"/>
        <v>15645109</v>
      </c>
      <c r="P40" s="31">
        <f t="shared" si="5"/>
        <v>187230628</v>
      </c>
      <c r="Q40" s="31">
        <f t="shared" si="5"/>
        <v>-292946019</v>
      </c>
      <c r="R40" s="31">
        <f t="shared" si="5"/>
        <v>-292946019</v>
      </c>
      <c r="S40" s="31">
        <f t="shared" si="5"/>
        <v>187230628</v>
      </c>
      <c r="T40" s="31">
        <f t="shared" si="5"/>
        <v>120873332</v>
      </c>
      <c r="U40" s="31">
        <f t="shared" si="5"/>
        <v>115059247</v>
      </c>
      <c r="V40" s="31">
        <f t="shared" si="5"/>
        <v>115059247</v>
      </c>
      <c r="W40" s="31">
        <f t="shared" si="5"/>
        <v>115059247</v>
      </c>
      <c r="X40" s="31">
        <f t="shared" si="5"/>
        <v>159120510</v>
      </c>
      <c r="Y40" s="31">
        <f t="shared" si="5"/>
        <v>-44061263</v>
      </c>
      <c r="Z40" s="32">
        <f>+IF(X40&lt;&gt;0,+(Y40/X40)*100,0)</f>
        <v>-27.690498855238708</v>
      </c>
      <c r="AA40" s="33">
        <f>+AA34+AA39</f>
        <v>159120510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564283580</v>
      </c>
      <c r="D42" s="43">
        <f>+D25-D40</f>
        <v>564283580</v>
      </c>
      <c r="E42" s="44">
        <f t="shared" si="6"/>
        <v>94535152</v>
      </c>
      <c r="F42" s="45">
        <f t="shared" si="6"/>
        <v>94535152</v>
      </c>
      <c r="G42" s="45">
        <f t="shared" si="6"/>
        <v>32095898</v>
      </c>
      <c r="H42" s="45">
        <f t="shared" si="6"/>
        <v>32095898</v>
      </c>
      <c r="I42" s="45">
        <f t="shared" si="6"/>
        <v>32095898</v>
      </c>
      <c r="J42" s="45">
        <f t="shared" si="6"/>
        <v>32095898</v>
      </c>
      <c r="K42" s="45">
        <f t="shared" si="6"/>
        <v>32095898</v>
      </c>
      <c r="L42" s="45">
        <f t="shared" si="6"/>
        <v>32095898</v>
      </c>
      <c r="M42" s="45">
        <f t="shared" si="6"/>
        <v>40458634</v>
      </c>
      <c r="N42" s="45">
        <f t="shared" si="6"/>
        <v>40458634</v>
      </c>
      <c r="O42" s="45">
        <f t="shared" si="6"/>
        <v>-467371</v>
      </c>
      <c r="P42" s="45">
        <f t="shared" si="6"/>
        <v>1254380309</v>
      </c>
      <c r="Q42" s="45">
        <f t="shared" si="6"/>
        <v>1254380309</v>
      </c>
      <c r="R42" s="45">
        <f t="shared" si="6"/>
        <v>1254380309</v>
      </c>
      <c r="S42" s="45">
        <f t="shared" si="6"/>
        <v>1254380309</v>
      </c>
      <c r="T42" s="45">
        <f t="shared" si="6"/>
        <v>1618824214</v>
      </c>
      <c r="U42" s="45">
        <f t="shared" si="6"/>
        <v>1618757749</v>
      </c>
      <c r="V42" s="45">
        <f t="shared" si="6"/>
        <v>1618757749</v>
      </c>
      <c r="W42" s="45">
        <f t="shared" si="6"/>
        <v>1618757749</v>
      </c>
      <c r="X42" s="45">
        <f t="shared" si="6"/>
        <v>94535152</v>
      </c>
      <c r="Y42" s="45">
        <f t="shared" si="6"/>
        <v>1524222597</v>
      </c>
      <c r="Z42" s="46">
        <f>+IF(X42&lt;&gt;0,+(Y42/X42)*100,0)</f>
        <v>1612.3342108763943</v>
      </c>
      <c r="AA42" s="47">
        <f>+AA25-AA40</f>
        <v>94535152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564283580</v>
      </c>
      <c r="D45" s="18">
        <v>564283580</v>
      </c>
      <c r="E45" s="19">
        <v>94535152</v>
      </c>
      <c r="F45" s="20">
        <v>94535152</v>
      </c>
      <c r="G45" s="20">
        <v>32095898</v>
      </c>
      <c r="H45" s="20">
        <v>32095898</v>
      </c>
      <c r="I45" s="20">
        <v>32095898</v>
      </c>
      <c r="J45" s="20">
        <v>32095898</v>
      </c>
      <c r="K45" s="20">
        <v>32095898</v>
      </c>
      <c r="L45" s="20">
        <v>32095898</v>
      </c>
      <c r="M45" s="20">
        <v>40458634</v>
      </c>
      <c r="N45" s="20">
        <v>40458634</v>
      </c>
      <c r="O45" s="20">
        <v>-467371</v>
      </c>
      <c r="P45" s="20">
        <v>840651550</v>
      </c>
      <c r="Q45" s="20">
        <v>840651550</v>
      </c>
      <c r="R45" s="20">
        <v>840651550</v>
      </c>
      <c r="S45" s="20">
        <v>840651550</v>
      </c>
      <c r="T45" s="20">
        <v>1205095455</v>
      </c>
      <c r="U45" s="20">
        <v>1205028990</v>
      </c>
      <c r="V45" s="20">
        <v>1205028990</v>
      </c>
      <c r="W45" s="20">
        <v>1205028990</v>
      </c>
      <c r="X45" s="20">
        <v>94535152</v>
      </c>
      <c r="Y45" s="20">
        <v>1110493838</v>
      </c>
      <c r="Z45" s="48">
        <v>1174.69</v>
      </c>
      <c r="AA45" s="22">
        <v>94535152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>
        <v>413728759</v>
      </c>
      <c r="Q46" s="20">
        <v>413728759</v>
      </c>
      <c r="R46" s="20">
        <v>413728759</v>
      </c>
      <c r="S46" s="20">
        <v>413728759</v>
      </c>
      <c r="T46" s="20">
        <v>413728759</v>
      </c>
      <c r="U46" s="20">
        <v>413728759</v>
      </c>
      <c r="V46" s="20">
        <v>413728759</v>
      </c>
      <c r="W46" s="20">
        <v>413728759</v>
      </c>
      <c r="X46" s="20"/>
      <c r="Y46" s="20">
        <v>413728759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564283580</v>
      </c>
      <c r="D48" s="51">
        <f>SUM(D45:D47)</f>
        <v>564283580</v>
      </c>
      <c r="E48" s="52">
        <f t="shared" si="7"/>
        <v>94535152</v>
      </c>
      <c r="F48" s="53">
        <f t="shared" si="7"/>
        <v>94535152</v>
      </c>
      <c r="G48" s="53">
        <f t="shared" si="7"/>
        <v>32095898</v>
      </c>
      <c r="H48" s="53">
        <f t="shared" si="7"/>
        <v>32095898</v>
      </c>
      <c r="I48" s="53">
        <f t="shared" si="7"/>
        <v>32095898</v>
      </c>
      <c r="J48" s="53">
        <f t="shared" si="7"/>
        <v>32095898</v>
      </c>
      <c r="K48" s="53">
        <f t="shared" si="7"/>
        <v>32095898</v>
      </c>
      <c r="L48" s="53">
        <f t="shared" si="7"/>
        <v>32095898</v>
      </c>
      <c r="M48" s="53">
        <f t="shared" si="7"/>
        <v>40458634</v>
      </c>
      <c r="N48" s="53">
        <f t="shared" si="7"/>
        <v>40458634</v>
      </c>
      <c r="O48" s="53">
        <f t="shared" si="7"/>
        <v>-467371</v>
      </c>
      <c r="P48" s="53">
        <f t="shared" si="7"/>
        <v>1254380309</v>
      </c>
      <c r="Q48" s="53">
        <f t="shared" si="7"/>
        <v>1254380309</v>
      </c>
      <c r="R48" s="53">
        <f t="shared" si="7"/>
        <v>1254380309</v>
      </c>
      <c r="S48" s="53">
        <f t="shared" si="7"/>
        <v>1254380309</v>
      </c>
      <c r="T48" s="53">
        <f t="shared" si="7"/>
        <v>1618824214</v>
      </c>
      <c r="U48" s="53">
        <f t="shared" si="7"/>
        <v>1618757749</v>
      </c>
      <c r="V48" s="53">
        <f t="shared" si="7"/>
        <v>1618757749</v>
      </c>
      <c r="W48" s="53">
        <f t="shared" si="7"/>
        <v>1618757749</v>
      </c>
      <c r="X48" s="53">
        <f t="shared" si="7"/>
        <v>94535152</v>
      </c>
      <c r="Y48" s="53">
        <f t="shared" si="7"/>
        <v>1524222597</v>
      </c>
      <c r="Z48" s="54">
        <f>+IF(X48&lt;&gt;0,+(Y48/X48)*100,0)</f>
        <v>1612.3342108763943</v>
      </c>
      <c r="AA48" s="55">
        <f>SUM(AA45:AA47)</f>
        <v>94535152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3129853</v>
      </c>
      <c r="D6" s="18">
        <v>3129853</v>
      </c>
      <c r="E6" s="19">
        <v>3729117</v>
      </c>
      <c r="F6" s="20">
        <v>16300</v>
      </c>
      <c r="G6" s="20">
        <v>42885370</v>
      </c>
      <c r="H6" s="20">
        <v>16300</v>
      </c>
      <c r="I6" s="20">
        <v>1659251</v>
      </c>
      <c r="J6" s="20">
        <v>1659251</v>
      </c>
      <c r="K6" s="20">
        <v>2222153</v>
      </c>
      <c r="L6" s="20">
        <v>56056163</v>
      </c>
      <c r="M6" s="20">
        <v>2651110</v>
      </c>
      <c r="N6" s="20">
        <v>2651110</v>
      </c>
      <c r="O6" s="20">
        <v>1440162</v>
      </c>
      <c r="P6" s="20">
        <v>2921167</v>
      </c>
      <c r="Q6" s="20">
        <v>10977761</v>
      </c>
      <c r="R6" s="20">
        <v>10977761</v>
      </c>
      <c r="S6" s="20">
        <v>5092563</v>
      </c>
      <c r="T6" s="20">
        <v>16300</v>
      </c>
      <c r="U6" s="20">
        <v>16300</v>
      </c>
      <c r="V6" s="20">
        <v>16300</v>
      </c>
      <c r="W6" s="20">
        <v>16300</v>
      </c>
      <c r="X6" s="20">
        <v>16300</v>
      </c>
      <c r="Y6" s="20"/>
      <c r="Z6" s="21"/>
      <c r="AA6" s="22">
        <v>16300</v>
      </c>
    </row>
    <row r="7" spans="1:27" ht="13.5">
      <c r="A7" s="23" t="s">
        <v>34</v>
      </c>
      <c r="B7" s="17"/>
      <c r="C7" s="18">
        <v>35093101</v>
      </c>
      <c r="D7" s="18">
        <v>35093101</v>
      </c>
      <c r="E7" s="19">
        <v>20000000</v>
      </c>
      <c r="F7" s="20">
        <v>8513837</v>
      </c>
      <c r="G7" s="20">
        <v>70042684</v>
      </c>
      <c r="H7" s="20">
        <v>99775538</v>
      </c>
      <c r="I7" s="20">
        <v>54919294</v>
      </c>
      <c r="J7" s="20">
        <v>54919294</v>
      </c>
      <c r="K7" s="20">
        <v>39915051</v>
      </c>
      <c r="L7" s="20">
        <v>46275699</v>
      </c>
      <c r="M7" s="20">
        <v>49720343</v>
      </c>
      <c r="N7" s="20">
        <v>49720343</v>
      </c>
      <c r="O7" s="20">
        <v>31871161</v>
      </c>
      <c r="P7" s="20">
        <v>13260318</v>
      </c>
      <c r="Q7" s="20">
        <v>120413070</v>
      </c>
      <c r="R7" s="20">
        <v>120413070</v>
      </c>
      <c r="S7" s="20">
        <v>91811201</v>
      </c>
      <c r="T7" s="20">
        <v>92219953</v>
      </c>
      <c r="U7" s="20">
        <v>35920001</v>
      </c>
      <c r="V7" s="20">
        <v>35920001</v>
      </c>
      <c r="W7" s="20">
        <v>35920001</v>
      </c>
      <c r="X7" s="20">
        <v>8513837</v>
      </c>
      <c r="Y7" s="20">
        <v>27406164</v>
      </c>
      <c r="Z7" s="21">
        <v>321.9</v>
      </c>
      <c r="AA7" s="22">
        <v>8513837</v>
      </c>
    </row>
    <row r="8" spans="1:27" ht="13.5">
      <c r="A8" s="23" t="s">
        <v>35</v>
      </c>
      <c r="B8" s="17"/>
      <c r="C8" s="18">
        <v>16524496</v>
      </c>
      <c r="D8" s="18">
        <v>16524496</v>
      </c>
      <c r="E8" s="19">
        <v>30620857</v>
      </c>
      <c r="F8" s="20">
        <v>10109549</v>
      </c>
      <c r="G8" s="20">
        <v>41711858</v>
      </c>
      <c r="H8" s="20">
        <v>45808671</v>
      </c>
      <c r="I8" s="20">
        <v>46795316</v>
      </c>
      <c r="J8" s="20">
        <v>46795316</v>
      </c>
      <c r="K8" s="20">
        <v>53416735</v>
      </c>
      <c r="L8" s="20">
        <v>58481302</v>
      </c>
      <c r="M8" s="20">
        <v>61418568</v>
      </c>
      <c r="N8" s="20">
        <v>61418568</v>
      </c>
      <c r="O8" s="20">
        <v>61753096</v>
      </c>
      <c r="P8" s="20">
        <v>61753096</v>
      </c>
      <c r="Q8" s="20">
        <v>67277503</v>
      </c>
      <c r="R8" s="20">
        <v>67277503</v>
      </c>
      <c r="S8" s="20">
        <v>67277503</v>
      </c>
      <c r="T8" s="20">
        <v>67277503</v>
      </c>
      <c r="U8" s="20">
        <v>67277503</v>
      </c>
      <c r="V8" s="20">
        <v>67277503</v>
      </c>
      <c r="W8" s="20">
        <v>67277503</v>
      </c>
      <c r="X8" s="20">
        <v>10109549</v>
      </c>
      <c r="Y8" s="20">
        <v>57167954</v>
      </c>
      <c r="Z8" s="21">
        <v>565.48</v>
      </c>
      <c r="AA8" s="22">
        <v>10109549</v>
      </c>
    </row>
    <row r="9" spans="1:27" ht="13.5">
      <c r="A9" s="23" t="s">
        <v>36</v>
      </c>
      <c r="B9" s="17"/>
      <c r="C9" s="18">
        <v>6990944</v>
      </c>
      <c r="D9" s="18">
        <v>6990944</v>
      </c>
      <c r="E9" s="19"/>
      <c r="F9" s="20">
        <v>6990164</v>
      </c>
      <c r="G9" s="20">
        <v>34880121</v>
      </c>
      <c r="H9" s="20">
        <v>23393741</v>
      </c>
      <c r="I9" s="20">
        <v>30316823</v>
      </c>
      <c r="J9" s="20">
        <v>30316823</v>
      </c>
      <c r="K9" s="20">
        <v>25613469</v>
      </c>
      <c r="L9" s="20">
        <v>25873114</v>
      </c>
      <c r="M9" s="20">
        <v>29061844</v>
      </c>
      <c r="N9" s="20">
        <v>29061844</v>
      </c>
      <c r="O9" s="20">
        <v>19190403</v>
      </c>
      <c r="P9" s="20">
        <v>4966249</v>
      </c>
      <c r="Q9" s="20">
        <v>5313010</v>
      </c>
      <c r="R9" s="20">
        <v>5313010</v>
      </c>
      <c r="S9" s="20">
        <v>6345429</v>
      </c>
      <c r="T9" s="20">
        <v>3225911</v>
      </c>
      <c r="U9" s="20">
        <v>5270071</v>
      </c>
      <c r="V9" s="20">
        <v>5270071</v>
      </c>
      <c r="W9" s="20">
        <v>5270071</v>
      </c>
      <c r="X9" s="20">
        <v>6990164</v>
      </c>
      <c r="Y9" s="20">
        <v>-1720093</v>
      </c>
      <c r="Z9" s="21">
        <v>-24.61</v>
      </c>
      <c r="AA9" s="22">
        <v>6990164</v>
      </c>
    </row>
    <row r="10" spans="1:27" ht="13.5">
      <c r="A10" s="23" t="s">
        <v>37</v>
      </c>
      <c r="B10" s="17"/>
      <c r="C10" s="18">
        <v>4621798</v>
      </c>
      <c r="D10" s="18">
        <v>4621798</v>
      </c>
      <c r="E10" s="19">
        <v>10000000</v>
      </c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3018121</v>
      </c>
      <c r="D11" s="18">
        <v>3018121</v>
      </c>
      <c r="E11" s="19">
        <v>1571621</v>
      </c>
      <c r="F11" s="20">
        <v>3214298</v>
      </c>
      <c r="G11" s="20">
        <v>2756317</v>
      </c>
      <c r="H11" s="20">
        <v>2592273</v>
      </c>
      <c r="I11" s="20">
        <v>2213866</v>
      </c>
      <c r="J11" s="20">
        <v>2213866</v>
      </c>
      <c r="K11" s="20">
        <v>1737548</v>
      </c>
      <c r="L11" s="20">
        <v>2056520</v>
      </c>
      <c r="M11" s="20">
        <v>2284345</v>
      </c>
      <c r="N11" s="20">
        <v>2284345</v>
      </c>
      <c r="O11" s="20">
        <v>2319786</v>
      </c>
      <c r="P11" s="20">
        <v>2856824</v>
      </c>
      <c r="Q11" s="20">
        <v>2418859</v>
      </c>
      <c r="R11" s="20">
        <v>2418859</v>
      </c>
      <c r="S11" s="20">
        <v>2657677</v>
      </c>
      <c r="T11" s="20">
        <v>2064435</v>
      </c>
      <c r="U11" s="20">
        <v>3972642</v>
      </c>
      <c r="V11" s="20">
        <v>3972642</v>
      </c>
      <c r="W11" s="20">
        <v>3972642</v>
      </c>
      <c r="X11" s="20">
        <v>3214298</v>
      </c>
      <c r="Y11" s="20">
        <v>758344</v>
      </c>
      <c r="Z11" s="21">
        <v>23.59</v>
      </c>
      <c r="AA11" s="22">
        <v>3214298</v>
      </c>
    </row>
    <row r="12" spans="1:27" ht="13.5">
      <c r="A12" s="27" t="s">
        <v>39</v>
      </c>
      <c r="B12" s="28"/>
      <c r="C12" s="29">
        <f aca="true" t="shared" si="0" ref="C12:Y12">SUM(C6:C11)</f>
        <v>69378313</v>
      </c>
      <c r="D12" s="29">
        <f>SUM(D6:D11)</f>
        <v>69378313</v>
      </c>
      <c r="E12" s="30">
        <f t="shared" si="0"/>
        <v>65921595</v>
      </c>
      <c r="F12" s="31">
        <f t="shared" si="0"/>
        <v>28844148</v>
      </c>
      <c r="G12" s="31">
        <f t="shared" si="0"/>
        <v>192276350</v>
      </c>
      <c r="H12" s="31">
        <f t="shared" si="0"/>
        <v>171586523</v>
      </c>
      <c r="I12" s="31">
        <f t="shared" si="0"/>
        <v>135904550</v>
      </c>
      <c r="J12" s="31">
        <f t="shared" si="0"/>
        <v>135904550</v>
      </c>
      <c r="K12" s="31">
        <f t="shared" si="0"/>
        <v>122904956</v>
      </c>
      <c r="L12" s="31">
        <f t="shared" si="0"/>
        <v>188742798</v>
      </c>
      <c r="M12" s="31">
        <f t="shared" si="0"/>
        <v>145136210</v>
      </c>
      <c r="N12" s="31">
        <f t="shared" si="0"/>
        <v>145136210</v>
      </c>
      <c r="O12" s="31">
        <f t="shared" si="0"/>
        <v>116574608</v>
      </c>
      <c r="P12" s="31">
        <f t="shared" si="0"/>
        <v>85757654</v>
      </c>
      <c r="Q12" s="31">
        <f t="shared" si="0"/>
        <v>206400203</v>
      </c>
      <c r="R12" s="31">
        <f t="shared" si="0"/>
        <v>206400203</v>
      </c>
      <c r="S12" s="31">
        <f t="shared" si="0"/>
        <v>173184373</v>
      </c>
      <c r="T12" s="31">
        <f t="shared" si="0"/>
        <v>164804102</v>
      </c>
      <c r="U12" s="31">
        <f t="shared" si="0"/>
        <v>112456517</v>
      </c>
      <c r="V12" s="31">
        <f t="shared" si="0"/>
        <v>112456517</v>
      </c>
      <c r="W12" s="31">
        <f t="shared" si="0"/>
        <v>112456517</v>
      </c>
      <c r="X12" s="31">
        <f t="shared" si="0"/>
        <v>28844148</v>
      </c>
      <c r="Y12" s="31">
        <f t="shared" si="0"/>
        <v>83612369</v>
      </c>
      <c r="Z12" s="32">
        <f>+IF(X12&lt;&gt;0,+(Y12/X12)*100,0)</f>
        <v>289.8763693765543</v>
      </c>
      <c r="AA12" s="33">
        <f>SUM(AA6:AA11)</f>
        <v>28844148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3195395</v>
      </c>
      <c r="D16" s="18">
        <v>3195395</v>
      </c>
      <c r="E16" s="19">
        <v>3619220</v>
      </c>
      <c r="F16" s="20">
        <v>3196000</v>
      </c>
      <c r="G16" s="24">
        <v>3198756</v>
      </c>
      <c r="H16" s="24">
        <v>3211065</v>
      </c>
      <c r="I16" s="24">
        <v>3218899</v>
      </c>
      <c r="J16" s="20">
        <v>3218899</v>
      </c>
      <c r="K16" s="24">
        <v>3226734</v>
      </c>
      <c r="L16" s="24">
        <v>3234569</v>
      </c>
      <c r="M16" s="20">
        <v>3242404</v>
      </c>
      <c r="N16" s="24">
        <v>3242404</v>
      </c>
      <c r="O16" s="24">
        <v>3250238</v>
      </c>
      <c r="P16" s="24">
        <v>3258073</v>
      </c>
      <c r="Q16" s="20">
        <v>3265908</v>
      </c>
      <c r="R16" s="24">
        <v>3265908</v>
      </c>
      <c r="S16" s="24">
        <v>3273742</v>
      </c>
      <c r="T16" s="20">
        <v>3281577</v>
      </c>
      <c r="U16" s="24">
        <v>3289412</v>
      </c>
      <c r="V16" s="24">
        <v>3289412</v>
      </c>
      <c r="W16" s="24">
        <v>3289412</v>
      </c>
      <c r="X16" s="20">
        <v>3196000</v>
      </c>
      <c r="Y16" s="24">
        <v>93412</v>
      </c>
      <c r="Z16" s="25">
        <v>2.92</v>
      </c>
      <c r="AA16" s="26">
        <v>3196000</v>
      </c>
    </row>
    <row r="17" spans="1:27" ht="13.5">
      <c r="A17" s="23" t="s">
        <v>43</v>
      </c>
      <c r="B17" s="17"/>
      <c r="C17" s="18">
        <v>2620956</v>
      </c>
      <c r="D17" s="18">
        <v>2620956</v>
      </c>
      <c r="E17" s="19">
        <v>3078410</v>
      </c>
      <c r="F17" s="20">
        <v>2639279</v>
      </c>
      <c r="G17" s="20">
        <v>2623709</v>
      </c>
      <c r="H17" s="20">
        <v>2620955</v>
      </c>
      <c r="I17" s="20">
        <v>2609582</v>
      </c>
      <c r="J17" s="20">
        <v>2609582</v>
      </c>
      <c r="K17" s="20">
        <v>2609582</v>
      </c>
      <c r="L17" s="20">
        <v>2601999</v>
      </c>
      <c r="M17" s="20">
        <v>2598208</v>
      </c>
      <c r="N17" s="20">
        <v>2598208</v>
      </c>
      <c r="O17" s="20">
        <v>2594417</v>
      </c>
      <c r="P17" s="20">
        <v>2590626</v>
      </c>
      <c r="Q17" s="20">
        <v>2586834</v>
      </c>
      <c r="R17" s="20">
        <v>2586834</v>
      </c>
      <c r="S17" s="20">
        <v>2583043</v>
      </c>
      <c r="T17" s="20">
        <v>2579252</v>
      </c>
      <c r="U17" s="20">
        <v>2575460</v>
      </c>
      <c r="V17" s="20">
        <v>2575460</v>
      </c>
      <c r="W17" s="20">
        <v>2575460</v>
      </c>
      <c r="X17" s="20">
        <v>2639279</v>
      </c>
      <c r="Y17" s="20">
        <v>-63819</v>
      </c>
      <c r="Z17" s="21">
        <v>-2.42</v>
      </c>
      <c r="AA17" s="22">
        <v>2639279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1280255845</v>
      </c>
      <c r="D19" s="18">
        <v>1280255845</v>
      </c>
      <c r="E19" s="19">
        <v>1403452247</v>
      </c>
      <c r="F19" s="20">
        <v>1282367000</v>
      </c>
      <c r="G19" s="20">
        <v>1288451235</v>
      </c>
      <c r="H19" s="20">
        <v>1291960727</v>
      </c>
      <c r="I19" s="20">
        <v>1285510493</v>
      </c>
      <c r="J19" s="20">
        <v>1285510493</v>
      </c>
      <c r="K19" s="20">
        <v>1297590127</v>
      </c>
      <c r="L19" s="20">
        <v>1295341497</v>
      </c>
      <c r="M19" s="20">
        <v>1295558502</v>
      </c>
      <c r="N19" s="20">
        <v>1295558502</v>
      </c>
      <c r="O19" s="20">
        <v>1295995144</v>
      </c>
      <c r="P19" s="20">
        <v>1300152714</v>
      </c>
      <c r="Q19" s="20">
        <v>1305895782</v>
      </c>
      <c r="R19" s="20">
        <v>1305895782</v>
      </c>
      <c r="S19" s="20">
        <v>1315198696</v>
      </c>
      <c r="T19" s="20">
        <v>1325372176</v>
      </c>
      <c r="U19" s="20">
        <v>1325727165</v>
      </c>
      <c r="V19" s="20">
        <v>1325727165</v>
      </c>
      <c r="W19" s="20">
        <v>1325727165</v>
      </c>
      <c r="X19" s="20">
        <v>1282367000</v>
      </c>
      <c r="Y19" s="20">
        <v>43360165</v>
      </c>
      <c r="Z19" s="21">
        <v>3.38</v>
      </c>
      <c r="AA19" s="22">
        <v>1282367000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2207942</v>
      </c>
      <c r="D22" s="18">
        <v>2207942</v>
      </c>
      <c r="E22" s="19">
        <v>2858486</v>
      </c>
      <c r="F22" s="20">
        <v>3345759</v>
      </c>
      <c r="G22" s="20">
        <v>2289257</v>
      </c>
      <c r="H22" s="20">
        <v>2234051</v>
      </c>
      <c r="I22" s="20">
        <v>2078659</v>
      </c>
      <c r="J22" s="20">
        <v>2078659</v>
      </c>
      <c r="K22" s="20">
        <v>2078659</v>
      </c>
      <c r="L22" s="20">
        <v>1975065</v>
      </c>
      <c r="M22" s="20">
        <v>1923266</v>
      </c>
      <c r="N22" s="20">
        <v>1923266</v>
      </c>
      <c r="O22" s="20">
        <v>1845361</v>
      </c>
      <c r="P22" s="20">
        <v>1793564</v>
      </c>
      <c r="Q22" s="20">
        <v>1741767</v>
      </c>
      <c r="R22" s="20">
        <v>1741767</v>
      </c>
      <c r="S22" s="20">
        <v>1689969</v>
      </c>
      <c r="T22" s="20">
        <v>1638172</v>
      </c>
      <c r="U22" s="20">
        <v>1586375</v>
      </c>
      <c r="V22" s="20">
        <v>1586375</v>
      </c>
      <c r="W22" s="20">
        <v>1586375</v>
      </c>
      <c r="X22" s="20">
        <v>3345759</v>
      </c>
      <c r="Y22" s="20">
        <v>-1759384</v>
      </c>
      <c r="Z22" s="21">
        <v>-52.59</v>
      </c>
      <c r="AA22" s="22">
        <v>3345759</v>
      </c>
    </row>
    <row r="23" spans="1:27" ht="13.5">
      <c r="A23" s="23" t="s">
        <v>49</v>
      </c>
      <c r="B23" s="17"/>
      <c r="C23" s="18"/>
      <c r="D23" s="18"/>
      <c r="E23" s="19"/>
      <c r="F23" s="20">
        <v>1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</v>
      </c>
      <c r="Y23" s="24">
        <v>-1</v>
      </c>
      <c r="Z23" s="25">
        <v>-100</v>
      </c>
      <c r="AA23" s="26">
        <v>1</v>
      </c>
    </row>
    <row r="24" spans="1:27" ht="13.5">
      <c r="A24" s="27" t="s">
        <v>50</v>
      </c>
      <c r="B24" s="35"/>
      <c r="C24" s="29">
        <f aca="true" t="shared" si="1" ref="C24:Y24">SUM(C15:C23)</f>
        <v>1288280138</v>
      </c>
      <c r="D24" s="29">
        <f>SUM(D15:D23)</f>
        <v>1288280138</v>
      </c>
      <c r="E24" s="36">
        <f t="shared" si="1"/>
        <v>1413008363</v>
      </c>
      <c r="F24" s="37">
        <f t="shared" si="1"/>
        <v>1291548039</v>
      </c>
      <c r="G24" s="37">
        <f t="shared" si="1"/>
        <v>1296562957</v>
      </c>
      <c r="H24" s="37">
        <f t="shared" si="1"/>
        <v>1300026798</v>
      </c>
      <c r="I24" s="37">
        <f t="shared" si="1"/>
        <v>1293417633</v>
      </c>
      <c r="J24" s="37">
        <f t="shared" si="1"/>
        <v>1293417633</v>
      </c>
      <c r="K24" s="37">
        <f t="shared" si="1"/>
        <v>1305505102</v>
      </c>
      <c r="L24" s="37">
        <f t="shared" si="1"/>
        <v>1303153130</v>
      </c>
      <c r="M24" s="37">
        <f t="shared" si="1"/>
        <v>1303322380</v>
      </c>
      <c r="N24" s="37">
        <f t="shared" si="1"/>
        <v>1303322380</v>
      </c>
      <c r="O24" s="37">
        <f t="shared" si="1"/>
        <v>1303685160</v>
      </c>
      <c r="P24" s="37">
        <f t="shared" si="1"/>
        <v>1307794977</v>
      </c>
      <c r="Q24" s="37">
        <f t="shared" si="1"/>
        <v>1313490291</v>
      </c>
      <c r="R24" s="37">
        <f t="shared" si="1"/>
        <v>1313490291</v>
      </c>
      <c r="S24" s="37">
        <f t="shared" si="1"/>
        <v>1322745450</v>
      </c>
      <c r="T24" s="37">
        <f t="shared" si="1"/>
        <v>1332871177</v>
      </c>
      <c r="U24" s="37">
        <f t="shared" si="1"/>
        <v>1333178412</v>
      </c>
      <c r="V24" s="37">
        <f t="shared" si="1"/>
        <v>1333178412</v>
      </c>
      <c r="W24" s="37">
        <f t="shared" si="1"/>
        <v>1333178412</v>
      </c>
      <c r="X24" s="37">
        <f t="shared" si="1"/>
        <v>1291548039</v>
      </c>
      <c r="Y24" s="37">
        <f t="shared" si="1"/>
        <v>41630373</v>
      </c>
      <c r="Z24" s="38">
        <f>+IF(X24&lt;&gt;0,+(Y24/X24)*100,0)</f>
        <v>3.22329264904718</v>
      </c>
      <c r="AA24" s="39">
        <f>SUM(AA15:AA23)</f>
        <v>1291548039</v>
      </c>
    </row>
    <row r="25" spans="1:27" ht="13.5">
      <c r="A25" s="27" t="s">
        <v>51</v>
      </c>
      <c r="B25" s="28"/>
      <c r="C25" s="29">
        <f aca="true" t="shared" si="2" ref="C25:Y25">+C12+C24</f>
        <v>1357658451</v>
      </c>
      <c r="D25" s="29">
        <f>+D12+D24</f>
        <v>1357658451</v>
      </c>
      <c r="E25" s="30">
        <f t="shared" si="2"/>
        <v>1478929958</v>
      </c>
      <c r="F25" s="31">
        <f t="shared" si="2"/>
        <v>1320392187</v>
      </c>
      <c r="G25" s="31">
        <f t="shared" si="2"/>
        <v>1488839307</v>
      </c>
      <c r="H25" s="31">
        <f t="shared" si="2"/>
        <v>1471613321</v>
      </c>
      <c r="I25" s="31">
        <f t="shared" si="2"/>
        <v>1429322183</v>
      </c>
      <c r="J25" s="31">
        <f t="shared" si="2"/>
        <v>1429322183</v>
      </c>
      <c r="K25" s="31">
        <f t="shared" si="2"/>
        <v>1428410058</v>
      </c>
      <c r="L25" s="31">
        <f t="shared" si="2"/>
        <v>1491895928</v>
      </c>
      <c r="M25" s="31">
        <f t="shared" si="2"/>
        <v>1448458590</v>
      </c>
      <c r="N25" s="31">
        <f t="shared" si="2"/>
        <v>1448458590</v>
      </c>
      <c r="O25" s="31">
        <f t="shared" si="2"/>
        <v>1420259768</v>
      </c>
      <c r="P25" s="31">
        <f t="shared" si="2"/>
        <v>1393552631</v>
      </c>
      <c r="Q25" s="31">
        <f t="shared" si="2"/>
        <v>1519890494</v>
      </c>
      <c r="R25" s="31">
        <f t="shared" si="2"/>
        <v>1519890494</v>
      </c>
      <c r="S25" s="31">
        <f t="shared" si="2"/>
        <v>1495929823</v>
      </c>
      <c r="T25" s="31">
        <f t="shared" si="2"/>
        <v>1497675279</v>
      </c>
      <c r="U25" s="31">
        <f t="shared" si="2"/>
        <v>1445634929</v>
      </c>
      <c r="V25" s="31">
        <f t="shared" si="2"/>
        <v>1445634929</v>
      </c>
      <c r="W25" s="31">
        <f t="shared" si="2"/>
        <v>1445634929</v>
      </c>
      <c r="X25" s="31">
        <f t="shared" si="2"/>
        <v>1320392187</v>
      </c>
      <c r="Y25" s="31">
        <f t="shared" si="2"/>
        <v>125242742</v>
      </c>
      <c r="Z25" s="32">
        <f>+IF(X25&lt;&gt;0,+(Y25/X25)*100,0)</f>
        <v>9.485268334142301</v>
      </c>
      <c r="AA25" s="33">
        <f>+AA12+AA24</f>
        <v>1320392187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>
        <v>52983348</v>
      </c>
      <c r="G29" s="20"/>
      <c r="H29" s="20">
        <v>2390351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30465426</v>
      </c>
      <c r="U29" s="20">
        <v>2144292</v>
      </c>
      <c r="V29" s="20">
        <v>2144292</v>
      </c>
      <c r="W29" s="20">
        <v>2144292</v>
      </c>
      <c r="X29" s="20">
        <v>52983348</v>
      </c>
      <c r="Y29" s="20">
        <v>-50839056</v>
      </c>
      <c r="Z29" s="21">
        <v>-95.95</v>
      </c>
      <c r="AA29" s="22">
        <v>52983348</v>
      </c>
    </row>
    <row r="30" spans="1:27" ht="13.5">
      <c r="A30" s="23" t="s">
        <v>55</v>
      </c>
      <c r="B30" s="17"/>
      <c r="C30" s="18">
        <v>445873</v>
      </c>
      <c r="D30" s="18">
        <v>445873</v>
      </c>
      <c r="E30" s="19">
        <v>397695</v>
      </c>
      <c r="F30" s="20">
        <v>516595</v>
      </c>
      <c r="G30" s="20">
        <v>-814032</v>
      </c>
      <c r="H30" s="20">
        <v>-1237839</v>
      </c>
      <c r="I30" s="20">
        <v>-1332351</v>
      </c>
      <c r="J30" s="20">
        <v>-1332351</v>
      </c>
      <c r="K30" s="20">
        <v>-1332351</v>
      </c>
      <c r="L30" s="20">
        <v>-1332351</v>
      </c>
      <c r="M30" s="20">
        <v>-1332351</v>
      </c>
      <c r="N30" s="20">
        <v>-1332351</v>
      </c>
      <c r="O30" s="20">
        <v>-3165076</v>
      </c>
      <c r="P30" s="20">
        <v>-3673076</v>
      </c>
      <c r="Q30" s="20">
        <v>1326923</v>
      </c>
      <c r="R30" s="20">
        <v>1326923</v>
      </c>
      <c r="S30" s="20">
        <v>1326923</v>
      </c>
      <c r="T30" s="20">
        <v>1326923</v>
      </c>
      <c r="U30" s="20">
        <v>1326923</v>
      </c>
      <c r="V30" s="20">
        <v>1326923</v>
      </c>
      <c r="W30" s="20">
        <v>1326923</v>
      </c>
      <c r="X30" s="20">
        <v>516595</v>
      </c>
      <c r="Y30" s="20">
        <v>810328</v>
      </c>
      <c r="Z30" s="21">
        <v>156.86</v>
      </c>
      <c r="AA30" s="22">
        <v>516595</v>
      </c>
    </row>
    <row r="31" spans="1:27" ht="13.5">
      <c r="A31" s="23" t="s">
        <v>56</v>
      </c>
      <c r="B31" s="17"/>
      <c r="C31" s="18">
        <v>834552</v>
      </c>
      <c r="D31" s="18">
        <v>834552</v>
      </c>
      <c r="E31" s="19"/>
      <c r="F31" s="20">
        <v>1001462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1001462</v>
      </c>
      <c r="Y31" s="20">
        <v>-1001462</v>
      </c>
      <c r="Z31" s="21">
        <v>-100</v>
      </c>
      <c r="AA31" s="22">
        <v>1001462</v>
      </c>
    </row>
    <row r="32" spans="1:27" ht="13.5">
      <c r="A32" s="23" t="s">
        <v>57</v>
      </c>
      <c r="B32" s="17"/>
      <c r="C32" s="18">
        <v>98561646</v>
      </c>
      <c r="D32" s="18">
        <v>98561646</v>
      </c>
      <c r="E32" s="19">
        <v>47315378</v>
      </c>
      <c r="F32" s="20">
        <v>72429994</v>
      </c>
      <c r="G32" s="20">
        <v>149905989</v>
      </c>
      <c r="H32" s="20">
        <v>133734087</v>
      </c>
      <c r="I32" s="20">
        <v>116772080</v>
      </c>
      <c r="J32" s="20">
        <v>116772080</v>
      </c>
      <c r="K32" s="20">
        <v>123754942</v>
      </c>
      <c r="L32" s="20">
        <v>104064788</v>
      </c>
      <c r="M32" s="20">
        <v>100427597</v>
      </c>
      <c r="N32" s="20">
        <v>100427597</v>
      </c>
      <c r="O32" s="20">
        <v>94274254</v>
      </c>
      <c r="P32" s="20">
        <v>95418382</v>
      </c>
      <c r="Q32" s="20">
        <v>191514354</v>
      </c>
      <c r="R32" s="20">
        <v>191514354</v>
      </c>
      <c r="S32" s="20">
        <v>176237891</v>
      </c>
      <c r="T32" s="20">
        <v>144998257</v>
      </c>
      <c r="U32" s="20">
        <v>126607404</v>
      </c>
      <c r="V32" s="20">
        <v>126607404</v>
      </c>
      <c r="W32" s="20">
        <v>126607404</v>
      </c>
      <c r="X32" s="20">
        <v>72429994</v>
      </c>
      <c r="Y32" s="20">
        <v>54177410</v>
      </c>
      <c r="Z32" s="21">
        <v>74.8</v>
      </c>
      <c r="AA32" s="22">
        <v>72429994</v>
      </c>
    </row>
    <row r="33" spans="1:27" ht="13.5">
      <c r="A33" s="23" t="s">
        <v>58</v>
      </c>
      <c r="B33" s="17"/>
      <c r="C33" s="18">
        <v>18263476</v>
      </c>
      <c r="D33" s="18">
        <v>18263476</v>
      </c>
      <c r="E33" s="19">
        <v>28317867</v>
      </c>
      <c r="F33" s="20">
        <v>29300698</v>
      </c>
      <c r="G33" s="20">
        <v>14913920</v>
      </c>
      <c r="H33" s="20">
        <v>15794150</v>
      </c>
      <c r="I33" s="20">
        <v>15724126</v>
      </c>
      <c r="J33" s="20">
        <v>15724126</v>
      </c>
      <c r="K33" s="20">
        <v>15686597</v>
      </c>
      <c r="L33" s="20">
        <v>22595384</v>
      </c>
      <c r="M33" s="20">
        <v>21058932</v>
      </c>
      <c r="N33" s="20">
        <v>21058932</v>
      </c>
      <c r="O33" s="20">
        <v>29890383</v>
      </c>
      <c r="P33" s="20">
        <v>29833620</v>
      </c>
      <c r="Q33" s="20">
        <v>29718594</v>
      </c>
      <c r="R33" s="20">
        <v>29718594</v>
      </c>
      <c r="S33" s="20">
        <v>29478855</v>
      </c>
      <c r="T33" s="20">
        <v>29152222</v>
      </c>
      <c r="U33" s="20">
        <v>28648560</v>
      </c>
      <c r="V33" s="20">
        <v>28648560</v>
      </c>
      <c r="W33" s="20">
        <v>28648560</v>
      </c>
      <c r="X33" s="20">
        <v>29300698</v>
      </c>
      <c r="Y33" s="20">
        <v>-652138</v>
      </c>
      <c r="Z33" s="21">
        <v>-2.23</v>
      </c>
      <c r="AA33" s="22">
        <v>29300698</v>
      </c>
    </row>
    <row r="34" spans="1:27" ht="13.5">
      <c r="A34" s="27" t="s">
        <v>59</v>
      </c>
      <c r="B34" s="28"/>
      <c r="C34" s="29">
        <f aca="true" t="shared" si="3" ref="C34:Y34">SUM(C29:C33)</f>
        <v>118105547</v>
      </c>
      <c r="D34" s="29">
        <f>SUM(D29:D33)</f>
        <v>118105547</v>
      </c>
      <c r="E34" s="30">
        <f t="shared" si="3"/>
        <v>76030940</v>
      </c>
      <c r="F34" s="31">
        <f t="shared" si="3"/>
        <v>156232097</v>
      </c>
      <c r="G34" s="31">
        <f t="shared" si="3"/>
        <v>164005877</v>
      </c>
      <c r="H34" s="31">
        <f t="shared" si="3"/>
        <v>150680749</v>
      </c>
      <c r="I34" s="31">
        <f t="shared" si="3"/>
        <v>131163855</v>
      </c>
      <c r="J34" s="31">
        <f t="shared" si="3"/>
        <v>131163855</v>
      </c>
      <c r="K34" s="31">
        <f t="shared" si="3"/>
        <v>138109188</v>
      </c>
      <c r="L34" s="31">
        <f t="shared" si="3"/>
        <v>125327821</v>
      </c>
      <c r="M34" s="31">
        <f t="shared" si="3"/>
        <v>120154178</v>
      </c>
      <c r="N34" s="31">
        <f t="shared" si="3"/>
        <v>120154178</v>
      </c>
      <c r="O34" s="31">
        <f t="shared" si="3"/>
        <v>120999561</v>
      </c>
      <c r="P34" s="31">
        <f t="shared" si="3"/>
        <v>121578926</v>
      </c>
      <c r="Q34" s="31">
        <f t="shared" si="3"/>
        <v>222559871</v>
      </c>
      <c r="R34" s="31">
        <f t="shared" si="3"/>
        <v>222559871</v>
      </c>
      <c r="S34" s="31">
        <f t="shared" si="3"/>
        <v>207043669</v>
      </c>
      <c r="T34" s="31">
        <f t="shared" si="3"/>
        <v>205942828</v>
      </c>
      <c r="U34" s="31">
        <f t="shared" si="3"/>
        <v>158727179</v>
      </c>
      <c r="V34" s="31">
        <f t="shared" si="3"/>
        <v>158727179</v>
      </c>
      <c r="W34" s="31">
        <f t="shared" si="3"/>
        <v>158727179</v>
      </c>
      <c r="X34" s="31">
        <f t="shared" si="3"/>
        <v>156232097</v>
      </c>
      <c r="Y34" s="31">
        <f t="shared" si="3"/>
        <v>2495082</v>
      </c>
      <c r="Z34" s="32">
        <f>+IF(X34&lt;&gt;0,+(Y34/X34)*100,0)</f>
        <v>1.597035467046186</v>
      </c>
      <c r="AA34" s="33">
        <f>SUM(AA29:AA33)</f>
        <v>156232097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5653603</v>
      </c>
      <c r="D37" s="18">
        <v>5653603</v>
      </c>
      <c r="E37" s="19">
        <v>6054418</v>
      </c>
      <c r="F37" s="20">
        <v>20223317</v>
      </c>
      <c r="G37" s="20">
        <v>6099476</v>
      </c>
      <c r="H37" s="20">
        <v>6099475</v>
      </c>
      <c r="I37" s="20">
        <v>5893201</v>
      </c>
      <c r="J37" s="20">
        <v>5893201</v>
      </c>
      <c r="K37" s="20">
        <v>5893201</v>
      </c>
      <c r="L37" s="20">
        <v>5893201</v>
      </c>
      <c r="M37" s="20">
        <v>5893201</v>
      </c>
      <c r="N37" s="20">
        <v>5893201</v>
      </c>
      <c r="O37" s="20">
        <v>5893201</v>
      </c>
      <c r="P37" s="20">
        <v>5893201</v>
      </c>
      <c r="Q37" s="20">
        <v>5893201</v>
      </c>
      <c r="R37" s="20">
        <v>5893201</v>
      </c>
      <c r="S37" s="20">
        <v>5893201</v>
      </c>
      <c r="T37" s="20">
        <v>5893201</v>
      </c>
      <c r="U37" s="20">
        <v>5893201</v>
      </c>
      <c r="V37" s="20">
        <v>5893201</v>
      </c>
      <c r="W37" s="20">
        <v>5893201</v>
      </c>
      <c r="X37" s="20">
        <v>20223317</v>
      </c>
      <c r="Y37" s="20">
        <v>-14330116</v>
      </c>
      <c r="Z37" s="21">
        <v>-70.86</v>
      </c>
      <c r="AA37" s="22">
        <v>20223317</v>
      </c>
    </row>
    <row r="38" spans="1:27" ht="13.5">
      <c r="A38" s="23" t="s">
        <v>58</v>
      </c>
      <c r="B38" s="17"/>
      <c r="C38" s="18">
        <v>28461773</v>
      </c>
      <c r="D38" s="18">
        <v>28461773</v>
      </c>
      <c r="E38" s="19">
        <v>14051793</v>
      </c>
      <c r="F38" s="20">
        <v>27731773</v>
      </c>
      <c r="G38" s="20">
        <v>34445967</v>
      </c>
      <c r="H38" s="20">
        <v>32212540</v>
      </c>
      <c r="I38" s="20">
        <v>31952104</v>
      </c>
      <c r="J38" s="20">
        <v>31952104</v>
      </c>
      <c r="K38" s="20">
        <v>31733368</v>
      </c>
      <c r="L38" s="20">
        <v>31733368</v>
      </c>
      <c r="M38" s="20">
        <v>31478666</v>
      </c>
      <c r="N38" s="20">
        <v>31478666</v>
      </c>
      <c r="O38" s="20">
        <v>31474130</v>
      </c>
      <c r="P38" s="20">
        <v>31391348</v>
      </c>
      <c r="Q38" s="20">
        <v>29852042</v>
      </c>
      <c r="R38" s="20">
        <v>29852042</v>
      </c>
      <c r="S38" s="20">
        <v>29622770</v>
      </c>
      <c r="T38" s="20">
        <v>27605470</v>
      </c>
      <c r="U38" s="20">
        <v>27487371</v>
      </c>
      <c r="V38" s="20">
        <v>27487371</v>
      </c>
      <c r="W38" s="20">
        <v>27487371</v>
      </c>
      <c r="X38" s="20">
        <v>27731773</v>
      </c>
      <c r="Y38" s="20">
        <v>-244402</v>
      </c>
      <c r="Z38" s="21">
        <v>-0.88</v>
      </c>
      <c r="AA38" s="22">
        <v>27731773</v>
      </c>
    </row>
    <row r="39" spans="1:27" ht="13.5">
      <c r="A39" s="27" t="s">
        <v>61</v>
      </c>
      <c r="B39" s="35"/>
      <c r="C39" s="29">
        <f aca="true" t="shared" si="4" ref="C39:Y39">SUM(C37:C38)</f>
        <v>34115376</v>
      </c>
      <c r="D39" s="29">
        <f>SUM(D37:D38)</f>
        <v>34115376</v>
      </c>
      <c r="E39" s="36">
        <f t="shared" si="4"/>
        <v>20106211</v>
      </c>
      <c r="F39" s="37">
        <f t="shared" si="4"/>
        <v>47955090</v>
      </c>
      <c r="G39" s="37">
        <f t="shared" si="4"/>
        <v>40545443</v>
      </c>
      <c r="H39" s="37">
        <f t="shared" si="4"/>
        <v>38312015</v>
      </c>
      <c r="I39" s="37">
        <f t="shared" si="4"/>
        <v>37845305</v>
      </c>
      <c r="J39" s="37">
        <f t="shared" si="4"/>
        <v>37845305</v>
      </c>
      <c r="K39" s="37">
        <f t="shared" si="4"/>
        <v>37626569</v>
      </c>
      <c r="L39" s="37">
        <f t="shared" si="4"/>
        <v>37626569</v>
      </c>
      <c r="M39" s="37">
        <f t="shared" si="4"/>
        <v>37371867</v>
      </c>
      <c r="N39" s="37">
        <f t="shared" si="4"/>
        <v>37371867</v>
      </c>
      <c r="O39" s="37">
        <f t="shared" si="4"/>
        <v>37367331</v>
      </c>
      <c r="P39" s="37">
        <f t="shared" si="4"/>
        <v>37284549</v>
      </c>
      <c r="Q39" s="37">
        <f t="shared" si="4"/>
        <v>35745243</v>
      </c>
      <c r="R39" s="37">
        <f t="shared" si="4"/>
        <v>35745243</v>
      </c>
      <c r="S39" s="37">
        <f t="shared" si="4"/>
        <v>35515971</v>
      </c>
      <c r="T39" s="37">
        <f t="shared" si="4"/>
        <v>33498671</v>
      </c>
      <c r="U39" s="37">
        <f t="shared" si="4"/>
        <v>33380572</v>
      </c>
      <c r="V39" s="37">
        <f t="shared" si="4"/>
        <v>33380572</v>
      </c>
      <c r="W39" s="37">
        <f t="shared" si="4"/>
        <v>33380572</v>
      </c>
      <c r="X39" s="37">
        <f t="shared" si="4"/>
        <v>47955090</v>
      </c>
      <c r="Y39" s="37">
        <f t="shared" si="4"/>
        <v>-14574518</v>
      </c>
      <c r="Z39" s="38">
        <f>+IF(X39&lt;&gt;0,+(Y39/X39)*100,0)</f>
        <v>-30.392014695416066</v>
      </c>
      <c r="AA39" s="39">
        <f>SUM(AA37:AA38)</f>
        <v>47955090</v>
      </c>
    </row>
    <row r="40" spans="1:27" ht="13.5">
      <c r="A40" s="27" t="s">
        <v>62</v>
      </c>
      <c r="B40" s="28"/>
      <c r="C40" s="29">
        <f aca="true" t="shared" si="5" ref="C40:Y40">+C34+C39</f>
        <v>152220923</v>
      </c>
      <c r="D40" s="29">
        <f>+D34+D39</f>
        <v>152220923</v>
      </c>
      <c r="E40" s="30">
        <f t="shared" si="5"/>
        <v>96137151</v>
      </c>
      <c r="F40" s="31">
        <f t="shared" si="5"/>
        <v>204187187</v>
      </c>
      <c r="G40" s="31">
        <f t="shared" si="5"/>
        <v>204551320</v>
      </c>
      <c r="H40" s="31">
        <f t="shared" si="5"/>
        <v>188992764</v>
      </c>
      <c r="I40" s="31">
        <f t="shared" si="5"/>
        <v>169009160</v>
      </c>
      <c r="J40" s="31">
        <f t="shared" si="5"/>
        <v>169009160</v>
      </c>
      <c r="K40" s="31">
        <f t="shared" si="5"/>
        <v>175735757</v>
      </c>
      <c r="L40" s="31">
        <f t="shared" si="5"/>
        <v>162954390</v>
      </c>
      <c r="M40" s="31">
        <f t="shared" si="5"/>
        <v>157526045</v>
      </c>
      <c r="N40" s="31">
        <f t="shared" si="5"/>
        <v>157526045</v>
      </c>
      <c r="O40" s="31">
        <f t="shared" si="5"/>
        <v>158366892</v>
      </c>
      <c r="P40" s="31">
        <f t="shared" si="5"/>
        <v>158863475</v>
      </c>
      <c r="Q40" s="31">
        <f t="shared" si="5"/>
        <v>258305114</v>
      </c>
      <c r="R40" s="31">
        <f t="shared" si="5"/>
        <v>258305114</v>
      </c>
      <c r="S40" s="31">
        <f t="shared" si="5"/>
        <v>242559640</v>
      </c>
      <c r="T40" s="31">
        <f t="shared" si="5"/>
        <v>239441499</v>
      </c>
      <c r="U40" s="31">
        <f t="shared" si="5"/>
        <v>192107751</v>
      </c>
      <c r="V40" s="31">
        <f t="shared" si="5"/>
        <v>192107751</v>
      </c>
      <c r="W40" s="31">
        <f t="shared" si="5"/>
        <v>192107751</v>
      </c>
      <c r="X40" s="31">
        <f t="shared" si="5"/>
        <v>204187187</v>
      </c>
      <c r="Y40" s="31">
        <f t="shared" si="5"/>
        <v>-12079436</v>
      </c>
      <c r="Z40" s="32">
        <f>+IF(X40&lt;&gt;0,+(Y40/X40)*100,0)</f>
        <v>-5.9158638587836565</v>
      </c>
      <c r="AA40" s="33">
        <f>+AA34+AA39</f>
        <v>204187187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1205437528</v>
      </c>
      <c r="D42" s="43">
        <f>+D25-D40</f>
        <v>1205437528</v>
      </c>
      <c r="E42" s="44">
        <f t="shared" si="6"/>
        <v>1382792807</v>
      </c>
      <c r="F42" s="45">
        <f t="shared" si="6"/>
        <v>1116205000</v>
      </c>
      <c r="G42" s="45">
        <f t="shared" si="6"/>
        <v>1284287987</v>
      </c>
      <c r="H42" s="45">
        <f t="shared" si="6"/>
        <v>1282620557</v>
      </c>
      <c r="I42" s="45">
        <f t="shared" si="6"/>
        <v>1260313023</v>
      </c>
      <c r="J42" s="45">
        <f t="shared" si="6"/>
        <v>1260313023</v>
      </c>
      <c r="K42" s="45">
        <f t="shared" si="6"/>
        <v>1252674301</v>
      </c>
      <c r="L42" s="45">
        <f t="shared" si="6"/>
        <v>1328941538</v>
      </c>
      <c r="M42" s="45">
        <f t="shared" si="6"/>
        <v>1290932545</v>
      </c>
      <c r="N42" s="45">
        <f t="shared" si="6"/>
        <v>1290932545</v>
      </c>
      <c r="O42" s="45">
        <f t="shared" si="6"/>
        <v>1261892876</v>
      </c>
      <c r="P42" s="45">
        <f t="shared" si="6"/>
        <v>1234689156</v>
      </c>
      <c r="Q42" s="45">
        <f t="shared" si="6"/>
        <v>1261585380</v>
      </c>
      <c r="R42" s="45">
        <f t="shared" si="6"/>
        <v>1261585380</v>
      </c>
      <c r="S42" s="45">
        <f t="shared" si="6"/>
        <v>1253370183</v>
      </c>
      <c r="T42" s="45">
        <f t="shared" si="6"/>
        <v>1258233780</v>
      </c>
      <c r="U42" s="45">
        <f t="shared" si="6"/>
        <v>1253527178</v>
      </c>
      <c r="V42" s="45">
        <f t="shared" si="6"/>
        <v>1253527178</v>
      </c>
      <c r="W42" s="45">
        <f t="shared" si="6"/>
        <v>1253527178</v>
      </c>
      <c r="X42" s="45">
        <f t="shared" si="6"/>
        <v>1116205000</v>
      </c>
      <c r="Y42" s="45">
        <f t="shared" si="6"/>
        <v>137322178</v>
      </c>
      <c r="Z42" s="46">
        <f>+IF(X42&lt;&gt;0,+(Y42/X42)*100,0)</f>
        <v>12.302594774257416</v>
      </c>
      <c r="AA42" s="47">
        <f>+AA25-AA40</f>
        <v>1116205000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1205437528</v>
      </c>
      <c r="D45" s="18">
        <v>1205437528</v>
      </c>
      <c r="E45" s="19">
        <v>1382792807</v>
      </c>
      <c r="F45" s="20">
        <v>1116205000</v>
      </c>
      <c r="G45" s="20">
        <v>1284287987</v>
      </c>
      <c r="H45" s="20">
        <v>1282620557</v>
      </c>
      <c r="I45" s="20">
        <v>1260313023</v>
      </c>
      <c r="J45" s="20">
        <v>1260313023</v>
      </c>
      <c r="K45" s="20">
        <v>1252674301</v>
      </c>
      <c r="L45" s="20">
        <v>1328941538</v>
      </c>
      <c r="M45" s="20">
        <v>1290932545</v>
      </c>
      <c r="N45" s="20">
        <v>1290932545</v>
      </c>
      <c r="O45" s="20">
        <v>1261892876</v>
      </c>
      <c r="P45" s="20">
        <v>1234689156</v>
      </c>
      <c r="Q45" s="20">
        <v>1261585380</v>
      </c>
      <c r="R45" s="20">
        <v>1261585380</v>
      </c>
      <c r="S45" s="20">
        <v>1253370183</v>
      </c>
      <c r="T45" s="20">
        <v>1258233780</v>
      </c>
      <c r="U45" s="20">
        <v>1253527178</v>
      </c>
      <c r="V45" s="20">
        <v>1253527178</v>
      </c>
      <c r="W45" s="20">
        <v>1253527178</v>
      </c>
      <c r="X45" s="20">
        <v>1116205000</v>
      </c>
      <c r="Y45" s="20">
        <v>137322178</v>
      </c>
      <c r="Z45" s="48">
        <v>12.3</v>
      </c>
      <c r="AA45" s="22">
        <v>1116205000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1205437528</v>
      </c>
      <c r="D48" s="51">
        <f>SUM(D45:D47)</f>
        <v>1205437528</v>
      </c>
      <c r="E48" s="52">
        <f t="shared" si="7"/>
        <v>1382792807</v>
      </c>
      <c r="F48" s="53">
        <f t="shared" si="7"/>
        <v>1116205000</v>
      </c>
      <c r="G48" s="53">
        <f t="shared" si="7"/>
        <v>1284287987</v>
      </c>
      <c r="H48" s="53">
        <f t="shared" si="7"/>
        <v>1282620557</v>
      </c>
      <c r="I48" s="53">
        <f t="shared" si="7"/>
        <v>1260313023</v>
      </c>
      <c r="J48" s="53">
        <f t="shared" si="7"/>
        <v>1260313023</v>
      </c>
      <c r="K48" s="53">
        <f t="shared" si="7"/>
        <v>1252674301</v>
      </c>
      <c r="L48" s="53">
        <f t="shared" si="7"/>
        <v>1328941538</v>
      </c>
      <c r="M48" s="53">
        <f t="shared" si="7"/>
        <v>1290932545</v>
      </c>
      <c r="N48" s="53">
        <f t="shared" si="7"/>
        <v>1290932545</v>
      </c>
      <c r="O48" s="53">
        <f t="shared" si="7"/>
        <v>1261892876</v>
      </c>
      <c r="P48" s="53">
        <f t="shared" si="7"/>
        <v>1234689156</v>
      </c>
      <c r="Q48" s="53">
        <f t="shared" si="7"/>
        <v>1261585380</v>
      </c>
      <c r="R48" s="53">
        <f t="shared" si="7"/>
        <v>1261585380</v>
      </c>
      <c r="S48" s="53">
        <f t="shared" si="7"/>
        <v>1253370183</v>
      </c>
      <c r="T48" s="53">
        <f t="shared" si="7"/>
        <v>1258233780</v>
      </c>
      <c r="U48" s="53">
        <f t="shared" si="7"/>
        <v>1253527178</v>
      </c>
      <c r="V48" s="53">
        <f t="shared" si="7"/>
        <v>1253527178</v>
      </c>
      <c r="W48" s="53">
        <f t="shared" si="7"/>
        <v>1253527178</v>
      </c>
      <c r="X48" s="53">
        <f t="shared" si="7"/>
        <v>1116205000</v>
      </c>
      <c r="Y48" s="53">
        <f t="shared" si="7"/>
        <v>137322178</v>
      </c>
      <c r="Z48" s="54">
        <f>+IF(X48&lt;&gt;0,+(Y48/X48)*100,0)</f>
        <v>12.302594774257416</v>
      </c>
      <c r="AA48" s="55">
        <f>SUM(AA45:AA47)</f>
        <v>1116205000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134592930</v>
      </c>
      <c r="D6" s="18">
        <v>134592930</v>
      </c>
      <c r="E6" s="19">
        <v>324116716</v>
      </c>
      <c r="F6" s="20">
        <v>324116716</v>
      </c>
      <c r="G6" s="20">
        <v>7456589</v>
      </c>
      <c r="H6" s="20">
        <v>243902688</v>
      </c>
      <c r="I6" s="20">
        <v>56979820</v>
      </c>
      <c r="J6" s="20">
        <v>56979820</v>
      </c>
      <c r="K6" s="20">
        <v>30216969</v>
      </c>
      <c r="L6" s="20">
        <v>64424532</v>
      </c>
      <c r="M6" s="20">
        <v>34343215</v>
      </c>
      <c r="N6" s="20">
        <v>34343215</v>
      </c>
      <c r="O6" s="20">
        <v>1478727</v>
      </c>
      <c r="P6" s="20">
        <v>39116251</v>
      </c>
      <c r="Q6" s="20"/>
      <c r="R6" s="20"/>
      <c r="S6" s="20"/>
      <c r="T6" s="20">
        <v>167776</v>
      </c>
      <c r="U6" s="20">
        <v>167776</v>
      </c>
      <c r="V6" s="20">
        <v>167776</v>
      </c>
      <c r="W6" s="20">
        <v>167776</v>
      </c>
      <c r="X6" s="20">
        <v>324116716</v>
      </c>
      <c r="Y6" s="20">
        <v>-323948940</v>
      </c>
      <c r="Z6" s="21">
        <v>-99.95</v>
      </c>
      <c r="AA6" s="22">
        <v>324116716</v>
      </c>
    </row>
    <row r="7" spans="1:27" ht="13.5">
      <c r="A7" s="23" t="s">
        <v>34</v>
      </c>
      <c r="B7" s="17"/>
      <c r="C7" s="18">
        <v>123927597</v>
      </c>
      <c r="D7" s="18">
        <v>123927597</v>
      </c>
      <c r="E7" s="19">
        <v>203477220</v>
      </c>
      <c r="F7" s="20">
        <v>203477220</v>
      </c>
      <c r="G7" s="20">
        <v>337760115</v>
      </c>
      <c r="H7" s="20">
        <v>434101403</v>
      </c>
      <c r="I7" s="20">
        <v>365767655</v>
      </c>
      <c r="J7" s="20">
        <v>365767655</v>
      </c>
      <c r="K7" s="20">
        <v>368454135</v>
      </c>
      <c r="L7" s="20">
        <v>420535082</v>
      </c>
      <c r="M7" s="20">
        <v>400621868</v>
      </c>
      <c r="N7" s="20">
        <v>400621868</v>
      </c>
      <c r="O7" s="20">
        <v>353494918</v>
      </c>
      <c r="P7" s="20">
        <v>255441476</v>
      </c>
      <c r="Q7" s="20"/>
      <c r="R7" s="20"/>
      <c r="S7" s="20"/>
      <c r="T7" s="20">
        <v>11743332</v>
      </c>
      <c r="U7" s="20">
        <v>11743332</v>
      </c>
      <c r="V7" s="20">
        <v>11743332</v>
      </c>
      <c r="W7" s="20">
        <v>11743332</v>
      </c>
      <c r="X7" s="20">
        <v>203477220</v>
      </c>
      <c r="Y7" s="20">
        <v>-191733888</v>
      </c>
      <c r="Z7" s="21">
        <v>-94.23</v>
      </c>
      <c r="AA7" s="22">
        <v>203477220</v>
      </c>
    </row>
    <row r="8" spans="1:27" ht="13.5">
      <c r="A8" s="23" t="s">
        <v>35</v>
      </c>
      <c r="B8" s="17"/>
      <c r="C8" s="18">
        <v>15718827</v>
      </c>
      <c r="D8" s="18">
        <v>15718827</v>
      </c>
      <c r="E8" s="19">
        <v>18263921</v>
      </c>
      <c r="F8" s="20">
        <v>18263921</v>
      </c>
      <c r="G8" s="20">
        <v>39580264</v>
      </c>
      <c r="H8" s="20">
        <v>32906896</v>
      </c>
      <c r="I8" s="20">
        <v>46197180</v>
      </c>
      <c r="J8" s="20">
        <v>46197180</v>
      </c>
      <c r="K8" s="20">
        <v>46211102</v>
      </c>
      <c r="L8" s="20">
        <v>45646178</v>
      </c>
      <c r="M8" s="20">
        <v>48281478</v>
      </c>
      <c r="N8" s="20">
        <v>48281478</v>
      </c>
      <c r="O8" s="20">
        <v>51021764</v>
      </c>
      <c r="P8" s="20">
        <v>51542684</v>
      </c>
      <c r="Q8" s="20"/>
      <c r="R8" s="20"/>
      <c r="S8" s="20"/>
      <c r="T8" s="20">
        <v>1346715</v>
      </c>
      <c r="U8" s="20">
        <v>1346715</v>
      </c>
      <c r="V8" s="20">
        <v>1346715</v>
      </c>
      <c r="W8" s="20">
        <v>1346715</v>
      </c>
      <c r="X8" s="20">
        <v>18263921</v>
      </c>
      <c r="Y8" s="20">
        <v>-16917206</v>
      </c>
      <c r="Z8" s="21">
        <v>-92.63</v>
      </c>
      <c r="AA8" s="22">
        <v>18263921</v>
      </c>
    </row>
    <row r="9" spans="1:27" ht="13.5">
      <c r="A9" s="23" t="s">
        <v>36</v>
      </c>
      <c r="B9" s="17"/>
      <c r="C9" s="18">
        <v>5571795</v>
      </c>
      <c r="D9" s="18">
        <v>5571795</v>
      </c>
      <c r="E9" s="19">
        <v>17046998</v>
      </c>
      <c r="F9" s="20">
        <v>17046998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>
        <v>747579</v>
      </c>
      <c r="U9" s="20">
        <v>747579</v>
      </c>
      <c r="V9" s="20">
        <v>747579</v>
      </c>
      <c r="W9" s="20">
        <v>747579</v>
      </c>
      <c r="X9" s="20">
        <v>17046998</v>
      </c>
      <c r="Y9" s="20">
        <v>-16299419</v>
      </c>
      <c r="Z9" s="21">
        <v>-95.61</v>
      </c>
      <c r="AA9" s="22">
        <v>17046998</v>
      </c>
    </row>
    <row r="10" spans="1:27" ht="13.5">
      <c r="A10" s="23" t="s">
        <v>37</v>
      </c>
      <c r="B10" s="17"/>
      <c r="C10" s="18">
        <v>1029</v>
      </c>
      <c r="D10" s="18">
        <v>1029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5808927</v>
      </c>
      <c r="D11" s="18">
        <v>5808927</v>
      </c>
      <c r="E11" s="19">
        <v>4734465</v>
      </c>
      <c r="F11" s="20">
        <v>4734465</v>
      </c>
      <c r="G11" s="20">
        <v>4294299</v>
      </c>
      <c r="H11" s="20">
        <v>4294299</v>
      </c>
      <c r="I11" s="20">
        <v>4294299</v>
      </c>
      <c r="J11" s="20">
        <v>4294299</v>
      </c>
      <c r="K11" s="20">
        <v>4294299</v>
      </c>
      <c r="L11" s="20">
        <v>4294299</v>
      </c>
      <c r="M11" s="20">
        <v>4294298</v>
      </c>
      <c r="N11" s="20">
        <v>4294298</v>
      </c>
      <c r="O11" s="20">
        <v>4294298</v>
      </c>
      <c r="P11" s="20">
        <v>4294298</v>
      </c>
      <c r="Q11" s="20"/>
      <c r="R11" s="20"/>
      <c r="S11" s="20"/>
      <c r="T11" s="20">
        <v>1187440</v>
      </c>
      <c r="U11" s="20">
        <v>1187440</v>
      </c>
      <c r="V11" s="20">
        <v>1187440</v>
      </c>
      <c r="W11" s="20">
        <v>1187440</v>
      </c>
      <c r="X11" s="20">
        <v>4734465</v>
      </c>
      <c r="Y11" s="20">
        <v>-3547025</v>
      </c>
      <c r="Z11" s="21">
        <v>-74.92</v>
      </c>
      <c r="AA11" s="22">
        <v>4734465</v>
      </c>
    </row>
    <row r="12" spans="1:27" ht="13.5">
      <c r="A12" s="27" t="s">
        <v>39</v>
      </c>
      <c r="B12" s="28"/>
      <c r="C12" s="29">
        <f aca="true" t="shared" si="0" ref="C12:Y12">SUM(C6:C11)</f>
        <v>285621105</v>
      </c>
      <c r="D12" s="29">
        <f>SUM(D6:D11)</f>
        <v>285621105</v>
      </c>
      <c r="E12" s="30">
        <f t="shared" si="0"/>
        <v>567639320</v>
      </c>
      <c r="F12" s="31">
        <f t="shared" si="0"/>
        <v>567639320</v>
      </c>
      <c r="G12" s="31">
        <f t="shared" si="0"/>
        <v>389091267</v>
      </c>
      <c r="H12" s="31">
        <f t="shared" si="0"/>
        <v>715205286</v>
      </c>
      <c r="I12" s="31">
        <f t="shared" si="0"/>
        <v>473238954</v>
      </c>
      <c r="J12" s="31">
        <f t="shared" si="0"/>
        <v>473238954</v>
      </c>
      <c r="K12" s="31">
        <f t="shared" si="0"/>
        <v>449176505</v>
      </c>
      <c r="L12" s="31">
        <f t="shared" si="0"/>
        <v>534900091</v>
      </c>
      <c r="M12" s="31">
        <f t="shared" si="0"/>
        <v>487540859</v>
      </c>
      <c r="N12" s="31">
        <f t="shared" si="0"/>
        <v>487540859</v>
      </c>
      <c r="O12" s="31">
        <f t="shared" si="0"/>
        <v>410289707</v>
      </c>
      <c r="P12" s="31">
        <f t="shared" si="0"/>
        <v>350394709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15192842</v>
      </c>
      <c r="U12" s="31">
        <f t="shared" si="0"/>
        <v>15192842</v>
      </c>
      <c r="V12" s="31">
        <f t="shared" si="0"/>
        <v>15192842</v>
      </c>
      <c r="W12" s="31">
        <f t="shared" si="0"/>
        <v>15192842</v>
      </c>
      <c r="X12" s="31">
        <f t="shared" si="0"/>
        <v>567639320</v>
      </c>
      <c r="Y12" s="31">
        <f t="shared" si="0"/>
        <v>-552446478</v>
      </c>
      <c r="Z12" s="32">
        <f>+IF(X12&lt;&gt;0,+(Y12/X12)*100,0)</f>
        <v>-97.32350429846896</v>
      </c>
      <c r="AA12" s="33">
        <f>SUM(AA6:AA11)</f>
        <v>567639320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162387</v>
      </c>
      <c r="D15" s="18">
        <v>162387</v>
      </c>
      <c r="E15" s="19">
        <v>162387</v>
      </c>
      <c r="F15" s="20">
        <v>162387</v>
      </c>
      <c r="G15" s="20">
        <v>162387</v>
      </c>
      <c r="H15" s="20">
        <v>162387</v>
      </c>
      <c r="I15" s="20">
        <v>162387</v>
      </c>
      <c r="J15" s="20">
        <v>162387</v>
      </c>
      <c r="K15" s="20">
        <v>162387</v>
      </c>
      <c r="L15" s="20">
        <v>162387</v>
      </c>
      <c r="M15" s="20">
        <v>162387</v>
      </c>
      <c r="N15" s="20">
        <v>162387</v>
      </c>
      <c r="O15" s="20">
        <v>162387</v>
      </c>
      <c r="P15" s="20">
        <v>162387</v>
      </c>
      <c r="Q15" s="20"/>
      <c r="R15" s="20"/>
      <c r="S15" s="20"/>
      <c r="T15" s="20"/>
      <c r="U15" s="20"/>
      <c r="V15" s="20"/>
      <c r="W15" s="20"/>
      <c r="X15" s="20">
        <v>162387</v>
      </c>
      <c r="Y15" s="20">
        <v>-162387</v>
      </c>
      <c r="Z15" s="21">
        <v>-100</v>
      </c>
      <c r="AA15" s="22">
        <v>162387</v>
      </c>
    </row>
    <row r="16" spans="1:27" ht="13.5">
      <c r="A16" s="23" t="s">
        <v>42</v>
      </c>
      <c r="B16" s="17"/>
      <c r="C16" s="18">
        <v>100</v>
      </c>
      <c r="D16" s="18">
        <v>100</v>
      </c>
      <c r="E16" s="19"/>
      <c r="F16" s="20"/>
      <c r="G16" s="24"/>
      <c r="H16" s="24"/>
      <c r="I16" s="24"/>
      <c r="J16" s="20"/>
      <c r="K16" s="24"/>
      <c r="L16" s="24"/>
      <c r="M16" s="20">
        <v>20425734</v>
      </c>
      <c r="N16" s="24">
        <v>20425734</v>
      </c>
      <c r="O16" s="24">
        <v>20425734</v>
      </c>
      <c r="P16" s="24">
        <v>20425734</v>
      </c>
      <c r="Q16" s="20"/>
      <c r="R16" s="24"/>
      <c r="S16" s="24"/>
      <c r="T16" s="20">
        <v>237020</v>
      </c>
      <c r="U16" s="24">
        <v>237020</v>
      </c>
      <c r="V16" s="24">
        <v>237020</v>
      </c>
      <c r="W16" s="24">
        <v>237020</v>
      </c>
      <c r="X16" s="20"/>
      <c r="Y16" s="24">
        <v>237020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>
        <v>20425734</v>
      </c>
      <c r="H17" s="20">
        <v>20425734</v>
      </c>
      <c r="I17" s="20">
        <v>20425734</v>
      </c>
      <c r="J17" s="20">
        <v>20425734</v>
      </c>
      <c r="K17" s="20">
        <v>20425734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>
        <v>20425734</v>
      </c>
      <c r="F18" s="20">
        <v>20425734</v>
      </c>
      <c r="G18" s="20"/>
      <c r="H18" s="20"/>
      <c r="I18" s="20"/>
      <c r="J18" s="20"/>
      <c r="K18" s="20"/>
      <c r="L18" s="20">
        <v>20425734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20425734</v>
      </c>
      <c r="Y18" s="20">
        <v>-20425734</v>
      </c>
      <c r="Z18" s="21">
        <v>-100</v>
      </c>
      <c r="AA18" s="22">
        <v>20425734</v>
      </c>
    </row>
    <row r="19" spans="1:27" ht="13.5">
      <c r="A19" s="23" t="s">
        <v>45</v>
      </c>
      <c r="B19" s="17"/>
      <c r="C19" s="18">
        <v>1893138499</v>
      </c>
      <c r="D19" s="18">
        <v>1893138499</v>
      </c>
      <c r="E19" s="19">
        <v>2928838971</v>
      </c>
      <c r="F19" s="20">
        <v>2928838971</v>
      </c>
      <c r="G19" s="20">
        <v>2046220192</v>
      </c>
      <c r="H19" s="20">
        <v>2084181310</v>
      </c>
      <c r="I19" s="20">
        <v>2101932843</v>
      </c>
      <c r="J19" s="20">
        <v>2101932843</v>
      </c>
      <c r="K19" s="20">
        <v>2133724826</v>
      </c>
      <c r="L19" s="20">
        <v>2170817857</v>
      </c>
      <c r="M19" s="20">
        <v>2216877619</v>
      </c>
      <c r="N19" s="20">
        <v>2216877619</v>
      </c>
      <c r="O19" s="20">
        <v>2262868105</v>
      </c>
      <c r="P19" s="20">
        <v>2314506836</v>
      </c>
      <c r="Q19" s="20"/>
      <c r="R19" s="20"/>
      <c r="S19" s="20"/>
      <c r="T19" s="20">
        <v>86201645</v>
      </c>
      <c r="U19" s="20">
        <v>86201645</v>
      </c>
      <c r="V19" s="20">
        <v>86201645</v>
      </c>
      <c r="W19" s="20">
        <v>86201645</v>
      </c>
      <c r="X19" s="20">
        <v>2928838971</v>
      </c>
      <c r="Y19" s="20">
        <v>-2842637326</v>
      </c>
      <c r="Z19" s="21">
        <v>-97.06</v>
      </c>
      <c r="AA19" s="22">
        <v>2928838971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2594195</v>
      </c>
      <c r="D22" s="18">
        <v>2594195</v>
      </c>
      <c r="E22" s="19">
        <v>952270</v>
      </c>
      <c r="F22" s="20">
        <v>952270</v>
      </c>
      <c r="G22" s="20">
        <v>952270</v>
      </c>
      <c r="H22" s="20">
        <v>952270</v>
      </c>
      <c r="I22" s="20">
        <v>952270</v>
      </c>
      <c r="J22" s="20">
        <v>952270</v>
      </c>
      <c r="K22" s="20">
        <v>952270</v>
      </c>
      <c r="L22" s="20">
        <v>952270</v>
      </c>
      <c r="M22" s="20">
        <v>952270</v>
      </c>
      <c r="N22" s="20">
        <v>952270</v>
      </c>
      <c r="O22" s="20">
        <v>952270</v>
      </c>
      <c r="P22" s="20">
        <v>952270</v>
      </c>
      <c r="Q22" s="20"/>
      <c r="R22" s="20"/>
      <c r="S22" s="20"/>
      <c r="T22" s="20"/>
      <c r="U22" s="20"/>
      <c r="V22" s="20"/>
      <c r="W22" s="20"/>
      <c r="X22" s="20">
        <v>952270</v>
      </c>
      <c r="Y22" s="20">
        <v>-952270</v>
      </c>
      <c r="Z22" s="21">
        <v>-100</v>
      </c>
      <c r="AA22" s="22">
        <v>952270</v>
      </c>
    </row>
    <row r="23" spans="1:27" ht="13.5">
      <c r="A23" s="23" t="s">
        <v>49</v>
      </c>
      <c r="B23" s="17"/>
      <c r="C23" s="18">
        <v>131100</v>
      </c>
      <c r="D23" s="18">
        <v>131100</v>
      </c>
      <c r="E23" s="19">
        <v>131000</v>
      </c>
      <c r="F23" s="20">
        <v>131000</v>
      </c>
      <c r="G23" s="24">
        <v>131000</v>
      </c>
      <c r="H23" s="24">
        <v>131000</v>
      </c>
      <c r="I23" s="24">
        <v>131000</v>
      </c>
      <c r="J23" s="20">
        <v>131000</v>
      </c>
      <c r="K23" s="24">
        <v>131000</v>
      </c>
      <c r="L23" s="24">
        <v>131000</v>
      </c>
      <c r="M23" s="20">
        <v>131000</v>
      </c>
      <c r="N23" s="24">
        <v>131000</v>
      </c>
      <c r="O23" s="24">
        <v>131000</v>
      </c>
      <c r="P23" s="24">
        <v>131000</v>
      </c>
      <c r="Q23" s="20"/>
      <c r="R23" s="24"/>
      <c r="S23" s="24"/>
      <c r="T23" s="20"/>
      <c r="U23" s="24"/>
      <c r="V23" s="24"/>
      <c r="W23" s="24"/>
      <c r="X23" s="20">
        <v>131000</v>
      </c>
      <c r="Y23" s="24">
        <v>-131000</v>
      </c>
      <c r="Z23" s="25">
        <v>-100</v>
      </c>
      <c r="AA23" s="26">
        <v>131000</v>
      </c>
    </row>
    <row r="24" spans="1:27" ht="13.5">
      <c r="A24" s="27" t="s">
        <v>50</v>
      </c>
      <c r="B24" s="35"/>
      <c r="C24" s="29">
        <f aca="true" t="shared" si="1" ref="C24:Y24">SUM(C15:C23)</f>
        <v>1896026281</v>
      </c>
      <c r="D24" s="29">
        <f>SUM(D15:D23)</f>
        <v>1896026281</v>
      </c>
      <c r="E24" s="36">
        <f t="shared" si="1"/>
        <v>2950510362</v>
      </c>
      <c r="F24" s="37">
        <f t="shared" si="1"/>
        <v>2950510362</v>
      </c>
      <c r="G24" s="37">
        <f t="shared" si="1"/>
        <v>2067891583</v>
      </c>
      <c r="H24" s="37">
        <f t="shared" si="1"/>
        <v>2105852701</v>
      </c>
      <c r="I24" s="37">
        <f t="shared" si="1"/>
        <v>2123604234</v>
      </c>
      <c r="J24" s="37">
        <f t="shared" si="1"/>
        <v>2123604234</v>
      </c>
      <c r="K24" s="37">
        <f t="shared" si="1"/>
        <v>2155396217</v>
      </c>
      <c r="L24" s="37">
        <f t="shared" si="1"/>
        <v>2192489248</v>
      </c>
      <c r="M24" s="37">
        <f t="shared" si="1"/>
        <v>2238549010</v>
      </c>
      <c r="N24" s="37">
        <f t="shared" si="1"/>
        <v>2238549010</v>
      </c>
      <c r="O24" s="37">
        <f t="shared" si="1"/>
        <v>2284539496</v>
      </c>
      <c r="P24" s="37">
        <f t="shared" si="1"/>
        <v>2336178227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86438665</v>
      </c>
      <c r="U24" s="37">
        <f t="shared" si="1"/>
        <v>86438665</v>
      </c>
      <c r="V24" s="37">
        <f t="shared" si="1"/>
        <v>86438665</v>
      </c>
      <c r="W24" s="37">
        <f t="shared" si="1"/>
        <v>86438665</v>
      </c>
      <c r="X24" s="37">
        <f t="shared" si="1"/>
        <v>2950510362</v>
      </c>
      <c r="Y24" s="37">
        <f t="shared" si="1"/>
        <v>-2864071697</v>
      </c>
      <c r="Z24" s="38">
        <f>+IF(X24&lt;&gt;0,+(Y24/X24)*100,0)</f>
        <v>-97.07038259843942</v>
      </c>
      <c r="AA24" s="39">
        <f>SUM(AA15:AA23)</f>
        <v>2950510362</v>
      </c>
    </row>
    <row r="25" spans="1:27" ht="13.5">
      <c r="A25" s="27" t="s">
        <v>51</v>
      </c>
      <c r="B25" s="28"/>
      <c r="C25" s="29">
        <f aca="true" t="shared" si="2" ref="C25:Y25">+C12+C24</f>
        <v>2181647386</v>
      </c>
      <c r="D25" s="29">
        <f>+D12+D24</f>
        <v>2181647386</v>
      </c>
      <c r="E25" s="30">
        <f t="shared" si="2"/>
        <v>3518149682</v>
      </c>
      <c r="F25" s="31">
        <f t="shared" si="2"/>
        <v>3518149682</v>
      </c>
      <c r="G25" s="31">
        <f t="shared" si="2"/>
        <v>2456982850</v>
      </c>
      <c r="H25" s="31">
        <f t="shared" si="2"/>
        <v>2821057987</v>
      </c>
      <c r="I25" s="31">
        <f t="shared" si="2"/>
        <v>2596843188</v>
      </c>
      <c r="J25" s="31">
        <f t="shared" si="2"/>
        <v>2596843188</v>
      </c>
      <c r="K25" s="31">
        <f t="shared" si="2"/>
        <v>2604572722</v>
      </c>
      <c r="L25" s="31">
        <f t="shared" si="2"/>
        <v>2727389339</v>
      </c>
      <c r="M25" s="31">
        <f t="shared" si="2"/>
        <v>2726089869</v>
      </c>
      <c r="N25" s="31">
        <f t="shared" si="2"/>
        <v>2726089869</v>
      </c>
      <c r="O25" s="31">
        <f t="shared" si="2"/>
        <v>2694829203</v>
      </c>
      <c r="P25" s="31">
        <f t="shared" si="2"/>
        <v>2686572936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101631507</v>
      </c>
      <c r="U25" s="31">
        <f t="shared" si="2"/>
        <v>101631507</v>
      </c>
      <c r="V25" s="31">
        <f t="shared" si="2"/>
        <v>101631507</v>
      </c>
      <c r="W25" s="31">
        <f t="shared" si="2"/>
        <v>101631507</v>
      </c>
      <c r="X25" s="31">
        <f t="shared" si="2"/>
        <v>3518149682</v>
      </c>
      <c r="Y25" s="31">
        <f t="shared" si="2"/>
        <v>-3416518175</v>
      </c>
      <c r="Z25" s="32">
        <f>+IF(X25&lt;&gt;0,+(Y25/X25)*100,0)</f>
        <v>-97.11122276803685</v>
      </c>
      <c r="AA25" s="33">
        <f>+AA12+AA24</f>
        <v>3518149682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1685121</v>
      </c>
      <c r="D30" s="18">
        <v>1685121</v>
      </c>
      <c r="E30" s="19">
        <v>1578405</v>
      </c>
      <c r="F30" s="20">
        <v>1578405</v>
      </c>
      <c r="G30" s="20">
        <v>1578405</v>
      </c>
      <c r="H30" s="20">
        <v>1578405</v>
      </c>
      <c r="I30" s="20">
        <v>1578405</v>
      </c>
      <c r="J30" s="20">
        <v>1578405</v>
      </c>
      <c r="K30" s="20">
        <v>1578405</v>
      </c>
      <c r="L30" s="20">
        <v>1578405</v>
      </c>
      <c r="M30" s="20">
        <v>1578405</v>
      </c>
      <c r="N30" s="20">
        <v>1578405</v>
      </c>
      <c r="O30" s="20">
        <v>1578405</v>
      </c>
      <c r="P30" s="20">
        <v>1578405</v>
      </c>
      <c r="Q30" s="20"/>
      <c r="R30" s="20"/>
      <c r="S30" s="20"/>
      <c r="T30" s="20"/>
      <c r="U30" s="20"/>
      <c r="V30" s="20"/>
      <c r="W30" s="20"/>
      <c r="X30" s="20">
        <v>1578405</v>
      </c>
      <c r="Y30" s="20">
        <v>-1578405</v>
      </c>
      <c r="Z30" s="21">
        <v>-100</v>
      </c>
      <c r="AA30" s="22">
        <v>1578405</v>
      </c>
    </row>
    <row r="31" spans="1:27" ht="13.5">
      <c r="A31" s="23" t="s">
        <v>56</v>
      </c>
      <c r="B31" s="17"/>
      <c r="C31" s="18">
        <v>1848080</v>
      </c>
      <c r="D31" s="18">
        <v>1848080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120611142</v>
      </c>
      <c r="D32" s="18">
        <v>120611142</v>
      </c>
      <c r="E32" s="19">
        <v>122456202</v>
      </c>
      <c r="F32" s="20">
        <v>122456202</v>
      </c>
      <c r="G32" s="20">
        <v>231366331</v>
      </c>
      <c r="H32" s="20">
        <v>321356344</v>
      </c>
      <c r="I32" s="20">
        <v>266309258</v>
      </c>
      <c r="J32" s="20">
        <v>266309258</v>
      </c>
      <c r="K32" s="20">
        <v>268869447</v>
      </c>
      <c r="L32" s="20">
        <v>321635470</v>
      </c>
      <c r="M32" s="20">
        <v>353131160</v>
      </c>
      <c r="N32" s="20">
        <v>353131160</v>
      </c>
      <c r="O32" s="20">
        <v>308744497</v>
      </c>
      <c r="P32" s="20">
        <v>308335065</v>
      </c>
      <c r="Q32" s="20"/>
      <c r="R32" s="20"/>
      <c r="S32" s="20"/>
      <c r="T32" s="20">
        <v>116510011</v>
      </c>
      <c r="U32" s="20">
        <v>116510011</v>
      </c>
      <c r="V32" s="20">
        <v>116510011</v>
      </c>
      <c r="W32" s="20">
        <v>116510011</v>
      </c>
      <c r="X32" s="20">
        <v>122456202</v>
      </c>
      <c r="Y32" s="20">
        <v>-5946191</v>
      </c>
      <c r="Z32" s="21">
        <v>-4.86</v>
      </c>
      <c r="AA32" s="22">
        <v>122456202</v>
      </c>
    </row>
    <row r="33" spans="1:27" ht="13.5">
      <c r="A33" s="23" t="s">
        <v>58</v>
      </c>
      <c r="B33" s="17"/>
      <c r="C33" s="18">
        <v>5627445</v>
      </c>
      <c r="D33" s="18">
        <v>5627445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129771788</v>
      </c>
      <c r="D34" s="29">
        <f>SUM(D29:D33)</f>
        <v>129771788</v>
      </c>
      <c r="E34" s="30">
        <f t="shared" si="3"/>
        <v>124034607</v>
      </c>
      <c r="F34" s="31">
        <f t="shared" si="3"/>
        <v>124034607</v>
      </c>
      <c r="G34" s="31">
        <f t="shared" si="3"/>
        <v>232944736</v>
      </c>
      <c r="H34" s="31">
        <f t="shared" si="3"/>
        <v>322934749</v>
      </c>
      <c r="I34" s="31">
        <f t="shared" si="3"/>
        <v>267887663</v>
      </c>
      <c r="J34" s="31">
        <f t="shared" si="3"/>
        <v>267887663</v>
      </c>
      <c r="K34" s="31">
        <f t="shared" si="3"/>
        <v>270447852</v>
      </c>
      <c r="L34" s="31">
        <f t="shared" si="3"/>
        <v>323213875</v>
      </c>
      <c r="M34" s="31">
        <f t="shared" si="3"/>
        <v>354709565</v>
      </c>
      <c r="N34" s="31">
        <f t="shared" si="3"/>
        <v>354709565</v>
      </c>
      <c r="O34" s="31">
        <f t="shared" si="3"/>
        <v>310322902</v>
      </c>
      <c r="P34" s="31">
        <f t="shared" si="3"/>
        <v>309913470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116510011</v>
      </c>
      <c r="U34" s="31">
        <f t="shared" si="3"/>
        <v>116510011</v>
      </c>
      <c r="V34" s="31">
        <f t="shared" si="3"/>
        <v>116510011</v>
      </c>
      <c r="W34" s="31">
        <f t="shared" si="3"/>
        <v>116510011</v>
      </c>
      <c r="X34" s="31">
        <f t="shared" si="3"/>
        <v>124034607</v>
      </c>
      <c r="Y34" s="31">
        <f t="shared" si="3"/>
        <v>-7524596</v>
      </c>
      <c r="Z34" s="32">
        <f>+IF(X34&lt;&gt;0,+(Y34/X34)*100,0)</f>
        <v>-6.066529480760155</v>
      </c>
      <c r="AA34" s="33">
        <f>SUM(AA29:AA33)</f>
        <v>124034607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26746763</v>
      </c>
      <c r="D37" s="18">
        <v>26746763</v>
      </c>
      <c r="E37" s="19">
        <v>249481025</v>
      </c>
      <c r="F37" s="20">
        <v>249481025</v>
      </c>
      <c r="G37" s="20">
        <v>28398507</v>
      </c>
      <c r="H37" s="20">
        <v>28398507</v>
      </c>
      <c r="I37" s="20">
        <v>28398507</v>
      </c>
      <c r="J37" s="20">
        <v>28398507</v>
      </c>
      <c r="K37" s="20">
        <v>28398507</v>
      </c>
      <c r="L37" s="20">
        <v>28398507</v>
      </c>
      <c r="M37" s="20">
        <v>28398507</v>
      </c>
      <c r="N37" s="20">
        <v>28398507</v>
      </c>
      <c r="O37" s="20">
        <v>28398507</v>
      </c>
      <c r="P37" s="20">
        <v>28398507</v>
      </c>
      <c r="Q37" s="20"/>
      <c r="R37" s="20"/>
      <c r="S37" s="20"/>
      <c r="T37" s="20"/>
      <c r="U37" s="20"/>
      <c r="V37" s="20"/>
      <c r="W37" s="20"/>
      <c r="X37" s="20">
        <v>249481025</v>
      </c>
      <c r="Y37" s="20">
        <v>-249481025</v>
      </c>
      <c r="Z37" s="21">
        <v>-100</v>
      </c>
      <c r="AA37" s="22">
        <v>249481025</v>
      </c>
    </row>
    <row r="38" spans="1:27" ht="13.5">
      <c r="A38" s="23" t="s">
        <v>58</v>
      </c>
      <c r="B38" s="17"/>
      <c r="C38" s="18">
        <v>8111948</v>
      </c>
      <c r="D38" s="18">
        <v>8111948</v>
      </c>
      <c r="E38" s="19">
        <v>2661384</v>
      </c>
      <c r="F38" s="20">
        <v>2661384</v>
      </c>
      <c r="G38" s="20">
        <v>2661384</v>
      </c>
      <c r="H38" s="20">
        <v>2661384</v>
      </c>
      <c r="I38" s="20">
        <v>2661384</v>
      </c>
      <c r="J38" s="20">
        <v>2661384</v>
      </c>
      <c r="K38" s="20">
        <v>2661384</v>
      </c>
      <c r="L38" s="20">
        <v>2661384</v>
      </c>
      <c r="M38" s="20">
        <v>2661384</v>
      </c>
      <c r="N38" s="20">
        <v>2661384</v>
      </c>
      <c r="O38" s="20">
        <v>2661384</v>
      </c>
      <c r="P38" s="20">
        <v>2661384</v>
      </c>
      <c r="Q38" s="20"/>
      <c r="R38" s="20"/>
      <c r="S38" s="20"/>
      <c r="T38" s="20"/>
      <c r="U38" s="20"/>
      <c r="V38" s="20"/>
      <c r="W38" s="20"/>
      <c r="X38" s="20">
        <v>2661384</v>
      </c>
      <c r="Y38" s="20">
        <v>-2661384</v>
      </c>
      <c r="Z38" s="21">
        <v>-100</v>
      </c>
      <c r="AA38" s="22">
        <v>2661384</v>
      </c>
    </row>
    <row r="39" spans="1:27" ht="13.5">
      <c r="A39" s="27" t="s">
        <v>61</v>
      </c>
      <c r="B39" s="35"/>
      <c r="C39" s="29">
        <f aca="true" t="shared" si="4" ref="C39:Y39">SUM(C37:C38)</f>
        <v>34858711</v>
      </c>
      <c r="D39" s="29">
        <f>SUM(D37:D38)</f>
        <v>34858711</v>
      </c>
      <c r="E39" s="36">
        <f t="shared" si="4"/>
        <v>252142409</v>
      </c>
      <c r="F39" s="37">
        <f t="shared" si="4"/>
        <v>252142409</v>
      </c>
      <c r="G39" s="37">
        <f t="shared" si="4"/>
        <v>31059891</v>
      </c>
      <c r="H39" s="37">
        <f t="shared" si="4"/>
        <v>31059891</v>
      </c>
      <c r="I39" s="37">
        <f t="shared" si="4"/>
        <v>31059891</v>
      </c>
      <c r="J39" s="37">
        <f t="shared" si="4"/>
        <v>31059891</v>
      </c>
      <c r="K39" s="37">
        <f t="shared" si="4"/>
        <v>31059891</v>
      </c>
      <c r="L39" s="37">
        <f t="shared" si="4"/>
        <v>31059891</v>
      </c>
      <c r="M39" s="37">
        <f t="shared" si="4"/>
        <v>31059891</v>
      </c>
      <c r="N39" s="37">
        <f t="shared" si="4"/>
        <v>31059891</v>
      </c>
      <c r="O39" s="37">
        <f t="shared" si="4"/>
        <v>31059891</v>
      </c>
      <c r="P39" s="37">
        <f t="shared" si="4"/>
        <v>31059891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252142409</v>
      </c>
      <c r="Y39" s="37">
        <f t="shared" si="4"/>
        <v>-252142409</v>
      </c>
      <c r="Z39" s="38">
        <f>+IF(X39&lt;&gt;0,+(Y39/X39)*100,0)</f>
        <v>-100</v>
      </c>
      <c r="AA39" s="39">
        <f>SUM(AA37:AA38)</f>
        <v>252142409</v>
      </c>
    </row>
    <row r="40" spans="1:27" ht="13.5">
      <c r="A40" s="27" t="s">
        <v>62</v>
      </c>
      <c r="B40" s="28"/>
      <c r="C40" s="29">
        <f aca="true" t="shared" si="5" ref="C40:Y40">+C34+C39</f>
        <v>164630499</v>
      </c>
      <c r="D40" s="29">
        <f>+D34+D39</f>
        <v>164630499</v>
      </c>
      <c r="E40" s="30">
        <f t="shared" si="5"/>
        <v>376177016</v>
      </c>
      <c r="F40" s="31">
        <f t="shared" si="5"/>
        <v>376177016</v>
      </c>
      <c r="G40" s="31">
        <f t="shared" si="5"/>
        <v>264004627</v>
      </c>
      <c r="H40" s="31">
        <f t="shared" si="5"/>
        <v>353994640</v>
      </c>
      <c r="I40" s="31">
        <f t="shared" si="5"/>
        <v>298947554</v>
      </c>
      <c r="J40" s="31">
        <f t="shared" si="5"/>
        <v>298947554</v>
      </c>
      <c r="K40" s="31">
        <f t="shared" si="5"/>
        <v>301507743</v>
      </c>
      <c r="L40" s="31">
        <f t="shared" si="5"/>
        <v>354273766</v>
      </c>
      <c r="M40" s="31">
        <f t="shared" si="5"/>
        <v>385769456</v>
      </c>
      <c r="N40" s="31">
        <f t="shared" si="5"/>
        <v>385769456</v>
      </c>
      <c r="O40" s="31">
        <f t="shared" si="5"/>
        <v>341382793</v>
      </c>
      <c r="P40" s="31">
        <f t="shared" si="5"/>
        <v>340973361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116510011</v>
      </c>
      <c r="U40" s="31">
        <f t="shared" si="5"/>
        <v>116510011</v>
      </c>
      <c r="V40" s="31">
        <f t="shared" si="5"/>
        <v>116510011</v>
      </c>
      <c r="W40" s="31">
        <f t="shared" si="5"/>
        <v>116510011</v>
      </c>
      <c r="X40" s="31">
        <f t="shared" si="5"/>
        <v>376177016</v>
      </c>
      <c r="Y40" s="31">
        <f t="shared" si="5"/>
        <v>-259667005</v>
      </c>
      <c r="Z40" s="32">
        <f>+IF(X40&lt;&gt;0,+(Y40/X40)*100,0)</f>
        <v>-69.02787622729188</v>
      </c>
      <c r="AA40" s="33">
        <f>+AA34+AA39</f>
        <v>376177016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2017016887</v>
      </c>
      <c r="D42" s="43">
        <f>+D25-D40</f>
        <v>2017016887</v>
      </c>
      <c r="E42" s="44">
        <f t="shared" si="6"/>
        <v>3141972666</v>
      </c>
      <c r="F42" s="45">
        <f t="shared" si="6"/>
        <v>3141972666</v>
      </c>
      <c r="G42" s="45">
        <f t="shared" si="6"/>
        <v>2192978223</v>
      </c>
      <c r="H42" s="45">
        <f t="shared" si="6"/>
        <v>2467063347</v>
      </c>
      <c r="I42" s="45">
        <f t="shared" si="6"/>
        <v>2297895634</v>
      </c>
      <c r="J42" s="45">
        <f t="shared" si="6"/>
        <v>2297895634</v>
      </c>
      <c r="K42" s="45">
        <f t="shared" si="6"/>
        <v>2303064979</v>
      </c>
      <c r="L42" s="45">
        <f t="shared" si="6"/>
        <v>2373115573</v>
      </c>
      <c r="M42" s="45">
        <f t="shared" si="6"/>
        <v>2340320413</v>
      </c>
      <c r="N42" s="45">
        <f t="shared" si="6"/>
        <v>2340320413</v>
      </c>
      <c r="O42" s="45">
        <f t="shared" si="6"/>
        <v>2353446410</v>
      </c>
      <c r="P42" s="45">
        <f t="shared" si="6"/>
        <v>2345599575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-14878504</v>
      </c>
      <c r="U42" s="45">
        <f t="shared" si="6"/>
        <v>-14878504</v>
      </c>
      <c r="V42" s="45">
        <f t="shared" si="6"/>
        <v>-14878504</v>
      </c>
      <c r="W42" s="45">
        <f t="shared" si="6"/>
        <v>-14878504</v>
      </c>
      <c r="X42" s="45">
        <f t="shared" si="6"/>
        <v>3141972666</v>
      </c>
      <c r="Y42" s="45">
        <f t="shared" si="6"/>
        <v>-3156851170</v>
      </c>
      <c r="Z42" s="46">
        <f>+IF(X42&lt;&gt;0,+(Y42/X42)*100,0)</f>
        <v>-100.47354021125021</v>
      </c>
      <c r="AA42" s="47">
        <f>+AA25-AA40</f>
        <v>3141972666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2017016887</v>
      </c>
      <c r="D45" s="18">
        <v>2017016887</v>
      </c>
      <c r="E45" s="19">
        <v>1623230637</v>
      </c>
      <c r="F45" s="20">
        <v>1623230637</v>
      </c>
      <c r="G45" s="20">
        <v>675036194</v>
      </c>
      <c r="H45" s="20">
        <v>949121318</v>
      </c>
      <c r="I45" s="20">
        <v>779953605</v>
      </c>
      <c r="J45" s="20">
        <v>779953605</v>
      </c>
      <c r="K45" s="20">
        <v>785122950</v>
      </c>
      <c r="L45" s="20">
        <v>855173544</v>
      </c>
      <c r="M45" s="20">
        <v>822378384</v>
      </c>
      <c r="N45" s="20">
        <v>822378384</v>
      </c>
      <c r="O45" s="20">
        <v>835504381</v>
      </c>
      <c r="P45" s="20">
        <v>814531549</v>
      </c>
      <c r="Q45" s="20"/>
      <c r="R45" s="20"/>
      <c r="S45" s="20"/>
      <c r="T45" s="20">
        <v>-14878505</v>
      </c>
      <c r="U45" s="20">
        <v>-14878505</v>
      </c>
      <c r="V45" s="20">
        <v>-14878505</v>
      </c>
      <c r="W45" s="20">
        <v>-14878505</v>
      </c>
      <c r="X45" s="20">
        <v>1623230637</v>
      </c>
      <c r="Y45" s="20">
        <v>-1638109142</v>
      </c>
      <c r="Z45" s="48">
        <v>-100.92</v>
      </c>
      <c r="AA45" s="22">
        <v>1623230637</v>
      </c>
    </row>
    <row r="46" spans="1:27" ht="13.5">
      <c r="A46" s="23" t="s">
        <v>67</v>
      </c>
      <c r="B46" s="17"/>
      <c r="C46" s="18"/>
      <c r="D46" s="18"/>
      <c r="E46" s="19">
        <v>1518742029</v>
      </c>
      <c r="F46" s="20">
        <v>1518742029</v>
      </c>
      <c r="G46" s="20"/>
      <c r="H46" s="20">
        <v>1517942029</v>
      </c>
      <c r="I46" s="20">
        <v>1517942029</v>
      </c>
      <c r="J46" s="20">
        <v>1517942029</v>
      </c>
      <c r="K46" s="20">
        <v>1517942029</v>
      </c>
      <c r="L46" s="20">
        <v>1517942029</v>
      </c>
      <c r="M46" s="20">
        <v>1517942029</v>
      </c>
      <c r="N46" s="20">
        <v>1517942029</v>
      </c>
      <c r="O46" s="20">
        <v>1517942029</v>
      </c>
      <c r="P46" s="20">
        <v>1531068026</v>
      </c>
      <c r="Q46" s="20"/>
      <c r="R46" s="20"/>
      <c r="S46" s="20"/>
      <c r="T46" s="20"/>
      <c r="U46" s="20"/>
      <c r="V46" s="20"/>
      <c r="W46" s="20"/>
      <c r="X46" s="20">
        <v>1518742029</v>
      </c>
      <c r="Y46" s="20">
        <v>-1518742029</v>
      </c>
      <c r="Z46" s="48">
        <v>-100</v>
      </c>
      <c r="AA46" s="22">
        <v>1518742029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>
        <v>1517942029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2017016887</v>
      </c>
      <c r="D48" s="51">
        <f>SUM(D45:D47)</f>
        <v>2017016887</v>
      </c>
      <c r="E48" s="52">
        <f t="shared" si="7"/>
        <v>3141972666</v>
      </c>
      <c r="F48" s="53">
        <f t="shared" si="7"/>
        <v>3141972666</v>
      </c>
      <c r="G48" s="53">
        <f t="shared" si="7"/>
        <v>2192978223</v>
      </c>
      <c r="H48" s="53">
        <f t="shared" si="7"/>
        <v>2467063347</v>
      </c>
      <c r="I48" s="53">
        <f t="shared" si="7"/>
        <v>2297895634</v>
      </c>
      <c r="J48" s="53">
        <f t="shared" si="7"/>
        <v>2297895634</v>
      </c>
      <c r="K48" s="53">
        <f t="shared" si="7"/>
        <v>2303064979</v>
      </c>
      <c r="L48" s="53">
        <f t="shared" si="7"/>
        <v>2373115573</v>
      </c>
      <c r="M48" s="53">
        <f t="shared" si="7"/>
        <v>2340320413</v>
      </c>
      <c r="N48" s="53">
        <f t="shared" si="7"/>
        <v>2340320413</v>
      </c>
      <c r="O48" s="53">
        <f t="shared" si="7"/>
        <v>2353446410</v>
      </c>
      <c r="P48" s="53">
        <f t="shared" si="7"/>
        <v>2345599575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-14878505</v>
      </c>
      <c r="U48" s="53">
        <f t="shared" si="7"/>
        <v>-14878505</v>
      </c>
      <c r="V48" s="53">
        <f t="shared" si="7"/>
        <v>-14878505</v>
      </c>
      <c r="W48" s="53">
        <f t="shared" si="7"/>
        <v>-14878505</v>
      </c>
      <c r="X48" s="53">
        <f t="shared" si="7"/>
        <v>3141972666</v>
      </c>
      <c r="Y48" s="53">
        <f t="shared" si="7"/>
        <v>-3156851171</v>
      </c>
      <c r="Z48" s="54">
        <f>+IF(X48&lt;&gt;0,+(Y48/X48)*100,0)</f>
        <v>-100.47354024307734</v>
      </c>
      <c r="AA48" s="55">
        <f>SUM(AA45:AA47)</f>
        <v>3141972666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127659612</v>
      </c>
      <c r="D6" s="18">
        <v>127659612</v>
      </c>
      <c r="E6" s="19">
        <v>47979811</v>
      </c>
      <c r="F6" s="20">
        <v>47980000</v>
      </c>
      <c r="G6" s="20">
        <v>4192913</v>
      </c>
      <c r="H6" s="20">
        <v>10720810</v>
      </c>
      <c r="I6" s="20">
        <v>-23275096</v>
      </c>
      <c r="J6" s="20">
        <v>-23275096</v>
      </c>
      <c r="K6" s="20">
        <v>-25190437</v>
      </c>
      <c r="L6" s="20">
        <v>53829048</v>
      </c>
      <c r="M6" s="20">
        <v>28219779</v>
      </c>
      <c r="N6" s="20">
        <v>28219779</v>
      </c>
      <c r="O6" s="20">
        <v>48422301</v>
      </c>
      <c r="P6" s="20">
        <v>-20214215</v>
      </c>
      <c r="Q6" s="20">
        <v>12524631</v>
      </c>
      <c r="R6" s="20">
        <v>12524631</v>
      </c>
      <c r="S6" s="20">
        <v>11505578</v>
      </c>
      <c r="T6" s="20">
        <v>13844105</v>
      </c>
      <c r="U6" s="20">
        <v>5046941</v>
      </c>
      <c r="V6" s="20">
        <v>5046941</v>
      </c>
      <c r="W6" s="20">
        <v>5046941</v>
      </c>
      <c r="X6" s="20">
        <v>47980000</v>
      </c>
      <c r="Y6" s="20">
        <v>-42933059</v>
      </c>
      <c r="Z6" s="21">
        <v>-89.48</v>
      </c>
      <c r="AA6" s="22">
        <v>47980000</v>
      </c>
    </row>
    <row r="7" spans="1:27" ht="13.5">
      <c r="A7" s="23" t="s">
        <v>34</v>
      </c>
      <c r="B7" s="17"/>
      <c r="C7" s="18"/>
      <c r="D7" s="18"/>
      <c r="E7" s="19">
        <v>195459396</v>
      </c>
      <c r="F7" s="20">
        <v>195459000</v>
      </c>
      <c r="G7" s="20">
        <v>172841455</v>
      </c>
      <c r="H7" s="20">
        <v>111074882</v>
      </c>
      <c r="I7" s="20">
        <v>110393534</v>
      </c>
      <c r="J7" s="20">
        <v>110393534</v>
      </c>
      <c r="K7" s="20">
        <v>94138385</v>
      </c>
      <c r="L7" s="20">
        <v>111589308</v>
      </c>
      <c r="M7" s="20">
        <v>126600863</v>
      </c>
      <c r="N7" s="20">
        <v>126600863</v>
      </c>
      <c r="O7" s="20">
        <v>97187697</v>
      </c>
      <c r="P7" s="20">
        <v>79788807</v>
      </c>
      <c r="Q7" s="20">
        <v>104509022</v>
      </c>
      <c r="R7" s="20">
        <v>104509022</v>
      </c>
      <c r="S7" s="20">
        <v>95179574</v>
      </c>
      <c r="T7" s="20">
        <v>77671465</v>
      </c>
      <c r="U7" s="20">
        <v>31889588</v>
      </c>
      <c r="V7" s="20">
        <v>31889588</v>
      </c>
      <c r="W7" s="20">
        <v>31889588</v>
      </c>
      <c r="X7" s="20">
        <v>195459000</v>
      </c>
      <c r="Y7" s="20">
        <v>-163569412</v>
      </c>
      <c r="Z7" s="21">
        <v>-83.68</v>
      </c>
      <c r="AA7" s="22">
        <v>195459000</v>
      </c>
    </row>
    <row r="8" spans="1:27" ht="13.5">
      <c r="A8" s="23" t="s">
        <v>35</v>
      </c>
      <c r="B8" s="17"/>
      <c r="C8" s="18">
        <v>21305113</v>
      </c>
      <c r="D8" s="18">
        <v>21305113</v>
      </c>
      <c r="E8" s="19">
        <v>64636179</v>
      </c>
      <c r="F8" s="20">
        <v>68317000</v>
      </c>
      <c r="G8" s="20">
        <v>337508792</v>
      </c>
      <c r="H8" s="20">
        <v>467089836</v>
      </c>
      <c r="I8" s="20">
        <v>432867538</v>
      </c>
      <c r="J8" s="20">
        <v>432867538</v>
      </c>
      <c r="K8" s="20">
        <v>-2952395</v>
      </c>
      <c r="L8" s="20">
        <v>390123644</v>
      </c>
      <c r="M8" s="20">
        <v>386745845</v>
      </c>
      <c r="N8" s="20">
        <v>386745845</v>
      </c>
      <c r="O8" s="20">
        <v>357066417</v>
      </c>
      <c r="P8" s="20">
        <v>364576527</v>
      </c>
      <c r="Q8" s="20">
        <v>358667691</v>
      </c>
      <c r="R8" s="20">
        <v>358667691</v>
      </c>
      <c r="S8" s="20">
        <v>337947060</v>
      </c>
      <c r="T8" s="20">
        <v>316582478</v>
      </c>
      <c r="U8" s="20">
        <v>328235025</v>
      </c>
      <c r="V8" s="20">
        <v>328235025</v>
      </c>
      <c r="W8" s="20">
        <v>328235025</v>
      </c>
      <c r="X8" s="20">
        <v>68317000</v>
      </c>
      <c r="Y8" s="20">
        <v>259918025</v>
      </c>
      <c r="Z8" s="21">
        <v>380.46</v>
      </c>
      <c r="AA8" s="22">
        <v>68317000</v>
      </c>
    </row>
    <row r="9" spans="1:27" ht="13.5">
      <c r="A9" s="23" t="s">
        <v>36</v>
      </c>
      <c r="B9" s="17"/>
      <c r="C9" s="18">
        <v>42335556</v>
      </c>
      <c r="D9" s="18">
        <v>42335556</v>
      </c>
      <c r="E9" s="19">
        <v>30798636</v>
      </c>
      <c r="F9" s="20">
        <v>27118000</v>
      </c>
      <c r="G9" s="20">
        <v>262968795</v>
      </c>
      <c r="H9" s="20">
        <v>248465002</v>
      </c>
      <c r="I9" s="20">
        <v>253577770</v>
      </c>
      <c r="J9" s="20">
        <v>253577770</v>
      </c>
      <c r="K9" s="20">
        <v>257863970</v>
      </c>
      <c r="L9" s="20">
        <v>262826501</v>
      </c>
      <c r="M9" s="20">
        <v>263515345</v>
      </c>
      <c r="N9" s="20">
        <v>263515345</v>
      </c>
      <c r="O9" s="20">
        <v>267675590</v>
      </c>
      <c r="P9" s="20">
        <v>269192739</v>
      </c>
      <c r="Q9" s="20">
        <v>273632774</v>
      </c>
      <c r="R9" s="20">
        <v>273632774</v>
      </c>
      <c r="S9" s="20">
        <v>9409923</v>
      </c>
      <c r="T9" s="20">
        <v>14614368</v>
      </c>
      <c r="U9" s="20">
        <v>17840787</v>
      </c>
      <c r="V9" s="20">
        <v>17840787</v>
      </c>
      <c r="W9" s="20">
        <v>17840787</v>
      </c>
      <c r="X9" s="20">
        <v>27118000</v>
      </c>
      <c r="Y9" s="20">
        <v>-9277213</v>
      </c>
      <c r="Z9" s="21">
        <v>-34.21</v>
      </c>
      <c r="AA9" s="22">
        <v>27118000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9528666</v>
      </c>
      <c r="D11" s="18">
        <v>9528666</v>
      </c>
      <c r="E11" s="19">
        <v>2880410</v>
      </c>
      <c r="F11" s="20">
        <v>2880000</v>
      </c>
      <c r="G11" s="20">
        <v>3512647</v>
      </c>
      <c r="H11" s="20">
        <v>5555254</v>
      </c>
      <c r="I11" s="20">
        <v>5012088</v>
      </c>
      <c r="J11" s="20">
        <v>5012088</v>
      </c>
      <c r="K11" s="20">
        <v>5151721</v>
      </c>
      <c r="L11" s="20">
        <v>5754912</v>
      </c>
      <c r="M11" s="20">
        <v>6069292</v>
      </c>
      <c r="N11" s="20">
        <v>6069292</v>
      </c>
      <c r="O11" s="20">
        <v>6152982</v>
      </c>
      <c r="P11" s="20">
        <v>6781352</v>
      </c>
      <c r="Q11" s="20">
        <v>6934762</v>
      </c>
      <c r="R11" s="20">
        <v>6934762</v>
      </c>
      <c r="S11" s="20">
        <v>11598963</v>
      </c>
      <c r="T11" s="20">
        <v>11298032</v>
      </c>
      <c r="U11" s="20">
        <v>11359162</v>
      </c>
      <c r="V11" s="20">
        <v>11359162</v>
      </c>
      <c r="W11" s="20">
        <v>11359162</v>
      </c>
      <c r="X11" s="20">
        <v>2880000</v>
      </c>
      <c r="Y11" s="20">
        <v>8479162</v>
      </c>
      <c r="Z11" s="21">
        <v>294.42</v>
      </c>
      <c r="AA11" s="22">
        <v>2880000</v>
      </c>
    </row>
    <row r="12" spans="1:27" ht="13.5">
      <c r="A12" s="27" t="s">
        <v>39</v>
      </c>
      <c r="B12" s="28"/>
      <c r="C12" s="29">
        <f aca="true" t="shared" si="0" ref="C12:Y12">SUM(C6:C11)</f>
        <v>200828947</v>
      </c>
      <c r="D12" s="29">
        <f>SUM(D6:D11)</f>
        <v>200828947</v>
      </c>
      <c r="E12" s="30">
        <f t="shared" si="0"/>
        <v>341754432</v>
      </c>
      <c r="F12" s="31">
        <f t="shared" si="0"/>
        <v>341754000</v>
      </c>
      <c r="G12" s="31">
        <f t="shared" si="0"/>
        <v>781024602</v>
      </c>
      <c r="H12" s="31">
        <f t="shared" si="0"/>
        <v>842905784</v>
      </c>
      <c r="I12" s="31">
        <f t="shared" si="0"/>
        <v>778575834</v>
      </c>
      <c r="J12" s="31">
        <f t="shared" si="0"/>
        <v>778575834</v>
      </c>
      <c r="K12" s="31">
        <f t="shared" si="0"/>
        <v>329011244</v>
      </c>
      <c r="L12" s="31">
        <f t="shared" si="0"/>
        <v>824123413</v>
      </c>
      <c r="M12" s="31">
        <f t="shared" si="0"/>
        <v>811151124</v>
      </c>
      <c r="N12" s="31">
        <f t="shared" si="0"/>
        <v>811151124</v>
      </c>
      <c r="O12" s="31">
        <f t="shared" si="0"/>
        <v>776504987</v>
      </c>
      <c r="P12" s="31">
        <f t="shared" si="0"/>
        <v>700125210</v>
      </c>
      <c r="Q12" s="31">
        <f t="shared" si="0"/>
        <v>756268880</v>
      </c>
      <c r="R12" s="31">
        <f t="shared" si="0"/>
        <v>756268880</v>
      </c>
      <c r="S12" s="31">
        <f t="shared" si="0"/>
        <v>465641098</v>
      </c>
      <c r="T12" s="31">
        <f t="shared" si="0"/>
        <v>434010448</v>
      </c>
      <c r="U12" s="31">
        <f t="shared" si="0"/>
        <v>394371503</v>
      </c>
      <c r="V12" s="31">
        <f t="shared" si="0"/>
        <v>394371503</v>
      </c>
      <c r="W12" s="31">
        <f t="shared" si="0"/>
        <v>394371503</v>
      </c>
      <c r="X12" s="31">
        <f t="shared" si="0"/>
        <v>341754000</v>
      </c>
      <c r="Y12" s="31">
        <f t="shared" si="0"/>
        <v>52617503</v>
      </c>
      <c r="Z12" s="32">
        <f>+IF(X12&lt;&gt;0,+(Y12/X12)*100,0)</f>
        <v>15.396309333614235</v>
      </c>
      <c r="AA12" s="33">
        <f>SUM(AA6:AA11)</f>
        <v>341754000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156541</v>
      </c>
      <c r="F15" s="20">
        <v>157000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157000</v>
      </c>
      <c r="Y15" s="20">
        <v>-157000</v>
      </c>
      <c r="Z15" s="21">
        <v>-100</v>
      </c>
      <c r="AA15" s="22">
        <v>157000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>
        <v>189374900</v>
      </c>
      <c r="L16" s="24"/>
      <c r="M16" s="20"/>
      <c r="N16" s="24"/>
      <c r="O16" s="24"/>
      <c r="P16" s="24"/>
      <c r="Q16" s="20"/>
      <c r="R16" s="24"/>
      <c r="S16" s="24"/>
      <c r="T16" s="20"/>
      <c r="U16" s="24">
        <v>189419900</v>
      </c>
      <c r="V16" s="24">
        <v>189419900</v>
      </c>
      <c r="W16" s="24">
        <v>189419900</v>
      </c>
      <c r="X16" s="20"/>
      <c r="Y16" s="24">
        <v>189419900</v>
      </c>
      <c r="Z16" s="25"/>
      <c r="AA16" s="26"/>
    </row>
    <row r="17" spans="1:27" ht="13.5">
      <c r="A17" s="23" t="s">
        <v>43</v>
      </c>
      <c r="B17" s="17"/>
      <c r="C17" s="18">
        <v>189419900</v>
      </c>
      <c r="D17" s="18">
        <v>189419900</v>
      </c>
      <c r="E17" s="19">
        <v>103189053</v>
      </c>
      <c r="F17" s="20">
        <v>103189000</v>
      </c>
      <c r="G17" s="20">
        <v>124511350</v>
      </c>
      <c r="H17" s="20">
        <v>276087900</v>
      </c>
      <c r="I17" s="20">
        <v>276087900</v>
      </c>
      <c r="J17" s="20">
        <v>276087900</v>
      </c>
      <c r="K17" s="20"/>
      <c r="L17" s="20">
        <v>189374900</v>
      </c>
      <c r="M17" s="20">
        <v>189374900</v>
      </c>
      <c r="N17" s="20">
        <v>189374900</v>
      </c>
      <c r="O17" s="20">
        <v>189374900</v>
      </c>
      <c r="P17" s="20">
        <v>189374900</v>
      </c>
      <c r="Q17" s="20">
        <v>189374900</v>
      </c>
      <c r="R17" s="20">
        <v>189374900</v>
      </c>
      <c r="S17" s="20">
        <v>189419900</v>
      </c>
      <c r="T17" s="20">
        <v>189419900</v>
      </c>
      <c r="U17" s="20"/>
      <c r="V17" s="20"/>
      <c r="W17" s="20"/>
      <c r="X17" s="20">
        <v>103189000</v>
      </c>
      <c r="Y17" s="20">
        <v>-103189000</v>
      </c>
      <c r="Z17" s="21">
        <v>-100</v>
      </c>
      <c r="AA17" s="22">
        <v>103189000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2269215744</v>
      </c>
      <c r="D19" s="18">
        <v>2269215744</v>
      </c>
      <c r="E19" s="19">
        <v>1570349269</v>
      </c>
      <c r="F19" s="20">
        <v>1570349000</v>
      </c>
      <c r="G19" s="20">
        <v>1105994332</v>
      </c>
      <c r="H19" s="20">
        <v>1724168677</v>
      </c>
      <c r="I19" s="20">
        <v>1724168677</v>
      </c>
      <c r="J19" s="20">
        <v>1724168677</v>
      </c>
      <c r="K19" s="20">
        <v>1859928966</v>
      </c>
      <c r="L19" s="20">
        <v>1859928966</v>
      </c>
      <c r="M19" s="20">
        <v>1859928966</v>
      </c>
      <c r="N19" s="20">
        <v>1859928966</v>
      </c>
      <c r="O19" s="20">
        <v>1859928966</v>
      </c>
      <c r="P19" s="20">
        <v>1863221437</v>
      </c>
      <c r="Q19" s="20">
        <v>1863221437</v>
      </c>
      <c r="R19" s="20">
        <v>1863221437</v>
      </c>
      <c r="S19" s="20">
        <v>1703308148</v>
      </c>
      <c r="T19" s="20">
        <v>1685795639</v>
      </c>
      <c r="U19" s="20">
        <v>1667082086</v>
      </c>
      <c r="V19" s="20">
        <v>1667082086</v>
      </c>
      <c r="W19" s="20">
        <v>1667082086</v>
      </c>
      <c r="X19" s="20">
        <v>1570349000</v>
      </c>
      <c r="Y19" s="20">
        <v>96733086</v>
      </c>
      <c r="Z19" s="21">
        <v>6.16</v>
      </c>
      <c r="AA19" s="22">
        <v>1570349000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440080</v>
      </c>
      <c r="D22" s="18">
        <v>440080</v>
      </c>
      <c r="E22" s="19">
        <v>640151</v>
      </c>
      <c r="F22" s="20">
        <v>640000</v>
      </c>
      <c r="G22" s="20">
        <v>76337</v>
      </c>
      <c r="H22" s="20">
        <v>801088</v>
      </c>
      <c r="I22" s="20">
        <v>801088</v>
      </c>
      <c r="J22" s="20">
        <v>801088</v>
      </c>
      <c r="K22" s="20">
        <v>801088</v>
      </c>
      <c r="L22" s="20">
        <v>801088</v>
      </c>
      <c r="M22" s="20">
        <v>801088</v>
      </c>
      <c r="N22" s="20">
        <v>801088</v>
      </c>
      <c r="O22" s="20">
        <v>801088</v>
      </c>
      <c r="P22" s="20">
        <v>801088</v>
      </c>
      <c r="Q22" s="20">
        <v>801088</v>
      </c>
      <c r="R22" s="20">
        <v>801088</v>
      </c>
      <c r="S22" s="20">
        <v>509041</v>
      </c>
      <c r="T22" s="20"/>
      <c r="U22" s="20">
        <v>526816</v>
      </c>
      <c r="V22" s="20">
        <v>526816</v>
      </c>
      <c r="W22" s="20">
        <v>526816</v>
      </c>
      <c r="X22" s="20">
        <v>640000</v>
      </c>
      <c r="Y22" s="20">
        <v>-113184</v>
      </c>
      <c r="Z22" s="21">
        <v>-17.69</v>
      </c>
      <c r="AA22" s="22">
        <v>640000</v>
      </c>
    </row>
    <row r="23" spans="1:27" ht="13.5">
      <c r="A23" s="23" t="s">
        <v>49</v>
      </c>
      <c r="B23" s="17"/>
      <c r="C23" s="18">
        <v>4697000</v>
      </c>
      <c r="D23" s="18">
        <v>4697000</v>
      </c>
      <c r="E23" s="19"/>
      <c r="F23" s="20"/>
      <c r="G23" s="24">
        <v>542991569</v>
      </c>
      <c r="H23" s="24">
        <v>421968384</v>
      </c>
      <c r="I23" s="24">
        <v>430223734</v>
      </c>
      <c r="J23" s="20">
        <v>430223734</v>
      </c>
      <c r="K23" s="24">
        <v>854707941</v>
      </c>
      <c r="L23" s="24">
        <v>351474437</v>
      </c>
      <c r="M23" s="20">
        <v>470148781</v>
      </c>
      <c r="N23" s="24">
        <v>470148781</v>
      </c>
      <c r="O23" s="24">
        <v>476313353</v>
      </c>
      <c r="P23" s="24">
        <v>490027717</v>
      </c>
      <c r="Q23" s="20">
        <v>502852689</v>
      </c>
      <c r="R23" s="24">
        <v>502852689</v>
      </c>
      <c r="S23" s="24">
        <v>514619791</v>
      </c>
      <c r="T23" s="20">
        <v>527498004</v>
      </c>
      <c r="U23" s="24">
        <v>560271373</v>
      </c>
      <c r="V23" s="24">
        <v>560271373</v>
      </c>
      <c r="W23" s="24">
        <v>560271373</v>
      </c>
      <c r="X23" s="20"/>
      <c r="Y23" s="24">
        <v>560271373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2463772724</v>
      </c>
      <c r="D24" s="29">
        <f>SUM(D15:D23)</f>
        <v>2463772724</v>
      </c>
      <c r="E24" s="36">
        <f t="shared" si="1"/>
        <v>1674335014</v>
      </c>
      <c r="F24" s="37">
        <f t="shared" si="1"/>
        <v>1674335000</v>
      </c>
      <c r="G24" s="37">
        <f t="shared" si="1"/>
        <v>1773573588</v>
      </c>
      <c r="H24" s="37">
        <f t="shared" si="1"/>
        <v>2423026049</v>
      </c>
      <c r="I24" s="37">
        <f t="shared" si="1"/>
        <v>2431281399</v>
      </c>
      <c r="J24" s="37">
        <f t="shared" si="1"/>
        <v>2431281399</v>
      </c>
      <c r="K24" s="37">
        <f t="shared" si="1"/>
        <v>2904812895</v>
      </c>
      <c r="L24" s="37">
        <f t="shared" si="1"/>
        <v>2401579391</v>
      </c>
      <c r="M24" s="37">
        <f t="shared" si="1"/>
        <v>2520253735</v>
      </c>
      <c r="N24" s="37">
        <f t="shared" si="1"/>
        <v>2520253735</v>
      </c>
      <c r="O24" s="37">
        <f t="shared" si="1"/>
        <v>2526418307</v>
      </c>
      <c r="P24" s="37">
        <f t="shared" si="1"/>
        <v>2543425142</v>
      </c>
      <c r="Q24" s="37">
        <f t="shared" si="1"/>
        <v>2556250114</v>
      </c>
      <c r="R24" s="37">
        <f t="shared" si="1"/>
        <v>2556250114</v>
      </c>
      <c r="S24" s="37">
        <f t="shared" si="1"/>
        <v>2407856880</v>
      </c>
      <c r="T24" s="37">
        <f t="shared" si="1"/>
        <v>2402713543</v>
      </c>
      <c r="U24" s="37">
        <f t="shared" si="1"/>
        <v>2417300175</v>
      </c>
      <c r="V24" s="37">
        <f t="shared" si="1"/>
        <v>2417300175</v>
      </c>
      <c r="W24" s="37">
        <f t="shared" si="1"/>
        <v>2417300175</v>
      </c>
      <c r="X24" s="37">
        <f t="shared" si="1"/>
        <v>1674335000</v>
      </c>
      <c r="Y24" s="37">
        <f t="shared" si="1"/>
        <v>742965175</v>
      </c>
      <c r="Z24" s="38">
        <f>+IF(X24&lt;&gt;0,+(Y24/X24)*100,0)</f>
        <v>44.373746890556546</v>
      </c>
      <c r="AA24" s="39">
        <f>SUM(AA15:AA23)</f>
        <v>1674335000</v>
      </c>
    </row>
    <row r="25" spans="1:27" ht="13.5">
      <c r="A25" s="27" t="s">
        <v>51</v>
      </c>
      <c r="B25" s="28"/>
      <c r="C25" s="29">
        <f aca="true" t="shared" si="2" ref="C25:Y25">+C12+C24</f>
        <v>2664601671</v>
      </c>
      <c r="D25" s="29">
        <f>+D12+D24</f>
        <v>2664601671</v>
      </c>
      <c r="E25" s="30">
        <f t="shared" si="2"/>
        <v>2016089446</v>
      </c>
      <c r="F25" s="31">
        <f t="shared" si="2"/>
        <v>2016089000</v>
      </c>
      <c r="G25" s="31">
        <f t="shared" si="2"/>
        <v>2554598190</v>
      </c>
      <c r="H25" s="31">
        <f t="shared" si="2"/>
        <v>3265931833</v>
      </c>
      <c r="I25" s="31">
        <f t="shared" si="2"/>
        <v>3209857233</v>
      </c>
      <c r="J25" s="31">
        <f t="shared" si="2"/>
        <v>3209857233</v>
      </c>
      <c r="K25" s="31">
        <f t="shared" si="2"/>
        <v>3233824139</v>
      </c>
      <c r="L25" s="31">
        <f t="shared" si="2"/>
        <v>3225702804</v>
      </c>
      <c r="M25" s="31">
        <f t="shared" si="2"/>
        <v>3331404859</v>
      </c>
      <c r="N25" s="31">
        <f t="shared" si="2"/>
        <v>3331404859</v>
      </c>
      <c r="O25" s="31">
        <f t="shared" si="2"/>
        <v>3302923294</v>
      </c>
      <c r="P25" s="31">
        <f t="shared" si="2"/>
        <v>3243550352</v>
      </c>
      <c r="Q25" s="31">
        <f t="shared" si="2"/>
        <v>3312518994</v>
      </c>
      <c r="R25" s="31">
        <f t="shared" si="2"/>
        <v>3312518994</v>
      </c>
      <c r="S25" s="31">
        <f t="shared" si="2"/>
        <v>2873497978</v>
      </c>
      <c r="T25" s="31">
        <f t="shared" si="2"/>
        <v>2836723991</v>
      </c>
      <c r="U25" s="31">
        <f t="shared" si="2"/>
        <v>2811671678</v>
      </c>
      <c r="V25" s="31">
        <f t="shared" si="2"/>
        <v>2811671678</v>
      </c>
      <c r="W25" s="31">
        <f t="shared" si="2"/>
        <v>2811671678</v>
      </c>
      <c r="X25" s="31">
        <f t="shared" si="2"/>
        <v>2016089000</v>
      </c>
      <c r="Y25" s="31">
        <f t="shared" si="2"/>
        <v>795582678</v>
      </c>
      <c r="Z25" s="32">
        <f>+IF(X25&lt;&gt;0,+(Y25/X25)*100,0)</f>
        <v>39.46168438000505</v>
      </c>
      <c r="AA25" s="33">
        <f>+AA12+AA24</f>
        <v>2016089000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75403103</v>
      </c>
      <c r="D30" s="18">
        <v>75403103</v>
      </c>
      <c r="E30" s="19">
        <v>15650058</v>
      </c>
      <c r="F30" s="20">
        <v>15649000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15649000</v>
      </c>
      <c r="Y30" s="20">
        <v>-15649000</v>
      </c>
      <c r="Z30" s="21">
        <v>-100</v>
      </c>
      <c r="AA30" s="22">
        <v>15649000</v>
      </c>
    </row>
    <row r="31" spans="1:27" ht="13.5">
      <c r="A31" s="23" t="s">
        <v>56</v>
      </c>
      <c r="B31" s="17"/>
      <c r="C31" s="18">
        <v>11342565</v>
      </c>
      <c r="D31" s="18">
        <v>11342565</v>
      </c>
      <c r="E31" s="19">
        <v>1599746</v>
      </c>
      <c r="F31" s="20">
        <v>1600000</v>
      </c>
      <c r="G31" s="20">
        <v>11412501</v>
      </c>
      <c r="H31" s="20">
        <v>11396230</v>
      </c>
      <c r="I31" s="20">
        <v>11427064</v>
      </c>
      <c r="J31" s="20">
        <v>11427064</v>
      </c>
      <c r="K31" s="20">
        <v>11595017</v>
      </c>
      <c r="L31" s="20">
        <v>11696861</v>
      </c>
      <c r="M31" s="20">
        <v>11805925</v>
      </c>
      <c r="N31" s="20">
        <v>11805925</v>
      </c>
      <c r="O31" s="20">
        <v>11874185</v>
      </c>
      <c r="P31" s="20">
        <v>11946131</v>
      </c>
      <c r="Q31" s="20">
        <v>12028355</v>
      </c>
      <c r="R31" s="20">
        <v>12028355</v>
      </c>
      <c r="S31" s="20">
        <v>12001162</v>
      </c>
      <c r="T31" s="20">
        <v>12050460</v>
      </c>
      <c r="U31" s="20">
        <v>12756530</v>
      </c>
      <c r="V31" s="20">
        <v>12756530</v>
      </c>
      <c r="W31" s="20">
        <v>12756530</v>
      </c>
      <c r="X31" s="20">
        <v>1600000</v>
      </c>
      <c r="Y31" s="20">
        <v>11156530</v>
      </c>
      <c r="Z31" s="21">
        <v>697.28</v>
      </c>
      <c r="AA31" s="22">
        <v>1600000</v>
      </c>
    </row>
    <row r="32" spans="1:27" ht="13.5">
      <c r="A32" s="23" t="s">
        <v>57</v>
      </c>
      <c r="B32" s="17"/>
      <c r="C32" s="18">
        <v>333727440</v>
      </c>
      <c r="D32" s="18">
        <v>333727440</v>
      </c>
      <c r="E32" s="19">
        <v>155405069</v>
      </c>
      <c r="F32" s="20">
        <v>155405000</v>
      </c>
      <c r="G32" s="20">
        <v>486386041</v>
      </c>
      <c r="H32" s="20">
        <v>460541992</v>
      </c>
      <c r="I32" s="20">
        <v>446534601</v>
      </c>
      <c r="J32" s="20">
        <v>446534601</v>
      </c>
      <c r="K32" s="20">
        <v>446565355</v>
      </c>
      <c r="L32" s="20">
        <v>471100653</v>
      </c>
      <c r="M32" s="20">
        <v>481046860</v>
      </c>
      <c r="N32" s="20">
        <v>481046860</v>
      </c>
      <c r="O32" s="20">
        <v>484989157</v>
      </c>
      <c r="P32" s="20">
        <v>425761541</v>
      </c>
      <c r="Q32" s="20">
        <v>445275676</v>
      </c>
      <c r="R32" s="20">
        <v>445275676</v>
      </c>
      <c r="S32" s="20">
        <v>253129492</v>
      </c>
      <c r="T32" s="20">
        <v>262372974</v>
      </c>
      <c r="U32" s="20">
        <v>249171502</v>
      </c>
      <c r="V32" s="20">
        <v>249171502</v>
      </c>
      <c r="W32" s="20">
        <v>249171502</v>
      </c>
      <c r="X32" s="20">
        <v>155405000</v>
      </c>
      <c r="Y32" s="20">
        <v>93766502</v>
      </c>
      <c r="Z32" s="21">
        <v>60.34</v>
      </c>
      <c r="AA32" s="22">
        <v>155405000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217970858</v>
      </c>
      <c r="H33" s="20">
        <v>256176910</v>
      </c>
      <c r="I33" s="20">
        <v>256176910</v>
      </c>
      <c r="J33" s="20">
        <v>256176910</v>
      </c>
      <c r="K33" s="20">
        <v>256176910</v>
      </c>
      <c r="L33" s="20">
        <v>256176910</v>
      </c>
      <c r="M33" s="20">
        <v>256176910</v>
      </c>
      <c r="N33" s="20">
        <v>256176910</v>
      </c>
      <c r="O33" s="20">
        <v>256176910</v>
      </c>
      <c r="P33" s="20">
        <v>256176910</v>
      </c>
      <c r="Q33" s="20">
        <v>256176910</v>
      </c>
      <c r="R33" s="20">
        <v>256176910</v>
      </c>
      <c r="S33" s="20">
        <v>256176910</v>
      </c>
      <c r="T33" s="20">
        <v>256176910</v>
      </c>
      <c r="U33" s="20">
        <v>256176910</v>
      </c>
      <c r="V33" s="20">
        <v>256176910</v>
      </c>
      <c r="W33" s="20">
        <v>256176910</v>
      </c>
      <c r="X33" s="20"/>
      <c r="Y33" s="20">
        <v>256176910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420473108</v>
      </c>
      <c r="D34" s="29">
        <f>SUM(D29:D33)</f>
        <v>420473108</v>
      </c>
      <c r="E34" s="30">
        <f t="shared" si="3"/>
        <v>172654873</v>
      </c>
      <c r="F34" s="31">
        <f t="shared" si="3"/>
        <v>172654000</v>
      </c>
      <c r="G34" s="31">
        <f t="shared" si="3"/>
        <v>715769400</v>
      </c>
      <c r="H34" s="31">
        <f t="shared" si="3"/>
        <v>728115132</v>
      </c>
      <c r="I34" s="31">
        <f t="shared" si="3"/>
        <v>714138575</v>
      </c>
      <c r="J34" s="31">
        <f t="shared" si="3"/>
        <v>714138575</v>
      </c>
      <c r="K34" s="31">
        <f t="shared" si="3"/>
        <v>714337282</v>
      </c>
      <c r="L34" s="31">
        <f t="shared" si="3"/>
        <v>738974424</v>
      </c>
      <c r="M34" s="31">
        <f t="shared" si="3"/>
        <v>749029695</v>
      </c>
      <c r="N34" s="31">
        <f t="shared" si="3"/>
        <v>749029695</v>
      </c>
      <c r="O34" s="31">
        <f t="shared" si="3"/>
        <v>753040252</v>
      </c>
      <c r="P34" s="31">
        <f t="shared" si="3"/>
        <v>693884582</v>
      </c>
      <c r="Q34" s="31">
        <f t="shared" si="3"/>
        <v>713480941</v>
      </c>
      <c r="R34" s="31">
        <f t="shared" si="3"/>
        <v>713480941</v>
      </c>
      <c r="S34" s="31">
        <f t="shared" si="3"/>
        <v>521307564</v>
      </c>
      <c r="T34" s="31">
        <f t="shared" si="3"/>
        <v>530600344</v>
      </c>
      <c r="U34" s="31">
        <f t="shared" si="3"/>
        <v>518104942</v>
      </c>
      <c r="V34" s="31">
        <f t="shared" si="3"/>
        <v>518104942</v>
      </c>
      <c r="W34" s="31">
        <f t="shared" si="3"/>
        <v>518104942</v>
      </c>
      <c r="X34" s="31">
        <f t="shared" si="3"/>
        <v>172654000</v>
      </c>
      <c r="Y34" s="31">
        <f t="shared" si="3"/>
        <v>345450942</v>
      </c>
      <c r="Z34" s="32">
        <f>+IF(X34&lt;&gt;0,+(Y34/X34)*100,0)</f>
        <v>200.0827910155571</v>
      </c>
      <c r="AA34" s="33">
        <f>SUM(AA29:AA33)</f>
        <v>172654000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144463703</v>
      </c>
      <c r="D37" s="18">
        <v>144463703</v>
      </c>
      <c r="E37" s="19">
        <v>44477526</v>
      </c>
      <c r="F37" s="20">
        <v>44478000</v>
      </c>
      <c r="G37" s="20">
        <v>223716743</v>
      </c>
      <c r="H37" s="20">
        <v>219866806</v>
      </c>
      <c r="I37" s="20">
        <v>219542085</v>
      </c>
      <c r="J37" s="20">
        <v>219542085</v>
      </c>
      <c r="K37" s="20">
        <v>219542085</v>
      </c>
      <c r="L37" s="20">
        <v>219542085</v>
      </c>
      <c r="M37" s="20">
        <v>215599602</v>
      </c>
      <c r="N37" s="20">
        <v>215599602</v>
      </c>
      <c r="O37" s="20">
        <v>215599602</v>
      </c>
      <c r="P37" s="20">
        <v>215599602</v>
      </c>
      <c r="Q37" s="20">
        <v>215599602</v>
      </c>
      <c r="R37" s="20">
        <v>215599602</v>
      </c>
      <c r="S37" s="20">
        <v>215599602</v>
      </c>
      <c r="T37" s="20">
        <v>215599602</v>
      </c>
      <c r="U37" s="20">
        <v>211182607</v>
      </c>
      <c r="V37" s="20">
        <v>211182607</v>
      </c>
      <c r="W37" s="20">
        <v>211182607</v>
      </c>
      <c r="X37" s="20">
        <v>44478000</v>
      </c>
      <c r="Y37" s="20">
        <v>166704607</v>
      </c>
      <c r="Z37" s="21">
        <v>374.8</v>
      </c>
      <c r="AA37" s="22">
        <v>44478000</v>
      </c>
    </row>
    <row r="38" spans="1:27" ht="13.5">
      <c r="A38" s="23" t="s">
        <v>58</v>
      </c>
      <c r="B38" s="17"/>
      <c r="C38" s="18">
        <v>42345630</v>
      </c>
      <c r="D38" s="18">
        <v>42345630</v>
      </c>
      <c r="E38" s="19">
        <v>48027868</v>
      </c>
      <c r="F38" s="20">
        <v>48028000</v>
      </c>
      <c r="G38" s="20">
        <v>23292803</v>
      </c>
      <c r="H38" s="20">
        <v>27387505</v>
      </c>
      <c r="I38" s="20">
        <v>27387505</v>
      </c>
      <c r="J38" s="20">
        <v>27387505</v>
      </c>
      <c r="K38" s="20">
        <v>27387505</v>
      </c>
      <c r="L38" s="20">
        <v>27387505</v>
      </c>
      <c r="M38" s="20">
        <v>27387505</v>
      </c>
      <c r="N38" s="20">
        <v>27387505</v>
      </c>
      <c r="O38" s="20">
        <v>27387505</v>
      </c>
      <c r="P38" s="20">
        <v>27387505</v>
      </c>
      <c r="Q38" s="20">
        <v>27387505</v>
      </c>
      <c r="R38" s="20">
        <v>27387505</v>
      </c>
      <c r="S38" s="20">
        <v>27387505</v>
      </c>
      <c r="T38" s="20">
        <v>27387505</v>
      </c>
      <c r="U38" s="20">
        <v>27387505</v>
      </c>
      <c r="V38" s="20">
        <v>27387505</v>
      </c>
      <c r="W38" s="20">
        <v>27387505</v>
      </c>
      <c r="X38" s="20">
        <v>48028000</v>
      </c>
      <c r="Y38" s="20">
        <v>-20640495</v>
      </c>
      <c r="Z38" s="21">
        <v>-42.98</v>
      </c>
      <c r="AA38" s="22">
        <v>48028000</v>
      </c>
    </row>
    <row r="39" spans="1:27" ht="13.5">
      <c r="A39" s="27" t="s">
        <v>61</v>
      </c>
      <c r="B39" s="35"/>
      <c r="C39" s="29">
        <f aca="true" t="shared" si="4" ref="C39:Y39">SUM(C37:C38)</f>
        <v>186809333</v>
      </c>
      <c r="D39" s="29">
        <f>SUM(D37:D38)</f>
        <v>186809333</v>
      </c>
      <c r="E39" s="36">
        <f t="shared" si="4"/>
        <v>92505394</v>
      </c>
      <c r="F39" s="37">
        <f t="shared" si="4"/>
        <v>92506000</v>
      </c>
      <c r="G39" s="37">
        <f t="shared" si="4"/>
        <v>247009546</v>
      </c>
      <c r="H39" s="37">
        <f t="shared" si="4"/>
        <v>247254311</v>
      </c>
      <c r="I39" s="37">
        <f t="shared" si="4"/>
        <v>246929590</v>
      </c>
      <c r="J39" s="37">
        <f t="shared" si="4"/>
        <v>246929590</v>
      </c>
      <c r="K39" s="37">
        <f t="shared" si="4"/>
        <v>246929590</v>
      </c>
      <c r="L39" s="37">
        <f t="shared" si="4"/>
        <v>246929590</v>
      </c>
      <c r="M39" s="37">
        <f t="shared" si="4"/>
        <v>242987107</v>
      </c>
      <c r="N39" s="37">
        <f t="shared" si="4"/>
        <v>242987107</v>
      </c>
      <c r="O39" s="37">
        <f t="shared" si="4"/>
        <v>242987107</v>
      </c>
      <c r="P39" s="37">
        <f t="shared" si="4"/>
        <v>242987107</v>
      </c>
      <c r="Q39" s="37">
        <f t="shared" si="4"/>
        <v>242987107</v>
      </c>
      <c r="R39" s="37">
        <f t="shared" si="4"/>
        <v>242987107</v>
      </c>
      <c r="S39" s="37">
        <f t="shared" si="4"/>
        <v>242987107</v>
      </c>
      <c r="T39" s="37">
        <f t="shared" si="4"/>
        <v>242987107</v>
      </c>
      <c r="U39" s="37">
        <f t="shared" si="4"/>
        <v>238570112</v>
      </c>
      <c r="V39" s="37">
        <f t="shared" si="4"/>
        <v>238570112</v>
      </c>
      <c r="W39" s="37">
        <f t="shared" si="4"/>
        <v>238570112</v>
      </c>
      <c r="X39" s="37">
        <f t="shared" si="4"/>
        <v>92506000</v>
      </c>
      <c r="Y39" s="37">
        <f t="shared" si="4"/>
        <v>146064112</v>
      </c>
      <c r="Z39" s="38">
        <f>+IF(X39&lt;&gt;0,+(Y39/X39)*100,0)</f>
        <v>157.8969061466283</v>
      </c>
      <c r="AA39" s="39">
        <f>SUM(AA37:AA38)</f>
        <v>92506000</v>
      </c>
    </row>
    <row r="40" spans="1:27" ht="13.5">
      <c r="A40" s="27" t="s">
        <v>62</v>
      </c>
      <c r="B40" s="28"/>
      <c r="C40" s="29">
        <f aca="true" t="shared" si="5" ref="C40:Y40">+C34+C39</f>
        <v>607282441</v>
      </c>
      <c r="D40" s="29">
        <f>+D34+D39</f>
        <v>607282441</v>
      </c>
      <c r="E40" s="30">
        <f t="shared" si="5"/>
        <v>265160267</v>
      </c>
      <c r="F40" s="31">
        <f t="shared" si="5"/>
        <v>265160000</v>
      </c>
      <c r="G40" s="31">
        <f t="shared" si="5"/>
        <v>962778946</v>
      </c>
      <c r="H40" s="31">
        <f t="shared" si="5"/>
        <v>975369443</v>
      </c>
      <c r="I40" s="31">
        <f t="shared" si="5"/>
        <v>961068165</v>
      </c>
      <c r="J40" s="31">
        <f t="shared" si="5"/>
        <v>961068165</v>
      </c>
      <c r="K40" s="31">
        <f t="shared" si="5"/>
        <v>961266872</v>
      </c>
      <c r="L40" s="31">
        <f t="shared" si="5"/>
        <v>985904014</v>
      </c>
      <c r="M40" s="31">
        <f t="shared" si="5"/>
        <v>992016802</v>
      </c>
      <c r="N40" s="31">
        <f t="shared" si="5"/>
        <v>992016802</v>
      </c>
      <c r="O40" s="31">
        <f t="shared" si="5"/>
        <v>996027359</v>
      </c>
      <c r="P40" s="31">
        <f t="shared" si="5"/>
        <v>936871689</v>
      </c>
      <c r="Q40" s="31">
        <f t="shared" si="5"/>
        <v>956468048</v>
      </c>
      <c r="R40" s="31">
        <f t="shared" si="5"/>
        <v>956468048</v>
      </c>
      <c r="S40" s="31">
        <f t="shared" si="5"/>
        <v>764294671</v>
      </c>
      <c r="T40" s="31">
        <f t="shared" si="5"/>
        <v>773587451</v>
      </c>
      <c r="U40" s="31">
        <f t="shared" si="5"/>
        <v>756675054</v>
      </c>
      <c r="V40" s="31">
        <f t="shared" si="5"/>
        <v>756675054</v>
      </c>
      <c r="W40" s="31">
        <f t="shared" si="5"/>
        <v>756675054</v>
      </c>
      <c r="X40" s="31">
        <f t="shared" si="5"/>
        <v>265160000</v>
      </c>
      <c r="Y40" s="31">
        <f t="shared" si="5"/>
        <v>491515054</v>
      </c>
      <c r="Z40" s="32">
        <f>+IF(X40&lt;&gt;0,+(Y40/X40)*100,0)</f>
        <v>185.3654600995625</v>
      </c>
      <c r="AA40" s="33">
        <f>+AA34+AA39</f>
        <v>265160000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2057319230</v>
      </c>
      <c r="D42" s="43">
        <f>+D25-D40</f>
        <v>2057319230</v>
      </c>
      <c r="E42" s="44">
        <f t="shared" si="6"/>
        <v>1750929179</v>
      </c>
      <c r="F42" s="45">
        <f t="shared" si="6"/>
        <v>1750929000</v>
      </c>
      <c r="G42" s="45">
        <f t="shared" si="6"/>
        <v>1591819244</v>
      </c>
      <c r="H42" s="45">
        <f t="shared" si="6"/>
        <v>2290562390</v>
      </c>
      <c r="I42" s="45">
        <f t="shared" si="6"/>
        <v>2248789068</v>
      </c>
      <c r="J42" s="45">
        <f t="shared" si="6"/>
        <v>2248789068</v>
      </c>
      <c r="K42" s="45">
        <f t="shared" si="6"/>
        <v>2272557267</v>
      </c>
      <c r="L42" s="45">
        <f t="shared" si="6"/>
        <v>2239798790</v>
      </c>
      <c r="M42" s="45">
        <f t="shared" si="6"/>
        <v>2339388057</v>
      </c>
      <c r="N42" s="45">
        <f t="shared" si="6"/>
        <v>2339388057</v>
      </c>
      <c r="O42" s="45">
        <f t="shared" si="6"/>
        <v>2306895935</v>
      </c>
      <c r="P42" s="45">
        <f t="shared" si="6"/>
        <v>2306678663</v>
      </c>
      <c r="Q42" s="45">
        <f t="shared" si="6"/>
        <v>2356050946</v>
      </c>
      <c r="R42" s="45">
        <f t="shared" si="6"/>
        <v>2356050946</v>
      </c>
      <c r="S42" s="45">
        <f t="shared" si="6"/>
        <v>2109203307</v>
      </c>
      <c r="T42" s="45">
        <f t="shared" si="6"/>
        <v>2063136540</v>
      </c>
      <c r="U42" s="45">
        <f t="shared" si="6"/>
        <v>2054996624</v>
      </c>
      <c r="V42" s="45">
        <f t="shared" si="6"/>
        <v>2054996624</v>
      </c>
      <c r="W42" s="45">
        <f t="shared" si="6"/>
        <v>2054996624</v>
      </c>
      <c r="X42" s="45">
        <f t="shared" si="6"/>
        <v>1750929000</v>
      </c>
      <c r="Y42" s="45">
        <f t="shared" si="6"/>
        <v>304067624</v>
      </c>
      <c r="Z42" s="46">
        <f>+IF(X42&lt;&gt;0,+(Y42/X42)*100,0)</f>
        <v>17.36607389562912</v>
      </c>
      <c r="AA42" s="47">
        <f>+AA25-AA40</f>
        <v>1750929000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1669876441</v>
      </c>
      <c r="D45" s="18">
        <v>1669876441</v>
      </c>
      <c r="E45" s="19">
        <v>1618957905</v>
      </c>
      <c r="F45" s="20">
        <v>1618958000</v>
      </c>
      <c r="G45" s="20">
        <v>1379291146</v>
      </c>
      <c r="H45" s="20">
        <v>1902484360</v>
      </c>
      <c r="I45" s="20">
        <v>1860711038</v>
      </c>
      <c r="J45" s="20">
        <v>1860711038</v>
      </c>
      <c r="K45" s="20">
        <v>1887485237</v>
      </c>
      <c r="L45" s="20">
        <v>1961076360</v>
      </c>
      <c r="M45" s="20">
        <v>1954316027</v>
      </c>
      <c r="N45" s="20">
        <v>1954316027</v>
      </c>
      <c r="O45" s="20">
        <v>1921823905</v>
      </c>
      <c r="P45" s="20">
        <v>1921606633</v>
      </c>
      <c r="Q45" s="20">
        <v>1970978916</v>
      </c>
      <c r="R45" s="20">
        <v>1970978916</v>
      </c>
      <c r="S45" s="20">
        <v>1724131277</v>
      </c>
      <c r="T45" s="20">
        <v>1678064510</v>
      </c>
      <c r="U45" s="20">
        <v>1669924594</v>
      </c>
      <c r="V45" s="20">
        <v>1669924594</v>
      </c>
      <c r="W45" s="20">
        <v>1669924594</v>
      </c>
      <c r="X45" s="20">
        <v>1618958000</v>
      </c>
      <c r="Y45" s="20">
        <v>50966594</v>
      </c>
      <c r="Z45" s="48">
        <v>3.15</v>
      </c>
      <c r="AA45" s="22">
        <v>1618958000</v>
      </c>
    </row>
    <row r="46" spans="1:27" ht="13.5">
      <c r="A46" s="23" t="s">
        <v>67</v>
      </c>
      <c r="B46" s="17"/>
      <c r="C46" s="18">
        <v>387442789</v>
      </c>
      <c r="D46" s="18">
        <v>387442789</v>
      </c>
      <c r="E46" s="19">
        <v>131971274</v>
      </c>
      <c r="F46" s="20">
        <v>131971000</v>
      </c>
      <c r="G46" s="20">
        <v>212528098</v>
      </c>
      <c r="H46" s="20">
        <v>388078030</v>
      </c>
      <c r="I46" s="20">
        <v>388078030</v>
      </c>
      <c r="J46" s="20">
        <v>388078030</v>
      </c>
      <c r="K46" s="20">
        <v>385072030</v>
      </c>
      <c r="L46" s="20">
        <v>278722430</v>
      </c>
      <c r="M46" s="20">
        <v>385072030</v>
      </c>
      <c r="N46" s="20">
        <v>385072030</v>
      </c>
      <c r="O46" s="20">
        <v>385072030</v>
      </c>
      <c r="P46" s="20">
        <v>385072030</v>
      </c>
      <c r="Q46" s="20">
        <v>385072030</v>
      </c>
      <c r="R46" s="20">
        <v>385072030</v>
      </c>
      <c r="S46" s="20">
        <v>385072030</v>
      </c>
      <c r="T46" s="20">
        <v>385072030</v>
      </c>
      <c r="U46" s="20">
        <v>385072030</v>
      </c>
      <c r="V46" s="20">
        <v>385072030</v>
      </c>
      <c r="W46" s="20">
        <v>385072030</v>
      </c>
      <c r="X46" s="20">
        <v>131971000</v>
      </c>
      <c r="Y46" s="20">
        <v>253101030</v>
      </c>
      <c r="Z46" s="48">
        <v>191.79</v>
      </c>
      <c r="AA46" s="22">
        <v>131971000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2057319230</v>
      </c>
      <c r="D48" s="51">
        <f>SUM(D45:D47)</f>
        <v>2057319230</v>
      </c>
      <c r="E48" s="52">
        <f t="shared" si="7"/>
        <v>1750929179</v>
      </c>
      <c r="F48" s="53">
        <f t="shared" si="7"/>
        <v>1750929000</v>
      </c>
      <c r="G48" s="53">
        <f t="shared" si="7"/>
        <v>1591819244</v>
      </c>
      <c r="H48" s="53">
        <f t="shared" si="7"/>
        <v>2290562390</v>
      </c>
      <c r="I48" s="53">
        <f t="shared" si="7"/>
        <v>2248789068</v>
      </c>
      <c r="J48" s="53">
        <f t="shared" si="7"/>
        <v>2248789068</v>
      </c>
      <c r="K48" s="53">
        <f t="shared" si="7"/>
        <v>2272557267</v>
      </c>
      <c r="L48" s="53">
        <f t="shared" si="7"/>
        <v>2239798790</v>
      </c>
      <c r="M48" s="53">
        <f t="shared" si="7"/>
        <v>2339388057</v>
      </c>
      <c r="N48" s="53">
        <f t="shared" si="7"/>
        <v>2339388057</v>
      </c>
      <c r="O48" s="53">
        <f t="shared" si="7"/>
        <v>2306895935</v>
      </c>
      <c r="P48" s="53">
        <f t="shared" si="7"/>
        <v>2306678663</v>
      </c>
      <c r="Q48" s="53">
        <f t="shared" si="7"/>
        <v>2356050946</v>
      </c>
      <c r="R48" s="53">
        <f t="shared" si="7"/>
        <v>2356050946</v>
      </c>
      <c r="S48" s="53">
        <f t="shared" si="7"/>
        <v>2109203307</v>
      </c>
      <c r="T48" s="53">
        <f t="shared" si="7"/>
        <v>2063136540</v>
      </c>
      <c r="U48" s="53">
        <f t="shared" si="7"/>
        <v>2054996624</v>
      </c>
      <c r="V48" s="53">
        <f t="shared" si="7"/>
        <v>2054996624</v>
      </c>
      <c r="W48" s="53">
        <f t="shared" si="7"/>
        <v>2054996624</v>
      </c>
      <c r="X48" s="53">
        <f t="shared" si="7"/>
        <v>1750929000</v>
      </c>
      <c r="Y48" s="53">
        <f t="shared" si="7"/>
        <v>304067624</v>
      </c>
      <c r="Z48" s="54">
        <f>+IF(X48&lt;&gt;0,+(Y48/X48)*100,0)</f>
        <v>17.36607389562912</v>
      </c>
      <c r="AA48" s="55">
        <f>SUM(AA45:AA47)</f>
        <v>1750929000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8288278</v>
      </c>
      <c r="D6" s="18">
        <v>8288278</v>
      </c>
      <c r="E6" s="19">
        <v>524470</v>
      </c>
      <c r="F6" s="20">
        <v>524471</v>
      </c>
      <c r="G6" s="20">
        <v>7010260</v>
      </c>
      <c r="H6" s="20">
        <v>-4608427</v>
      </c>
      <c r="I6" s="20">
        <v>4475375</v>
      </c>
      <c r="J6" s="20">
        <v>4475375</v>
      </c>
      <c r="K6" s="20">
        <v>15695416</v>
      </c>
      <c r="L6" s="20">
        <v>-10152649</v>
      </c>
      <c r="M6" s="20">
        <v>2842788</v>
      </c>
      <c r="N6" s="20">
        <v>2842788</v>
      </c>
      <c r="O6" s="20">
        <v>4277226</v>
      </c>
      <c r="P6" s="20">
        <v>3513908</v>
      </c>
      <c r="Q6" s="20">
        <v>-7252381</v>
      </c>
      <c r="R6" s="20">
        <v>-7252381</v>
      </c>
      <c r="S6" s="20">
        <v>5531479</v>
      </c>
      <c r="T6" s="20">
        <v>326097</v>
      </c>
      <c r="U6" s="20">
        <v>31304</v>
      </c>
      <c r="V6" s="20">
        <v>31304</v>
      </c>
      <c r="W6" s="20">
        <v>31304</v>
      </c>
      <c r="X6" s="20">
        <v>524471</v>
      </c>
      <c r="Y6" s="20">
        <v>-493167</v>
      </c>
      <c r="Z6" s="21">
        <v>-94.03</v>
      </c>
      <c r="AA6" s="22">
        <v>524471</v>
      </c>
    </row>
    <row r="7" spans="1:27" ht="13.5">
      <c r="A7" s="23" t="s">
        <v>34</v>
      </c>
      <c r="B7" s="17"/>
      <c r="C7" s="18"/>
      <c r="D7" s="18"/>
      <c r="E7" s="19">
        <v>16000000</v>
      </c>
      <c r="F7" s="20">
        <v>16000000</v>
      </c>
      <c r="G7" s="20">
        <v>-8971</v>
      </c>
      <c r="H7" s="20">
        <v>16</v>
      </c>
      <c r="I7" s="20">
        <v>934005</v>
      </c>
      <c r="J7" s="20">
        <v>934005</v>
      </c>
      <c r="K7" s="20">
        <v>10200</v>
      </c>
      <c r="L7" s="20">
        <v>-214</v>
      </c>
      <c r="M7" s="20">
        <v>-2628</v>
      </c>
      <c r="N7" s="20">
        <v>-2628</v>
      </c>
      <c r="O7" s="20">
        <v>-2720</v>
      </c>
      <c r="P7" s="20">
        <v>930132</v>
      </c>
      <c r="Q7" s="20">
        <v>-444</v>
      </c>
      <c r="R7" s="20">
        <v>-444</v>
      </c>
      <c r="S7" s="20">
        <v>-4</v>
      </c>
      <c r="T7" s="20">
        <v>-4</v>
      </c>
      <c r="U7" s="20">
        <v>-4</v>
      </c>
      <c r="V7" s="20">
        <v>-4</v>
      </c>
      <c r="W7" s="20">
        <v>-4</v>
      </c>
      <c r="X7" s="20">
        <v>16000000</v>
      </c>
      <c r="Y7" s="20">
        <v>-16000004</v>
      </c>
      <c r="Z7" s="21">
        <v>-100</v>
      </c>
      <c r="AA7" s="22">
        <v>16000000</v>
      </c>
    </row>
    <row r="8" spans="1:27" ht="13.5">
      <c r="A8" s="23" t="s">
        <v>35</v>
      </c>
      <c r="B8" s="17"/>
      <c r="C8" s="18">
        <v>14471409</v>
      </c>
      <c r="D8" s="18">
        <v>14471409</v>
      </c>
      <c r="E8" s="19">
        <v>13818078</v>
      </c>
      <c r="F8" s="20">
        <v>13818078</v>
      </c>
      <c r="G8" s="20">
        <v>12991598</v>
      </c>
      <c r="H8" s="20">
        <v>1187649</v>
      </c>
      <c r="I8" s="20">
        <v>-1333677</v>
      </c>
      <c r="J8" s="20">
        <v>-1333677</v>
      </c>
      <c r="K8" s="20">
        <v>-2033809</v>
      </c>
      <c r="L8" s="20">
        <v>-785312</v>
      </c>
      <c r="M8" s="20">
        <v>-1378581</v>
      </c>
      <c r="N8" s="20">
        <v>-1378581</v>
      </c>
      <c r="O8" s="20">
        <v>389924</v>
      </c>
      <c r="P8" s="20">
        <v>-1039961</v>
      </c>
      <c r="Q8" s="20">
        <v>653261</v>
      </c>
      <c r="R8" s="20">
        <v>653261</v>
      </c>
      <c r="S8" s="20">
        <v>-1437618</v>
      </c>
      <c r="T8" s="20">
        <v>31189</v>
      </c>
      <c r="U8" s="20">
        <v>513770</v>
      </c>
      <c r="V8" s="20">
        <v>513770</v>
      </c>
      <c r="W8" s="20">
        <v>513770</v>
      </c>
      <c r="X8" s="20">
        <v>13818078</v>
      </c>
      <c r="Y8" s="20">
        <v>-13304308</v>
      </c>
      <c r="Z8" s="21">
        <v>-96.28</v>
      </c>
      <c r="AA8" s="22">
        <v>13818078</v>
      </c>
    </row>
    <row r="9" spans="1:27" ht="13.5">
      <c r="A9" s="23" t="s">
        <v>36</v>
      </c>
      <c r="B9" s="17"/>
      <c r="C9" s="18">
        <v>2290373</v>
      </c>
      <c r="D9" s="18">
        <v>2290373</v>
      </c>
      <c r="E9" s="19"/>
      <c r="F9" s="20"/>
      <c r="G9" s="20">
        <v>97462</v>
      </c>
      <c r="H9" s="20">
        <v>575284</v>
      </c>
      <c r="I9" s="20">
        <v>335420</v>
      </c>
      <c r="J9" s="20">
        <v>335420</v>
      </c>
      <c r="K9" s="20">
        <v>-718111</v>
      </c>
      <c r="L9" s="20">
        <v>-184536</v>
      </c>
      <c r="M9" s="20">
        <v>-505201</v>
      </c>
      <c r="N9" s="20">
        <v>-505201</v>
      </c>
      <c r="O9" s="20">
        <v>-339523</v>
      </c>
      <c r="P9" s="20">
        <v>-416955</v>
      </c>
      <c r="Q9" s="20">
        <v>-489745</v>
      </c>
      <c r="R9" s="20">
        <v>-489745</v>
      </c>
      <c r="S9" s="20">
        <v>-613855</v>
      </c>
      <c r="T9" s="20">
        <v>-170375</v>
      </c>
      <c r="U9" s="20">
        <v>-886779</v>
      </c>
      <c r="V9" s="20">
        <v>-886779</v>
      </c>
      <c r="W9" s="20">
        <v>-886779</v>
      </c>
      <c r="X9" s="20"/>
      <c r="Y9" s="20">
        <v>-886779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762426</v>
      </c>
      <c r="D11" s="18">
        <v>762426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25812486</v>
      </c>
      <c r="D12" s="29">
        <f>SUM(D6:D11)</f>
        <v>25812486</v>
      </c>
      <c r="E12" s="30">
        <f t="shared" si="0"/>
        <v>30342548</v>
      </c>
      <c r="F12" s="31">
        <f t="shared" si="0"/>
        <v>30342549</v>
      </c>
      <c r="G12" s="31">
        <f t="shared" si="0"/>
        <v>20090349</v>
      </c>
      <c r="H12" s="31">
        <f t="shared" si="0"/>
        <v>-2845478</v>
      </c>
      <c r="I12" s="31">
        <f t="shared" si="0"/>
        <v>4411123</v>
      </c>
      <c r="J12" s="31">
        <f t="shared" si="0"/>
        <v>4411123</v>
      </c>
      <c r="K12" s="31">
        <f t="shared" si="0"/>
        <v>12953696</v>
      </c>
      <c r="L12" s="31">
        <f t="shared" si="0"/>
        <v>-11122711</v>
      </c>
      <c r="M12" s="31">
        <f t="shared" si="0"/>
        <v>956378</v>
      </c>
      <c r="N12" s="31">
        <f t="shared" si="0"/>
        <v>956378</v>
      </c>
      <c r="O12" s="31">
        <f t="shared" si="0"/>
        <v>4324907</v>
      </c>
      <c r="P12" s="31">
        <f t="shared" si="0"/>
        <v>2987124</v>
      </c>
      <c r="Q12" s="31">
        <f t="shared" si="0"/>
        <v>-7089309</v>
      </c>
      <c r="R12" s="31">
        <f t="shared" si="0"/>
        <v>-7089309</v>
      </c>
      <c r="S12" s="31">
        <f t="shared" si="0"/>
        <v>3480002</v>
      </c>
      <c r="T12" s="31">
        <f t="shared" si="0"/>
        <v>186907</v>
      </c>
      <c r="U12" s="31">
        <f t="shared" si="0"/>
        <v>-341709</v>
      </c>
      <c r="V12" s="31">
        <f t="shared" si="0"/>
        <v>-341709</v>
      </c>
      <c r="W12" s="31">
        <f t="shared" si="0"/>
        <v>-341709</v>
      </c>
      <c r="X12" s="31">
        <f t="shared" si="0"/>
        <v>30342549</v>
      </c>
      <c r="Y12" s="31">
        <f t="shared" si="0"/>
        <v>-30684258</v>
      </c>
      <c r="Z12" s="32">
        <f>+IF(X12&lt;&gt;0,+(Y12/X12)*100,0)</f>
        <v>-101.12617104120025</v>
      </c>
      <c r="AA12" s="33">
        <f>SUM(AA6:AA11)</f>
        <v>30342549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25376508</v>
      </c>
      <c r="D17" s="18">
        <v>25376508</v>
      </c>
      <c r="E17" s="19">
        <v>29068</v>
      </c>
      <c r="F17" s="20">
        <v>29068</v>
      </c>
      <c r="G17" s="20">
        <v>39908</v>
      </c>
      <c r="H17" s="20">
        <v>3217</v>
      </c>
      <c r="I17" s="20">
        <v>94783</v>
      </c>
      <c r="J17" s="20">
        <v>94783</v>
      </c>
      <c r="K17" s="20"/>
      <c r="L17" s="20"/>
      <c r="M17" s="20">
        <v>-16222</v>
      </c>
      <c r="N17" s="20">
        <v>-16222</v>
      </c>
      <c r="O17" s="20">
        <v>-400435</v>
      </c>
      <c r="P17" s="20">
        <v>-14932</v>
      </c>
      <c r="Q17" s="20">
        <v>-6687</v>
      </c>
      <c r="R17" s="20">
        <v>-6687</v>
      </c>
      <c r="S17" s="20"/>
      <c r="T17" s="20"/>
      <c r="U17" s="20"/>
      <c r="V17" s="20"/>
      <c r="W17" s="20"/>
      <c r="X17" s="20">
        <v>29068</v>
      </c>
      <c r="Y17" s="20">
        <v>-29068</v>
      </c>
      <c r="Z17" s="21">
        <v>-100</v>
      </c>
      <c r="AA17" s="22">
        <v>29068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296493055</v>
      </c>
      <c r="D19" s="18">
        <v>296493055</v>
      </c>
      <c r="E19" s="19">
        <v>257975686</v>
      </c>
      <c r="F19" s="20">
        <v>257975686</v>
      </c>
      <c r="G19" s="20">
        <v>172241</v>
      </c>
      <c r="H19" s="20">
        <v>3135743</v>
      </c>
      <c r="I19" s="20">
        <v>871071</v>
      </c>
      <c r="J19" s="20">
        <v>871071</v>
      </c>
      <c r="K19" s="20">
        <v>-2102800</v>
      </c>
      <c r="L19" s="20">
        <v>-1329670</v>
      </c>
      <c r="M19" s="20">
        <v>-1704204</v>
      </c>
      <c r="N19" s="20">
        <v>-1704204</v>
      </c>
      <c r="O19" s="20">
        <v>-1185930</v>
      </c>
      <c r="P19" s="20">
        <v>-1185217</v>
      </c>
      <c r="Q19" s="20">
        <v>-551079</v>
      </c>
      <c r="R19" s="20">
        <v>-551079</v>
      </c>
      <c r="S19" s="20">
        <v>-1649824</v>
      </c>
      <c r="T19" s="20">
        <v>-473612</v>
      </c>
      <c r="U19" s="20">
        <v>-3953512</v>
      </c>
      <c r="V19" s="20">
        <v>-3953512</v>
      </c>
      <c r="W19" s="20">
        <v>-3953512</v>
      </c>
      <c r="X19" s="20">
        <v>257975686</v>
      </c>
      <c r="Y19" s="20">
        <v>-261929198</v>
      </c>
      <c r="Z19" s="21">
        <v>-101.53</v>
      </c>
      <c r="AA19" s="22">
        <v>257975686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737721</v>
      </c>
      <c r="D22" s="18">
        <v>737721</v>
      </c>
      <c r="E22" s="19">
        <v>523785</v>
      </c>
      <c r="F22" s="20">
        <v>523785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523785</v>
      </c>
      <c r="Y22" s="20">
        <v>-523785</v>
      </c>
      <c r="Z22" s="21">
        <v>-100</v>
      </c>
      <c r="AA22" s="22">
        <v>523785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322607284</v>
      </c>
      <c r="D24" s="29">
        <f>SUM(D15:D23)</f>
        <v>322607284</v>
      </c>
      <c r="E24" s="36">
        <f t="shared" si="1"/>
        <v>258528539</v>
      </c>
      <c r="F24" s="37">
        <f t="shared" si="1"/>
        <v>258528539</v>
      </c>
      <c r="G24" s="37">
        <f t="shared" si="1"/>
        <v>212149</v>
      </c>
      <c r="H24" s="37">
        <f t="shared" si="1"/>
        <v>3138960</v>
      </c>
      <c r="I24" s="37">
        <f t="shared" si="1"/>
        <v>965854</v>
      </c>
      <c r="J24" s="37">
        <f t="shared" si="1"/>
        <v>965854</v>
      </c>
      <c r="K24" s="37">
        <f t="shared" si="1"/>
        <v>-2102800</v>
      </c>
      <c r="L24" s="37">
        <f t="shared" si="1"/>
        <v>-1329670</v>
      </c>
      <c r="M24" s="37">
        <f t="shared" si="1"/>
        <v>-1720426</v>
      </c>
      <c r="N24" s="37">
        <f t="shared" si="1"/>
        <v>-1720426</v>
      </c>
      <c r="O24" s="37">
        <f t="shared" si="1"/>
        <v>-1586365</v>
      </c>
      <c r="P24" s="37">
        <f t="shared" si="1"/>
        <v>-1200149</v>
      </c>
      <c r="Q24" s="37">
        <f t="shared" si="1"/>
        <v>-557766</v>
      </c>
      <c r="R24" s="37">
        <f t="shared" si="1"/>
        <v>-557766</v>
      </c>
      <c r="S24" s="37">
        <f t="shared" si="1"/>
        <v>-1649824</v>
      </c>
      <c r="T24" s="37">
        <f t="shared" si="1"/>
        <v>-473612</v>
      </c>
      <c r="U24" s="37">
        <f t="shared" si="1"/>
        <v>-3953512</v>
      </c>
      <c r="V24" s="37">
        <f t="shared" si="1"/>
        <v>-3953512</v>
      </c>
      <c r="W24" s="37">
        <f t="shared" si="1"/>
        <v>-3953512</v>
      </c>
      <c r="X24" s="37">
        <f t="shared" si="1"/>
        <v>258528539</v>
      </c>
      <c r="Y24" s="37">
        <f t="shared" si="1"/>
        <v>-262482051</v>
      </c>
      <c r="Z24" s="38">
        <f>+IF(X24&lt;&gt;0,+(Y24/X24)*100,0)</f>
        <v>-101.52923619778782</v>
      </c>
      <c r="AA24" s="39">
        <f>SUM(AA15:AA23)</f>
        <v>258528539</v>
      </c>
    </row>
    <row r="25" spans="1:27" ht="13.5">
      <c r="A25" s="27" t="s">
        <v>51</v>
      </c>
      <c r="B25" s="28"/>
      <c r="C25" s="29">
        <f aca="true" t="shared" si="2" ref="C25:Y25">+C12+C24</f>
        <v>348419770</v>
      </c>
      <c r="D25" s="29">
        <f>+D12+D24</f>
        <v>348419770</v>
      </c>
      <c r="E25" s="30">
        <f t="shared" si="2"/>
        <v>288871087</v>
      </c>
      <c r="F25" s="31">
        <f t="shared" si="2"/>
        <v>288871088</v>
      </c>
      <c r="G25" s="31">
        <f t="shared" si="2"/>
        <v>20302498</v>
      </c>
      <c r="H25" s="31">
        <f t="shared" si="2"/>
        <v>293482</v>
      </c>
      <c r="I25" s="31">
        <f t="shared" si="2"/>
        <v>5376977</v>
      </c>
      <c r="J25" s="31">
        <f t="shared" si="2"/>
        <v>5376977</v>
      </c>
      <c r="K25" s="31">
        <f t="shared" si="2"/>
        <v>10850896</v>
      </c>
      <c r="L25" s="31">
        <f t="shared" si="2"/>
        <v>-12452381</v>
      </c>
      <c r="M25" s="31">
        <f t="shared" si="2"/>
        <v>-764048</v>
      </c>
      <c r="N25" s="31">
        <f t="shared" si="2"/>
        <v>-764048</v>
      </c>
      <c r="O25" s="31">
        <f t="shared" si="2"/>
        <v>2738542</v>
      </c>
      <c r="P25" s="31">
        <f t="shared" si="2"/>
        <v>1786975</v>
      </c>
      <c r="Q25" s="31">
        <f t="shared" si="2"/>
        <v>-7647075</v>
      </c>
      <c r="R25" s="31">
        <f t="shared" si="2"/>
        <v>-7647075</v>
      </c>
      <c r="S25" s="31">
        <f t="shared" si="2"/>
        <v>1830178</v>
      </c>
      <c r="T25" s="31">
        <f t="shared" si="2"/>
        <v>-286705</v>
      </c>
      <c r="U25" s="31">
        <f t="shared" si="2"/>
        <v>-4295221</v>
      </c>
      <c r="V25" s="31">
        <f t="shared" si="2"/>
        <v>-4295221</v>
      </c>
      <c r="W25" s="31">
        <f t="shared" si="2"/>
        <v>-4295221</v>
      </c>
      <c r="X25" s="31">
        <f t="shared" si="2"/>
        <v>288871088</v>
      </c>
      <c r="Y25" s="31">
        <f t="shared" si="2"/>
        <v>-293166309</v>
      </c>
      <c r="Z25" s="32">
        <f>+IF(X25&lt;&gt;0,+(Y25/X25)*100,0)</f>
        <v>-101.4868988896528</v>
      </c>
      <c r="AA25" s="33">
        <f>+AA12+AA24</f>
        <v>288871088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104700</v>
      </c>
      <c r="D31" s="18">
        <v>104700</v>
      </c>
      <c r="E31" s="19">
        <v>133732</v>
      </c>
      <c r="F31" s="20">
        <v>133732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133732</v>
      </c>
      <c r="Y31" s="20">
        <v>-133732</v>
      </c>
      <c r="Z31" s="21">
        <v>-100</v>
      </c>
      <c r="AA31" s="22">
        <v>133732</v>
      </c>
    </row>
    <row r="32" spans="1:27" ht="13.5">
      <c r="A32" s="23" t="s">
        <v>57</v>
      </c>
      <c r="B32" s="17"/>
      <c r="C32" s="18">
        <v>30270174</v>
      </c>
      <c r="D32" s="18">
        <v>30270174</v>
      </c>
      <c r="E32" s="19">
        <v>64094340</v>
      </c>
      <c r="F32" s="20">
        <v>64094341</v>
      </c>
      <c r="G32" s="20">
        <v>-2863966</v>
      </c>
      <c r="H32" s="20">
        <v>-1098000</v>
      </c>
      <c r="I32" s="20">
        <v>6948664</v>
      </c>
      <c r="J32" s="20">
        <v>6948664</v>
      </c>
      <c r="K32" s="20">
        <v>9104469</v>
      </c>
      <c r="L32" s="20">
        <v>-2321601</v>
      </c>
      <c r="M32" s="20">
        <v>-3260836</v>
      </c>
      <c r="N32" s="20">
        <v>-3260836</v>
      </c>
      <c r="O32" s="20">
        <v>4605118</v>
      </c>
      <c r="P32" s="20">
        <v>-407388</v>
      </c>
      <c r="Q32" s="20">
        <v>-1085758</v>
      </c>
      <c r="R32" s="20">
        <v>-1085758</v>
      </c>
      <c r="S32" s="20">
        <v>2647767</v>
      </c>
      <c r="T32" s="20">
        <v>-1492926</v>
      </c>
      <c r="U32" s="20">
        <v>-4880556</v>
      </c>
      <c r="V32" s="20">
        <v>-4880556</v>
      </c>
      <c r="W32" s="20">
        <v>-4880556</v>
      </c>
      <c r="X32" s="20">
        <v>64094341</v>
      </c>
      <c r="Y32" s="20">
        <v>-68974897</v>
      </c>
      <c r="Z32" s="21">
        <v>-107.61</v>
      </c>
      <c r="AA32" s="22">
        <v>64094341</v>
      </c>
    </row>
    <row r="33" spans="1:27" ht="13.5">
      <c r="A33" s="23" t="s">
        <v>58</v>
      </c>
      <c r="B33" s="17"/>
      <c r="C33" s="18">
        <v>1222885</v>
      </c>
      <c r="D33" s="18">
        <v>1222885</v>
      </c>
      <c r="E33" s="19">
        <v>92258</v>
      </c>
      <c r="F33" s="20">
        <v>92258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92258</v>
      </c>
      <c r="Y33" s="20">
        <v>-92258</v>
      </c>
      <c r="Z33" s="21">
        <v>-100</v>
      </c>
      <c r="AA33" s="22">
        <v>92258</v>
      </c>
    </row>
    <row r="34" spans="1:27" ht="13.5">
      <c r="A34" s="27" t="s">
        <v>59</v>
      </c>
      <c r="B34" s="28"/>
      <c r="C34" s="29">
        <f aca="true" t="shared" si="3" ref="C34:Y34">SUM(C29:C33)</f>
        <v>31597759</v>
      </c>
      <c r="D34" s="29">
        <f>SUM(D29:D33)</f>
        <v>31597759</v>
      </c>
      <c r="E34" s="30">
        <f t="shared" si="3"/>
        <v>64320330</v>
      </c>
      <c r="F34" s="31">
        <f t="shared" si="3"/>
        <v>64320331</v>
      </c>
      <c r="G34" s="31">
        <f t="shared" si="3"/>
        <v>-2863966</v>
      </c>
      <c r="H34" s="31">
        <f t="shared" si="3"/>
        <v>-1098000</v>
      </c>
      <c r="I34" s="31">
        <f t="shared" si="3"/>
        <v>6948664</v>
      </c>
      <c r="J34" s="31">
        <f t="shared" si="3"/>
        <v>6948664</v>
      </c>
      <c r="K34" s="31">
        <f t="shared" si="3"/>
        <v>9104469</v>
      </c>
      <c r="L34" s="31">
        <f t="shared" si="3"/>
        <v>-2321601</v>
      </c>
      <c r="M34" s="31">
        <f t="shared" si="3"/>
        <v>-3260836</v>
      </c>
      <c r="N34" s="31">
        <f t="shared" si="3"/>
        <v>-3260836</v>
      </c>
      <c r="O34" s="31">
        <f t="shared" si="3"/>
        <v>4605118</v>
      </c>
      <c r="P34" s="31">
        <f t="shared" si="3"/>
        <v>-407388</v>
      </c>
      <c r="Q34" s="31">
        <f t="shared" si="3"/>
        <v>-1085758</v>
      </c>
      <c r="R34" s="31">
        <f t="shared" si="3"/>
        <v>-1085758</v>
      </c>
      <c r="S34" s="31">
        <f t="shared" si="3"/>
        <v>2647767</v>
      </c>
      <c r="T34" s="31">
        <f t="shared" si="3"/>
        <v>-1492926</v>
      </c>
      <c r="U34" s="31">
        <f t="shared" si="3"/>
        <v>-4880556</v>
      </c>
      <c r="V34" s="31">
        <f t="shared" si="3"/>
        <v>-4880556</v>
      </c>
      <c r="W34" s="31">
        <f t="shared" si="3"/>
        <v>-4880556</v>
      </c>
      <c r="X34" s="31">
        <f t="shared" si="3"/>
        <v>64320331</v>
      </c>
      <c r="Y34" s="31">
        <f t="shared" si="3"/>
        <v>-69200887</v>
      </c>
      <c r="Z34" s="32">
        <f>+IF(X34&lt;&gt;0,+(Y34/X34)*100,0)</f>
        <v>-107.5878900561006</v>
      </c>
      <c r="AA34" s="33">
        <f>SUM(AA29:AA33)</f>
        <v>64320331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3261101</v>
      </c>
      <c r="D38" s="18">
        <v>3261101</v>
      </c>
      <c r="E38" s="19">
        <v>1224115</v>
      </c>
      <c r="F38" s="20">
        <v>1224115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1224115</v>
      </c>
      <c r="Y38" s="20">
        <v>-1224115</v>
      </c>
      <c r="Z38" s="21">
        <v>-100</v>
      </c>
      <c r="AA38" s="22">
        <v>1224115</v>
      </c>
    </row>
    <row r="39" spans="1:27" ht="13.5">
      <c r="A39" s="27" t="s">
        <v>61</v>
      </c>
      <c r="B39" s="35"/>
      <c r="C39" s="29">
        <f aca="true" t="shared" si="4" ref="C39:Y39">SUM(C37:C38)</f>
        <v>3261101</v>
      </c>
      <c r="D39" s="29">
        <f>SUM(D37:D38)</f>
        <v>3261101</v>
      </c>
      <c r="E39" s="36">
        <f t="shared" si="4"/>
        <v>1224115</v>
      </c>
      <c r="F39" s="37">
        <f t="shared" si="4"/>
        <v>1224115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1224115</v>
      </c>
      <c r="Y39" s="37">
        <f t="shared" si="4"/>
        <v>-1224115</v>
      </c>
      <c r="Z39" s="38">
        <f>+IF(X39&lt;&gt;0,+(Y39/X39)*100,0)</f>
        <v>-100</v>
      </c>
      <c r="AA39" s="39">
        <f>SUM(AA37:AA38)</f>
        <v>1224115</v>
      </c>
    </row>
    <row r="40" spans="1:27" ht="13.5">
      <c r="A40" s="27" t="s">
        <v>62</v>
      </c>
      <c r="B40" s="28"/>
      <c r="C40" s="29">
        <f aca="true" t="shared" si="5" ref="C40:Y40">+C34+C39</f>
        <v>34858860</v>
      </c>
      <c r="D40" s="29">
        <f>+D34+D39</f>
        <v>34858860</v>
      </c>
      <c r="E40" s="30">
        <f t="shared" si="5"/>
        <v>65544445</v>
      </c>
      <c r="F40" s="31">
        <f t="shared" si="5"/>
        <v>65544446</v>
      </c>
      <c r="G40" s="31">
        <f t="shared" si="5"/>
        <v>-2863966</v>
      </c>
      <c r="H40" s="31">
        <f t="shared" si="5"/>
        <v>-1098000</v>
      </c>
      <c r="I40" s="31">
        <f t="shared" si="5"/>
        <v>6948664</v>
      </c>
      <c r="J40" s="31">
        <f t="shared" si="5"/>
        <v>6948664</v>
      </c>
      <c r="K40" s="31">
        <f t="shared" si="5"/>
        <v>9104469</v>
      </c>
      <c r="L40" s="31">
        <f t="shared" si="5"/>
        <v>-2321601</v>
      </c>
      <c r="M40" s="31">
        <f t="shared" si="5"/>
        <v>-3260836</v>
      </c>
      <c r="N40" s="31">
        <f t="shared" si="5"/>
        <v>-3260836</v>
      </c>
      <c r="O40" s="31">
        <f t="shared" si="5"/>
        <v>4605118</v>
      </c>
      <c r="P40" s="31">
        <f t="shared" si="5"/>
        <v>-407388</v>
      </c>
      <c r="Q40" s="31">
        <f t="shared" si="5"/>
        <v>-1085758</v>
      </c>
      <c r="R40" s="31">
        <f t="shared" si="5"/>
        <v>-1085758</v>
      </c>
      <c r="S40" s="31">
        <f t="shared" si="5"/>
        <v>2647767</v>
      </c>
      <c r="T40" s="31">
        <f t="shared" si="5"/>
        <v>-1492926</v>
      </c>
      <c r="U40" s="31">
        <f t="shared" si="5"/>
        <v>-4880556</v>
      </c>
      <c r="V40" s="31">
        <f t="shared" si="5"/>
        <v>-4880556</v>
      </c>
      <c r="W40" s="31">
        <f t="shared" si="5"/>
        <v>-4880556</v>
      </c>
      <c r="X40" s="31">
        <f t="shared" si="5"/>
        <v>65544446</v>
      </c>
      <c r="Y40" s="31">
        <f t="shared" si="5"/>
        <v>-70425002</v>
      </c>
      <c r="Z40" s="32">
        <f>+IF(X40&lt;&gt;0,+(Y40/X40)*100,0)</f>
        <v>-107.44617781955164</v>
      </c>
      <c r="AA40" s="33">
        <f>+AA34+AA39</f>
        <v>65544446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313560910</v>
      </c>
      <c r="D42" s="43">
        <f>+D25-D40</f>
        <v>313560910</v>
      </c>
      <c r="E42" s="44">
        <f t="shared" si="6"/>
        <v>223326642</v>
      </c>
      <c r="F42" s="45">
        <f t="shared" si="6"/>
        <v>223326642</v>
      </c>
      <c r="G42" s="45">
        <f t="shared" si="6"/>
        <v>23166464</v>
      </c>
      <c r="H42" s="45">
        <f t="shared" si="6"/>
        <v>1391482</v>
      </c>
      <c r="I42" s="45">
        <f t="shared" si="6"/>
        <v>-1571687</v>
      </c>
      <c r="J42" s="45">
        <f t="shared" si="6"/>
        <v>-1571687</v>
      </c>
      <c r="K42" s="45">
        <f t="shared" si="6"/>
        <v>1746427</v>
      </c>
      <c r="L42" s="45">
        <f t="shared" si="6"/>
        <v>-10130780</v>
      </c>
      <c r="M42" s="45">
        <f t="shared" si="6"/>
        <v>2496788</v>
      </c>
      <c r="N42" s="45">
        <f t="shared" si="6"/>
        <v>2496788</v>
      </c>
      <c r="O42" s="45">
        <f t="shared" si="6"/>
        <v>-1866576</v>
      </c>
      <c r="P42" s="45">
        <f t="shared" si="6"/>
        <v>2194363</v>
      </c>
      <c r="Q42" s="45">
        <f t="shared" si="6"/>
        <v>-6561317</v>
      </c>
      <c r="R42" s="45">
        <f t="shared" si="6"/>
        <v>-6561317</v>
      </c>
      <c r="S42" s="45">
        <f t="shared" si="6"/>
        <v>-817589</v>
      </c>
      <c r="T42" s="45">
        <f t="shared" si="6"/>
        <v>1206221</v>
      </c>
      <c r="U42" s="45">
        <f t="shared" si="6"/>
        <v>585335</v>
      </c>
      <c r="V42" s="45">
        <f t="shared" si="6"/>
        <v>585335</v>
      </c>
      <c r="W42" s="45">
        <f t="shared" si="6"/>
        <v>585335</v>
      </c>
      <c r="X42" s="45">
        <f t="shared" si="6"/>
        <v>223326642</v>
      </c>
      <c r="Y42" s="45">
        <f t="shared" si="6"/>
        <v>-222741307</v>
      </c>
      <c r="Z42" s="46">
        <f>+IF(X42&lt;&gt;0,+(Y42/X42)*100,0)</f>
        <v>-99.73790184871896</v>
      </c>
      <c r="AA42" s="47">
        <f>+AA25-AA40</f>
        <v>223326642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313560910</v>
      </c>
      <c r="D45" s="18">
        <v>313560910</v>
      </c>
      <c r="E45" s="19">
        <v>237915047</v>
      </c>
      <c r="F45" s="20">
        <v>237915047</v>
      </c>
      <c r="G45" s="20">
        <v>23166464</v>
      </c>
      <c r="H45" s="20">
        <v>1391482</v>
      </c>
      <c r="I45" s="20">
        <v>-1571687</v>
      </c>
      <c r="J45" s="20">
        <v>-1571687</v>
      </c>
      <c r="K45" s="20">
        <v>1746426</v>
      </c>
      <c r="L45" s="20">
        <v>-10130781</v>
      </c>
      <c r="M45" s="20">
        <v>2496789</v>
      </c>
      <c r="N45" s="20">
        <v>2496789</v>
      </c>
      <c r="O45" s="20">
        <v>-1866576</v>
      </c>
      <c r="P45" s="20">
        <v>2194363</v>
      </c>
      <c r="Q45" s="20">
        <v>-6561315</v>
      </c>
      <c r="R45" s="20">
        <v>-6561315</v>
      </c>
      <c r="S45" s="20">
        <v>-817590</v>
      </c>
      <c r="T45" s="20">
        <v>1206220</v>
      </c>
      <c r="U45" s="20">
        <v>585336</v>
      </c>
      <c r="V45" s="20">
        <v>585336</v>
      </c>
      <c r="W45" s="20">
        <v>585336</v>
      </c>
      <c r="X45" s="20">
        <v>237915047</v>
      </c>
      <c r="Y45" s="20">
        <v>-237329711</v>
      </c>
      <c r="Z45" s="48">
        <v>-99.75</v>
      </c>
      <c r="AA45" s="22">
        <v>237915047</v>
      </c>
    </row>
    <row r="46" spans="1:27" ht="13.5">
      <c r="A46" s="23" t="s">
        <v>67</v>
      </c>
      <c r="B46" s="17"/>
      <c r="C46" s="18"/>
      <c r="D46" s="18"/>
      <c r="E46" s="19">
        <v>-14588405</v>
      </c>
      <c r="F46" s="20">
        <v>-14588405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-14588405</v>
      </c>
      <c r="Y46" s="20">
        <v>14588405</v>
      </c>
      <c r="Z46" s="48">
        <v>-100</v>
      </c>
      <c r="AA46" s="22">
        <v>-14588405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313560910</v>
      </c>
      <c r="D48" s="51">
        <f>SUM(D45:D47)</f>
        <v>313560910</v>
      </c>
      <c r="E48" s="52">
        <f t="shared" si="7"/>
        <v>223326642</v>
      </c>
      <c r="F48" s="53">
        <f t="shared" si="7"/>
        <v>223326642</v>
      </c>
      <c r="G48" s="53">
        <f t="shared" si="7"/>
        <v>23166464</v>
      </c>
      <c r="H48" s="53">
        <f t="shared" si="7"/>
        <v>1391482</v>
      </c>
      <c r="I48" s="53">
        <f t="shared" si="7"/>
        <v>-1571687</v>
      </c>
      <c r="J48" s="53">
        <f t="shared" si="7"/>
        <v>-1571687</v>
      </c>
      <c r="K48" s="53">
        <f t="shared" si="7"/>
        <v>1746426</v>
      </c>
      <c r="L48" s="53">
        <f t="shared" si="7"/>
        <v>-10130781</v>
      </c>
      <c r="M48" s="53">
        <f t="shared" si="7"/>
        <v>2496789</v>
      </c>
      <c r="N48" s="53">
        <f t="shared" si="7"/>
        <v>2496789</v>
      </c>
      <c r="O48" s="53">
        <f t="shared" si="7"/>
        <v>-1866576</v>
      </c>
      <c r="P48" s="53">
        <f t="shared" si="7"/>
        <v>2194363</v>
      </c>
      <c r="Q48" s="53">
        <f t="shared" si="7"/>
        <v>-6561315</v>
      </c>
      <c r="R48" s="53">
        <f t="shared" si="7"/>
        <v>-6561315</v>
      </c>
      <c r="S48" s="53">
        <f t="shared" si="7"/>
        <v>-817590</v>
      </c>
      <c r="T48" s="53">
        <f t="shared" si="7"/>
        <v>1206220</v>
      </c>
      <c r="U48" s="53">
        <f t="shared" si="7"/>
        <v>585336</v>
      </c>
      <c r="V48" s="53">
        <f t="shared" si="7"/>
        <v>585336</v>
      </c>
      <c r="W48" s="53">
        <f t="shared" si="7"/>
        <v>585336</v>
      </c>
      <c r="X48" s="53">
        <f t="shared" si="7"/>
        <v>223326642</v>
      </c>
      <c r="Y48" s="53">
        <f t="shared" si="7"/>
        <v>-222741306</v>
      </c>
      <c r="Z48" s="54">
        <f>+IF(X48&lt;&gt;0,+(Y48/X48)*100,0)</f>
        <v>-99.73790140094437</v>
      </c>
      <c r="AA48" s="55">
        <f>SUM(AA45:AA47)</f>
        <v>223326642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28750758</v>
      </c>
      <c r="D6" s="18">
        <v>28750758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>
        <v>22081730</v>
      </c>
      <c r="F7" s="20">
        <v>22081730</v>
      </c>
      <c r="G7" s="20">
        <v>40569935</v>
      </c>
      <c r="H7" s="20">
        <v>41129682</v>
      </c>
      <c r="I7" s="20">
        <v>43427487</v>
      </c>
      <c r="J7" s="20">
        <v>43427487</v>
      </c>
      <c r="K7" s="20">
        <v>40800449</v>
      </c>
      <c r="L7" s="20">
        <v>36766224</v>
      </c>
      <c r="M7" s="20">
        <v>62720227</v>
      </c>
      <c r="N7" s="20">
        <v>62720227</v>
      </c>
      <c r="O7" s="20">
        <v>51578704</v>
      </c>
      <c r="P7" s="20">
        <v>51756996</v>
      </c>
      <c r="Q7" s="20">
        <v>67707542</v>
      </c>
      <c r="R7" s="20">
        <v>67707542</v>
      </c>
      <c r="S7" s="20">
        <v>59886459</v>
      </c>
      <c r="T7" s="20">
        <v>48233442</v>
      </c>
      <c r="U7" s="20">
        <v>36786383</v>
      </c>
      <c r="V7" s="20">
        <v>36786383</v>
      </c>
      <c r="W7" s="20">
        <v>36786383</v>
      </c>
      <c r="X7" s="20">
        <v>22081730</v>
      </c>
      <c r="Y7" s="20">
        <v>14704653</v>
      </c>
      <c r="Z7" s="21">
        <v>66.59</v>
      </c>
      <c r="AA7" s="22">
        <v>22081730</v>
      </c>
    </row>
    <row r="8" spans="1:27" ht="13.5">
      <c r="A8" s="23" t="s">
        <v>35</v>
      </c>
      <c r="B8" s="17"/>
      <c r="C8" s="18">
        <v>53158536</v>
      </c>
      <c r="D8" s="18">
        <v>53158536</v>
      </c>
      <c r="E8" s="19">
        <v>64525274</v>
      </c>
      <c r="F8" s="20">
        <v>64525274</v>
      </c>
      <c r="G8" s="20">
        <v>56134188</v>
      </c>
      <c r="H8" s="20">
        <v>58621917</v>
      </c>
      <c r="I8" s="20">
        <v>51464196</v>
      </c>
      <c r="J8" s="20">
        <v>51464196</v>
      </c>
      <c r="K8" s="20">
        <v>51399843</v>
      </c>
      <c r="L8" s="20">
        <v>50662554</v>
      </c>
      <c r="M8" s="20">
        <v>48375258</v>
      </c>
      <c r="N8" s="20">
        <v>48375258</v>
      </c>
      <c r="O8" s="20">
        <v>50688018</v>
      </c>
      <c r="P8" s="20">
        <v>54152322</v>
      </c>
      <c r="Q8" s="20">
        <v>38388676</v>
      </c>
      <c r="R8" s="20">
        <v>38388676</v>
      </c>
      <c r="S8" s="20">
        <v>37746624</v>
      </c>
      <c r="T8" s="20">
        <v>41049459</v>
      </c>
      <c r="U8" s="20">
        <v>38243620</v>
      </c>
      <c r="V8" s="20">
        <v>38243620</v>
      </c>
      <c r="W8" s="20">
        <v>38243620</v>
      </c>
      <c r="X8" s="20">
        <v>64525274</v>
      </c>
      <c r="Y8" s="20">
        <v>-26281654</v>
      </c>
      <c r="Z8" s="21">
        <v>-40.73</v>
      </c>
      <c r="AA8" s="22">
        <v>64525274</v>
      </c>
    </row>
    <row r="9" spans="1:27" ht="13.5">
      <c r="A9" s="23" t="s">
        <v>36</v>
      </c>
      <c r="B9" s="17"/>
      <c r="C9" s="18">
        <v>12409399</v>
      </c>
      <c r="D9" s="18">
        <v>12409399</v>
      </c>
      <c r="E9" s="19">
        <v>214597854</v>
      </c>
      <c r="F9" s="20">
        <v>214597854</v>
      </c>
      <c r="G9" s="20">
        <v>74217357</v>
      </c>
      <c r="H9" s="20">
        <v>69356117</v>
      </c>
      <c r="I9" s="20">
        <v>48518704</v>
      </c>
      <c r="J9" s="20">
        <v>48518704</v>
      </c>
      <c r="K9" s="20">
        <v>48737145</v>
      </c>
      <c r="L9" s="20">
        <v>50714784</v>
      </c>
      <c r="M9" s="20">
        <v>46552819</v>
      </c>
      <c r="N9" s="20">
        <v>46552819</v>
      </c>
      <c r="O9" s="20">
        <v>51721047</v>
      </c>
      <c r="P9" s="20">
        <v>54470812</v>
      </c>
      <c r="Q9" s="20">
        <v>31009035</v>
      </c>
      <c r="R9" s="20">
        <v>31009035</v>
      </c>
      <c r="S9" s="20">
        <v>20405597</v>
      </c>
      <c r="T9" s="20">
        <v>17268331</v>
      </c>
      <c r="U9" s="20">
        <v>14981341</v>
      </c>
      <c r="V9" s="20">
        <v>14981341</v>
      </c>
      <c r="W9" s="20">
        <v>14981341</v>
      </c>
      <c r="X9" s="20">
        <v>214597854</v>
      </c>
      <c r="Y9" s="20">
        <v>-199616513</v>
      </c>
      <c r="Z9" s="21">
        <v>-93.02</v>
      </c>
      <c r="AA9" s="22">
        <v>214597854</v>
      </c>
    </row>
    <row r="10" spans="1:27" ht="13.5">
      <c r="A10" s="23" t="s">
        <v>37</v>
      </c>
      <c r="B10" s="17"/>
      <c r="C10" s="18">
        <v>21000</v>
      </c>
      <c r="D10" s="18">
        <v>21000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4321092</v>
      </c>
      <c r="D11" s="18">
        <v>4321092</v>
      </c>
      <c r="E11" s="19">
        <v>3684198</v>
      </c>
      <c r="F11" s="20">
        <v>3684198</v>
      </c>
      <c r="G11" s="20">
        <v>179904907</v>
      </c>
      <c r="H11" s="20">
        <v>182034573</v>
      </c>
      <c r="I11" s="20">
        <v>5569175</v>
      </c>
      <c r="J11" s="20">
        <v>5569175</v>
      </c>
      <c r="K11" s="20">
        <v>5812736</v>
      </c>
      <c r="L11" s="20">
        <v>6148571</v>
      </c>
      <c r="M11" s="20">
        <v>6500922</v>
      </c>
      <c r="N11" s="20">
        <v>6500922</v>
      </c>
      <c r="O11" s="20">
        <v>6613518</v>
      </c>
      <c r="P11" s="20">
        <v>5503933</v>
      </c>
      <c r="Q11" s="20">
        <v>5538643</v>
      </c>
      <c r="R11" s="20">
        <v>5538643</v>
      </c>
      <c r="S11" s="20">
        <v>5687880</v>
      </c>
      <c r="T11" s="20">
        <v>5117563</v>
      </c>
      <c r="U11" s="20">
        <v>4331328</v>
      </c>
      <c r="V11" s="20">
        <v>4331328</v>
      </c>
      <c r="W11" s="20">
        <v>4331328</v>
      </c>
      <c r="X11" s="20">
        <v>3684198</v>
      </c>
      <c r="Y11" s="20">
        <v>647130</v>
      </c>
      <c r="Z11" s="21">
        <v>17.57</v>
      </c>
      <c r="AA11" s="22">
        <v>3684198</v>
      </c>
    </row>
    <row r="12" spans="1:27" ht="13.5">
      <c r="A12" s="27" t="s">
        <v>39</v>
      </c>
      <c r="B12" s="28"/>
      <c r="C12" s="29">
        <f aca="true" t="shared" si="0" ref="C12:Y12">SUM(C6:C11)</f>
        <v>98660785</v>
      </c>
      <c r="D12" s="29">
        <f>SUM(D6:D11)</f>
        <v>98660785</v>
      </c>
      <c r="E12" s="30">
        <f t="shared" si="0"/>
        <v>304889056</v>
      </c>
      <c r="F12" s="31">
        <f t="shared" si="0"/>
        <v>304889056</v>
      </c>
      <c r="G12" s="31">
        <f t="shared" si="0"/>
        <v>350826387</v>
      </c>
      <c r="H12" s="31">
        <f t="shared" si="0"/>
        <v>351142289</v>
      </c>
      <c r="I12" s="31">
        <f t="shared" si="0"/>
        <v>148979562</v>
      </c>
      <c r="J12" s="31">
        <f t="shared" si="0"/>
        <v>148979562</v>
      </c>
      <c r="K12" s="31">
        <f t="shared" si="0"/>
        <v>146750173</v>
      </c>
      <c r="L12" s="31">
        <f t="shared" si="0"/>
        <v>144292133</v>
      </c>
      <c r="M12" s="31">
        <f t="shared" si="0"/>
        <v>164149226</v>
      </c>
      <c r="N12" s="31">
        <f t="shared" si="0"/>
        <v>164149226</v>
      </c>
      <c r="O12" s="31">
        <f t="shared" si="0"/>
        <v>160601287</v>
      </c>
      <c r="P12" s="31">
        <f t="shared" si="0"/>
        <v>165884063</v>
      </c>
      <c r="Q12" s="31">
        <f t="shared" si="0"/>
        <v>142643896</v>
      </c>
      <c r="R12" s="31">
        <f t="shared" si="0"/>
        <v>142643896</v>
      </c>
      <c r="S12" s="31">
        <f t="shared" si="0"/>
        <v>123726560</v>
      </c>
      <c r="T12" s="31">
        <f t="shared" si="0"/>
        <v>111668795</v>
      </c>
      <c r="U12" s="31">
        <f t="shared" si="0"/>
        <v>94342672</v>
      </c>
      <c r="V12" s="31">
        <f t="shared" si="0"/>
        <v>94342672</v>
      </c>
      <c r="W12" s="31">
        <f t="shared" si="0"/>
        <v>94342672</v>
      </c>
      <c r="X12" s="31">
        <f t="shared" si="0"/>
        <v>304889056</v>
      </c>
      <c r="Y12" s="31">
        <f t="shared" si="0"/>
        <v>-210546384</v>
      </c>
      <c r="Z12" s="32">
        <f>+IF(X12&lt;&gt;0,+(Y12/X12)*100,0)</f>
        <v>-69.05672075025218</v>
      </c>
      <c r="AA12" s="33">
        <f>SUM(AA6:AA11)</f>
        <v>304889056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188060</v>
      </c>
      <c r="D15" s="18">
        <v>188060</v>
      </c>
      <c r="E15" s="19">
        <v>199377</v>
      </c>
      <c r="F15" s="20">
        <v>199376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199376</v>
      </c>
      <c r="Y15" s="20">
        <v>-199376</v>
      </c>
      <c r="Z15" s="21">
        <v>-100</v>
      </c>
      <c r="AA15" s="22">
        <v>199376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62916430</v>
      </c>
      <c r="D17" s="18">
        <v>62916430</v>
      </c>
      <c r="E17" s="19">
        <v>63664296</v>
      </c>
      <c r="F17" s="20">
        <v>63664296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63664296</v>
      </c>
      <c r="Y17" s="20">
        <v>-63664296</v>
      </c>
      <c r="Z17" s="21">
        <v>-100</v>
      </c>
      <c r="AA17" s="22">
        <v>63664296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2357174419</v>
      </c>
      <c r="D19" s="18">
        <v>2357174419</v>
      </c>
      <c r="E19" s="19">
        <v>2738272898</v>
      </c>
      <c r="F19" s="20">
        <v>2749238022</v>
      </c>
      <c r="G19" s="20">
        <v>2617676971</v>
      </c>
      <c r="H19" s="20">
        <v>2617694497</v>
      </c>
      <c r="I19" s="20">
        <v>2550772667</v>
      </c>
      <c r="J19" s="20">
        <v>2550772667</v>
      </c>
      <c r="K19" s="20">
        <v>2550799732</v>
      </c>
      <c r="L19" s="20">
        <v>2550855546</v>
      </c>
      <c r="M19" s="20">
        <v>2550862853</v>
      </c>
      <c r="N19" s="20">
        <v>2550862853</v>
      </c>
      <c r="O19" s="20">
        <v>2550910956</v>
      </c>
      <c r="P19" s="20">
        <v>2551556145</v>
      </c>
      <c r="Q19" s="20">
        <v>2424124666</v>
      </c>
      <c r="R19" s="20">
        <v>2424124666</v>
      </c>
      <c r="S19" s="20">
        <v>2430575427</v>
      </c>
      <c r="T19" s="20">
        <v>2449500040</v>
      </c>
      <c r="U19" s="20">
        <v>2454485862</v>
      </c>
      <c r="V19" s="20">
        <v>2454485862</v>
      </c>
      <c r="W19" s="20">
        <v>2454485862</v>
      </c>
      <c r="X19" s="20">
        <v>2749238022</v>
      </c>
      <c r="Y19" s="20">
        <v>-294752160</v>
      </c>
      <c r="Z19" s="21">
        <v>-10.72</v>
      </c>
      <c r="AA19" s="22">
        <v>2749238022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171608</v>
      </c>
      <c r="D22" s="18">
        <v>171608</v>
      </c>
      <c r="E22" s="19">
        <v>68824</v>
      </c>
      <c r="F22" s="20">
        <v>68824</v>
      </c>
      <c r="G22" s="20">
        <v>45012</v>
      </c>
      <c r="H22" s="20">
        <v>45012</v>
      </c>
      <c r="I22" s="20">
        <v>66717</v>
      </c>
      <c r="J22" s="20">
        <v>66717</v>
      </c>
      <c r="K22" s="20">
        <v>66717</v>
      </c>
      <c r="L22" s="20">
        <v>66717</v>
      </c>
      <c r="M22" s="20">
        <v>66717</v>
      </c>
      <c r="N22" s="20">
        <v>66717</v>
      </c>
      <c r="O22" s="20">
        <v>66717</v>
      </c>
      <c r="P22" s="20">
        <v>66717</v>
      </c>
      <c r="Q22" s="20">
        <v>66717</v>
      </c>
      <c r="R22" s="20">
        <v>66717</v>
      </c>
      <c r="S22" s="20">
        <v>66717</v>
      </c>
      <c r="T22" s="20">
        <v>114409</v>
      </c>
      <c r="U22" s="20">
        <v>114409</v>
      </c>
      <c r="V22" s="20">
        <v>114409</v>
      </c>
      <c r="W22" s="20">
        <v>114409</v>
      </c>
      <c r="X22" s="20">
        <v>68824</v>
      </c>
      <c r="Y22" s="20">
        <v>45585</v>
      </c>
      <c r="Z22" s="21">
        <v>66.23</v>
      </c>
      <c r="AA22" s="22">
        <v>68824</v>
      </c>
    </row>
    <row r="23" spans="1:27" ht="13.5">
      <c r="A23" s="23" t="s">
        <v>49</v>
      </c>
      <c r="B23" s="17"/>
      <c r="C23" s="18">
        <v>160036</v>
      </c>
      <c r="D23" s="18">
        <v>160036</v>
      </c>
      <c r="E23" s="19"/>
      <c r="F23" s="20"/>
      <c r="G23" s="24"/>
      <c r="H23" s="24"/>
      <c r="I23" s="24">
        <v>169439886</v>
      </c>
      <c r="J23" s="20">
        <v>169439886</v>
      </c>
      <c r="K23" s="24">
        <v>169439886</v>
      </c>
      <c r="L23" s="24">
        <v>169439886</v>
      </c>
      <c r="M23" s="20">
        <v>169439886</v>
      </c>
      <c r="N23" s="24">
        <v>169439886</v>
      </c>
      <c r="O23" s="24">
        <v>169439886</v>
      </c>
      <c r="P23" s="24">
        <v>169439886</v>
      </c>
      <c r="Q23" s="20">
        <v>5110536</v>
      </c>
      <c r="R23" s="24">
        <v>5110536</v>
      </c>
      <c r="S23" s="24">
        <v>5110536</v>
      </c>
      <c r="T23" s="20">
        <v>5110536</v>
      </c>
      <c r="U23" s="24">
        <v>5110536</v>
      </c>
      <c r="V23" s="24">
        <v>5110536</v>
      </c>
      <c r="W23" s="24">
        <v>5110536</v>
      </c>
      <c r="X23" s="20"/>
      <c r="Y23" s="24">
        <v>5110536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2420610553</v>
      </c>
      <c r="D24" s="29">
        <f>SUM(D15:D23)</f>
        <v>2420610553</v>
      </c>
      <c r="E24" s="36">
        <f t="shared" si="1"/>
        <v>2802205395</v>
      </c>
      <c r="F24" s="37">
        <f t="shared" si="1"/>
        <v>2813170518</v>
      </c>
      <c r="G24" s="37">
        <f t="shared" si="1"/>
        <v>2617721983</v>
      </c>
      <c r="H24" s="37">
        <f t="shared" si="1"/>
        <v>2617739509</v>
      </c>
      <c r="I24" s="37">
        <f t="shared" si="1"/>
        <v>2720279270</v>
      </c>
      <c r="J24" s="37">
        <f t="shared" si="1"/>
        <v>2720279270</v>
      </c>
      <c r="K24" s="37">
        <f t="shared" si="1"/>
        <v>2720306335</v>
      </c>
      <c r="L24" s="37">
        <f t="shared" si="1"/>
        <v>2720362149</v>
      </c>
      <c r="M24" s="37">
        <f t="shared" si="1"/>
        <v>2720369456</v>
      </c>
      <c r="N24" s="37">
        <f t="shared" si="1"/>
        <v>2720369456</v>
      </c>
      <c r="O24" s="37">
        <f t="shared" si="1"/>
        <v>2720417559</v>
      </c>
      <c r="P24" s="37">
        <f t="shared" si="1"/>
        <v>2721062748</v>
      </c>
      <c r="Q24" s="37">
        <f t="shared" si="1"/>
        <v>2429301919</v>
      </c>
      <c r="R24" s="37">
        <f t="shared" si="1"/>
        <v>2429301919</v>
      </c>
      <c r="S24" s="37">
        <f t="shared" si="1"/>
        <v>2435752680</v>
      </c>
      <c r="T24" s="37">
        <f t="shared" si="1"/>
        <v>2454724985</v>
      </c>
      <c r="U24" s="37">
        <f t="shared" si="1"/>
        <v>2459710807</v>
      </c>
      <c r="V24" s="37">
        <f t="shared" si="1"/>
        <v>2459710807</v>
      </c>
      <c r="W24" s="37">
        <f t="shared" si="1"/>
        <v>2459710807</v>
      </c>
      <c r="X24" s="37">
        <f t="shared" si="1"/>
        <v>2813170518</v>
      </c>
      <c r="Y24" s="37">
        <f t="shared" si="1"/>
        <v>-353459711</v>
      </c>
      <c r="Z24" s="38">
        <f>+IF(X24&lt;&gt;0,+(Y24/X24)*100,0)</f>
        <v>-12.5644609432097</v>
      </c>
      <c r="AA24" s="39">
        <f>SUM(AA15:AA23)</f>
        <v>2813170518</v>
      </c>
    </row>
    <row r="25" spans="1:27" ht="13.5">
      <c r="A25" s="27" t="s">
        <v>51</v>
      </c>
      <c r="B25" s="28"/>
      <c r="C25" s="29">
        <f aca="true" t="shared" si="2" ref="C25:Y25">+C12+C24</f>
        <v>2519271338</v>
      </c>
      <c r="D25" s="29">
        <f>+D12+D24</f>
        <v>2519271338</v>
      </c>
      <c r="E25" s="30">
        <f t="shared" si="2"/>
        <v>3107094451</v>
      </c>
      <c r="F25" s="31">
        <f t="shared" si="2"/>
        <v>3118059574</v>
      </c>
      <c r="G25" s="31">
        <f t="shared" si="2"/>
        <v>2968548370</v>
      </c>
      <c r="H25" s="31">
        <f t="shared" si="2"/>
        <v>2968881798</v>
      </c>
      <c r="I25" s="31">
        <f t="shared" si="2"/>
        <v>2869258832</v>
      </c>
      <c r="J25" s="31">
        <f t="shared" si="2"/>
        <v>2869258832</v>
      </c>
      <c r="K25" s="31">
        <f t="shared" si="2"/>
        <v>2867056508</v>
      </c>
      <c r="L25" s="31">
        <f t="shared" si="2"/>
        <v>2864654282</v>
      </c>
      <c r="M25" s="31">
        <f t="shared" si="2"/>
        <v>2884518682</v>
      </c>
      <c r="N25" s="31">
        <f t="shared" si="2"/>
        <v>2884518682</v>
      </c>
      <c r="O25" s="31">
        <f t="shared" si="2"/>
        <v>2881018846</v>
      </c>
      <c r="P25" s="31">
        <f t="shared" si="2"/>
        <v>2886946811</v>
      </c>
      <c r="Q25" s="31">
        <f t="shared" si="2"/>
        <v>2571945815</v>
      </c>
      <c r="R25" s="31">
        <f t="shared" si="2"/>
        <v>2571945815</v>
      </c>
      <c r="S25" s="31">
        <f t="shared" si="2"/>
        <v>2559479240</v>
      </c>
      <c r="T25" s="31">
        <f t="shared" si="2"/>
        <v>2566393780</v>
      </c>
      <c r="U25" s="31">
        <f t="shared" si="2"/>
        <v>2554053479</v>
      </c>
      <c r="V25" s="31">
        <f t="shared" si="2"/>
        <v>2554053479</v>
      </c>
      <c r="W25" s="31">
        <f t="shared" si="2"/>
        <v>2554053479</v>
      </c>
      <c r="X25" s="31">
        <f t="shared" si="2"/>
        <v>3118059574</v>
      </c>
      <c r="Y25" s="31">
        <f t="shared" si="2"/>
        <v>-564006095</v>
      </c>
      <c r="Z25" s="32">
        <f>+IF(X25&lt;&gt;0,+(Y25/X25)*100,0)</f>
        <v>-18.08836815380231</v>
      </c>
      <c r="AA25" s="33">
        <f>+AA12+AA24</f>
        <v>3118059574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23136685</v>
      </c>
      <c r="H29" s="20">
        <v>20401932</v>
      </c>
      <c r="I29" s="20">
        <v>10431669</v>
      </c>
      <c r="J29" s="20">
        <v>10431669</v>
      </c>
      <c r="K29" s="20">
        <v>15178434</v>
      </c>
      <c r="L29" s="20">
        <v>33062109</v>
      </c>
      <c r="M29" s="20">
        <v>18046191</v>
      </c>
      <c r="N29" s="20">
        <v>18046191</v>
      </c>
      <c r="O29" s="20">
        <v>11584378</v>
      </c>
      <c r="P29" s="20">
        <v>15975458</v>
      </c>
      <c r="Q29" s="20">
        <v>7232068</v>
      </c>
      <c r="R29" s="20">
        <v>7232068</v>
      </c>
      <c r="S29" s="20">
        <v>2706614</v>
      </c>
      <c r="T29" s="20">
        <v>2919069</v>
      </c>
      <c r="U29" s="20">
        <v>3595127</v>
      </c>
      <c r="V29" s="20">
        <v>3595127</v>
      </c>
      <c r="W29" s="20">
        <v>3595127</v>
      </c>
      <c r="X29" s="20"/>
      <c r="Y29" s="20">
        <v>3595127</v>
      </c>
      <c r="Z29" s="21"/>
      <c r="AA29" s="22"/>
    </row>
    <row r="30" spans="1:27" ht="13.5">
      <c r="A30" s="23" t="s">
        <v>55</v>
      </c>
      <c r="B30" s="17"/>
      <c r="C30" s="18">
        <v>23927878</v>
      </c>
      <c r="D30" s="18">
        <v>23927878</v>
      </c>
      <c r="E30" s="19">
        <v>53718782</v>
      </c>
      <c r="F30" s="20">
        <v>53718782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53718782</v>
      </c>
      <c r="Y30" s="20">
        <v>-53718782</v>
      </c>
      <c r="Z30" s="21">
        <v>-100</v>
      </c>
      <c r="AA30" s="22">
        <v>53718782</v>
      </c>
    </row>
    <row r="31" spans="1:27" ht="13.5">
      <c r="A31" s="23" t="s">
        <v>56</v>
      </c>
      <c r="B31" s="17"/>
      <c r="C31" s="18">
        <v>8383685</v>
      </c>
      <c r="D31" s="18">
        <v>8383685</v>
      </c>
      <c r="E31" s="19">
        <v>12104576</v>
      </c>
      <c r="F31" s="20">
        <v>12104576</v>
      </c>
      <c r="G31" s="20">
        <v>10038720</v>
      </c>
      <c r="H31" s="20">
        <v>10055967</v>
      </c>
      <c r="I31" s="20">
        <v>10119614</v>
      </c>
      <c r="J31" s="20">
        <v>10119614</v>
      </c>
      <c r="K31" s="20">
        <v>10234408</v>
      </c>
      <c r="L31" s="20">
        <v>8458212</v>
      </c>
      <c r="M31" s="20">
        <v>8462376</v>
      </c>
      <c r="N31" s="20">
        <v>8462376</v>
      </c>
      <c r="O31" s="20">
        <v>8456990</v>
      </c>
      <c r="P31" s="20">
        <v>8482665</v>
      </c>
      <c r="Q31" s="20">
        <v>10458945</v>
      </c>
      <c r="R31" s="20">
        <v>10458945</v>
      </c>
      <c r="S31" s="20">
        <v>8539262</v>
      </c>
      <c r="T31" s="20">
        <v>8550435</v>
      </c>
      <c r="U31" s="20">
        <v>8592611</v>
      </c>
      <c r="V31" s="20">
        <v>8592611</v>
      </c>
      <c r="W31" s="20">
        <v>8592611</v>
      </c>
      <c r="X31" s="20">
        <v>12104576</v>
      </c>
      <c r="Y31" s="20">
        <v>-3511965</v>
      </c>
      <c r="Z31" s="21">
        <v>-29.01</v>
      </c>
      <c r="AA31" s="22">
        <v>12104576</v>
      </c>
    </row>
    <row r="32" spans="1:27" ht="13.5">
      <c r="A32" s="23" t="s">
        <v>57</v>
      </c>
      <c r="B32" s="17"/>
      <c r="C32" s="18">
        <v>120338394</v>
      </c>
      <c r="D32" s="18">
        <v>120338394</v>
      </c>
      <c r="E32" s="19">
        <v>141466207</v>
      </c>
      <c r="F32" s="20">
        <v>108126207</v>
      </c>
      <c r="G32" s="20">
        <v>93999001</v>
      </c>
      <c r="H32" s="20">
        <v>81484617</v>
      </c>
      <c r="I32" s="20">
        <v>83445135</v>
      </c>
      <c r="J32" s="20">
        <v>83445135</v>
      </c>
      <c r="K32" s="20">
        <v>83087121</v>
      </c>
      <c r="L32" s="20">
        <v>78405316</v>
      </c>
      <c r="M32" s="20">
        <v>103113124</v>
      </c>
      <c r="N32" s="20">
        <v>103113124</v>
      </c>
      <c r="O32" s="20">
        <v>103472262</v>
      </c>
      <c r="P32" s="20">
        <v>102614196</v>
      </c>
      <c r="Q32" s="20">
        <v>116970412</v>
      </c>
      <c r="R32" s="20">
        <v>116970412</v>
      </c>
      <c r="S32" s="20">
        <v>119361840</v>
      </c>
      <c r="T32" s="20">
        <v>111890041</v>
      </c>
      <c r="U32" s="20">
        <v>66347104</v>
      </c>
      <c r="V32" s="20">
        <v>66347104</v>
      </c>
      <c r="W32" s="20">
        <v>66347104</v>
      </c>
      <c r="X32" s="20">
        <v>108126207</v>
      </c>
      <c r="Y32" s="20">
        <v>-41779103</v>
      </c>
      <c r="Z32" s="21">
        <v>-38.64</v>
      </c>
      <c r="AA32" s="22">
        <v>108126207</v>
      </c>
    </row>
    <row r="33" spans="1:27" ht="13.5">
      <c r="A33" s="23" t="s">
        <v>58</v>
      </c>
      <c r="B33" s="17"/>
      <c r="C33" s="18">
        <v>31465926</v>
      </c>
      <c r="D33" s="18">
        <v>31465926</v>
      </c>
      <c r="E33" s="19">
        <v>23186791</v>
      </c>
      <c r="F33" s="20">
        <v>23186791</v>
      </c>
      <c r="G33" s="20">
        <v>19468077</v>
      </c>
      <c r="H33" s="20">
        <v>19468077</v>
      </c>
      <c r="I33" s="20">
        <v>36957714</v>
      </c>
      <c r="J33" s="20">
        <v>36957714</v>
      </c>
      <c r="K33" s="20">
        <v>36957714</v>
      </c>
      <c r="L33" s="20">
        <v>36957714</v>
      </c>
      <c r="M33" s="20">
        <v>36957714</v>
      </c>
      <c r="N33" s="20">
        <v>36957714</v>
      </c>
      <c r="O33" s="20">
        <v>36957714</v>
      </c>
      <c r="P33" s="20">
        <v>36957714</v>
      </c>
      <c r="Q33" s="20">
        <v>36957714</v>
      </c>
      <c r="R33" s="20">
        <v>36957714</v>
      </c>
      <c r="S33" s="20">
        <v>36957714</v>
      </c>
      <c r="T33" s="20">
        <v>36957714</v>
      </c>
      <c r="U33" s="20">
        <v>36957714</v>
      </c>
      <c r="V33" s="20">
        <v>36957714</v>
      </c>
      <c r="W33" s="20">
        <v>36957714</v>
      </c>
      <c r="X33" s="20">
        <v>23186791</v>
      </c>
      <c r="Y33" s="20">
        <v>13770923</v>
      </c>
      <c r="Z33" s="21">
        <v>59.39</v>
      </c>
      <c r="AA33" s="22">
        <v>23186791</v>
      </c>
    </row>
    <row r="34" spans="1:27" ht="13.5">
      <c r="A34" s="27" t="s">
        <v>59</v>
      </c>
      <c r="B34" s="28"/>
      <c r="C34" s="29">
        <f aca="true" t="shared" si="3" ref="C34:Y34">SUM(C29:C33)</f>
        <v>184115883</v>
      </c>
      <c r="D34" s="29">
        <f>SUM(D29:D33)</f>
        <v>184115883</v>
      </c>
      <c r="E34" s="30">
        <f t="shared" si="3"/>
        <v>230476356</v>
      </c>
      <c r="F34" s="31">
        <f t="shared" si="3"/>
        <v>197136356</v>
      </c>
      <c r="G34" s="31">
        <f t="shared" si="3"/>
        <v>146642483</v>
      </c>
      <c r="H34" s="31">
        <f t="shared" si="3"/>
        <v>131410593</v>
      </c>
      <c r="I34" s="31">
        <f t="shared" si="3"/>
        <v>140954132</v>
      </c>
      <c r="J34" s="31">
        <f t="shared" si="3"/>
        <v>140954132</v>
      </c>
      <c r="K34" s="31">
        <f t="shared" si="3"/>
        <v>145457677</v>
      </c>
      <c r="L34" s="31">
        <f t="shared" si="3"/>
        <v>156883351</v>
      </c>
      <c r="M34" s="31">
        <f t="shared" si="3"/>
        <v>166579405</v>
      </c>
      <c r="N34" s="31">
        <f t="shared" si="3"/>
        <v>166579405</v>
      </c>
      <c r="O34" s="31">
        <f t="shared" si="3"/>
        <v>160471344</v>
      </c>
      <c r="P34" s="31">
        <f t="shared" si="3"/>
        <v>164030033</v>
      </c>
      <c r="Q34" s="31">
        <f t="shared" si="3"/>
        <v>171619139</v>
      </c>
      <c r="R34" s="31">
        <f t="shared" si="3"/>
        <v>171619139</v>
      </c>
      <c r="S34" s="31">
        <f t="shared" si="3"/>
        <v>167565430</v>
      </c>
      <c r="T34" s="31">
        <f t="shared" si="3"/>
        <v>160317259</v>
      </c>
      <c r="U34" s="31">
        <f t="shared" si="3"/>
        <v>115492556</v>
      </c>
      <c r="V34" s="31">
        <f t="shared" si="3"/>
        <v>115492556</v>
      </c>
      <c r="W34" s="31">
        <f t="shared" si="3"/>
        <v>115492556</v>
      </c>
      <c r="X34" s="31">
        <f t="shared" si="3"/>
        <v>197136356</v>
      </c>
      <c r="Y34" s="31">
        <f t="shared" si="3"/>
        <v>-81643800</v>
      </c>
      <c r="Z34" s="32">
        <f>+IF(X34&lt;&gt;0,+(Y34/X34)*100,0)</f>
        <v>-41.41488747007173</v>
      </c>
      <c r="AA34" s="33">
        <f>SUM(AA29:AA33)</f>
        <v>197136356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54696199</v>
      </c>
      <c r="D37" s="18">
        <v>54696199</v>
      </c>
      <c r="E37" s="19">
        <v>30251320</v>
      </c>
      <c r="F37" s="20">
        <v>30251320</v>
      </c>
      <c r="G37" s="20">
        <v>84484163</v>
      </c>
      <c r="H37" s="20">
        <v>84484163</v>
      </c>
      <c r="I37" s="20">
        <v>78624077</v>
      </c>
      <c r="J37" s="20">
        <v>78624077</v>
      </c>
      <c r="K37" s="20">
        <v>74762843</v>
      </c>
      <c r="L37" s="20">
        <v>73438238</v>
      </c>
      <c r="M37" s="20">
        <v>72048248</v>
      </c>
      <c r="N37" s="20">
        <v>72048248</v>
      </c>
      <c r="O37" s="20">
        <v>72048248</v>
      </c>
      <c r="P37" s="20">
        <v>72048248</v>
      </c>
      <c r="Q37" s="20">
        <v>67859178</v>
      </c>
      <c r="R37" s="20">
        <v>67859178</v>
      </c>
      <c r="S37" s="20">
        <v>66403273</v>
      </c>
      <c r="T37" s="20">
        <v>64940954</v>
      </c>
      <c r="U37" s="20">
        <v>62006769</v>
      </c>
      <c r="V37" s="20">
        <v>62006769</v>
      </c>
      <c r="W37" s="20">
        <v>62006769</v>
      </c>
      <c r="X37" s="20">
        <v>30251320</v>
      </c>
      <c r="Y37" s="20">
        <v>31755449</v>
      </c>
      <c r="Z37" s="21">
        <v>104.97</v>
      </c>
      <c r="AA37" s="22">
        <v>30251320</v>
      </c>
    </row>
    <row r="38" spans="1:27" ht="13.5">
      <c r="A38" s="23" t="s">
        <v>58</v>
      </c>
      <c r="B38" s="17"/>
      <c r="C38" s="18">
        <v>104534802</v>
      </c>
      <c r="D38" s="18">
        <v>104534802</v>
      </c>
      <c r="E38" s="19">
        <v>101947608</v>
      </c>
      <c r="F38" s="20">
        <v>101947608</v>
      </c>
      <c r="G38" s="20">
        <v>86406515</v>
      </c>
      <c r="H38" s="20">
        <v>86406515</v>
      </c>
      <c r="I38" s="20">
        <v>99043013</v>
      </c>
      <c r="J38" s="20">
        <v>99043013</v>
      </c>
      <c r="K38" s="20">
        <v>99043013</v>
      </c>
      <c r="L38" s="20">
        <v>99043013</v>
      </c>
      <c r="M38" s="20">
        <v>99043013</v>
      </c>
      <c r="N38" s="20">
        <v>99043013</v>
      </c>
      <c r="O38" s="20">
        <v>99043013</v>
      </c>
      <c r="P38" s="20">
        <v>99043013</v>
      </c>
      <c r="Q38" s="20">
        <v>99043013</v>
      </c>
      <c r="R38" s="20">
        <v>99043013</v>
      </c>
      <c r="S38" s="20">
        <v>99043013</v>
      </c>
      <c r="T38" s="20">
        <v>99043013</v>
      </c>
      <c r="U38" s="20">
        <v>99043013</v>
      </c>
      <c r="V38" s="20">
        <v>99043013</v>
      </c>
      <c r="W38" s="20">
        <v>99043013</v>
      </c>
      <c r="X38" s="20">
        <v>101947608</v>
      </c>
      <c r="Y38" s="20">
        <v>-2904595</v>
      </c>
      <c r="Z38" s="21">
        <v>-2.85</v>
      </c>
      <c r="AA38" s="22">
        <v>101947608</v>
      </c>
    </row>
    <row r="39" spans="1:27" ht="13.5">
      <c r="A39" s="27" t="s">
        <v>61</v>
      </c>
      <c r="B39" s="35"/>
      <c r="C39" s="29">
        <f aca="true" t="shared" si="4" ref="C39:Y39">SUM(C37:C38)</f>
        <v>159231001</v>
      </c>
      <c r="D39" s="29">
        <f>SUM(D37:D38)</f>
        <v>159231001</v>
      </c>
      <c r="E39" s="36">
        <f t="shared" si="4"/>
        <v>132198928</v>
      </c>
      <c r="F39" s="37">
        <f t="shared" si="4"/>
        <v>132198928</v>
      </c>
      <c r="G39" s="37">
        <f t="shared" si="4"/>
        <v>170890678</v>
      </c>
      <c r="H39" s="37">
        <f t="shared" si="4"/>
        <v>170890678</v>
      </c>
      <c r="I39" s="37">
        <f t="shared" si="4"/>
        <v>177667090</v>
      </c>
      <c r="J39" s="37">
        <f t="shared" si="4"/>
        <v>177667090</v>
      </c>
      <c r="K39" s="37">
        <f t="shared" si="4"/>
        <v>173805856</v>
      </c>
      <c r="L39" s="37">
        <f t="shared" si="4"/>
        <v>172481251</v>
      </c>
      <c r="M39" s="37">
        <f t="shared" si="4"/>
        <v>171091261</v>
      </c>
      <c r="N39" s="37">
        <f t="shared" si="4"/>
        <v>171091261</v>
      </c>
      <c r="O39" s="37">
        <f t="shared" si="4"/>
        <v>171091261</v>
      </c>
      <c r="P39" s="37">
        <f t="shared" si="4"/>
        <v>171091261</v>
      </c>
      <c r="Q39" s="37">
        <f t="shared" si="4"/>
        <v>166902191</v>
      </c>
      <c r="R39" s="37">
        <f t="shared" si="4"/>
        <v>166902191</v>
      </c>
      <c r="S39" s="37">
        <f t="shared" si="4"/>
        <v>165446286</v>
      </c>
      <c r="T39" s="37">
        <f t="shared" si="4"/>
        <v>163983967</v>
      </c>
      <c r="U39" s="37">
        <f t="shared" si="4"/>
        <v>161049782</v>
      </c>
      <c r="V39" s="37">
        <f t="shared" si="4"/>
        <v>161049782</v>
      </c>
      <c r="W39" s="37">
        <f t="shared" si="4"/>
        <v>161049782</v>
      </c>
      <c r="X39" s="37">
        <f t="shared" si="4"/>
        <v>132198928</v>
      </c>
      <c r="Y39" s="37">
        <f t="shared" si="4"/>
        <v>28850854</v>
      </c>
      <c r="Z39" s="38">
        <f>+IF(X39&lt;&gt;0,+(Y39/X39)*100,0)</f>
        <v>21.823818420070697</v>
      </c>
      <c r="AA39" s="39">
        <f>SUM(AA37:AA38)</f>
        <v>132198928</v>
      </c>
    </row>
    <row r="40" spans="1:27" ht="13.5">
      <c r="A40" s="27" t="s">
        <v>62</v>
      </c>
      <c r="B40" s="28"/>
      <c r="C40" s="29">
        <f aca="true" t="shared" si="5" ref="C40:Y40">+C34+C39</f>
        <v>343346884</v>
      </c>
      <c r="D40" s="29">
        <f>+D34+D39</f>
        <v>343346884</v>
      </c>
      <c r="E40" s="30">
        <f t="shared" si="5"/>
        <v>362675284</v>
      </c>
      <c r="F40" s="31">
        <f t="shared" si="5"/>
        <v>329335284</v>
      </c>
      <c r="G40" s="31">
        <f t="shared" si="5"/>
        <v>317533161</v>
      </c>
      <c r="H40" s="31">
        <f t="shared" si="5"/>
        <v>302301271</v>
      </c>
      <c r="I40" s="31">
        <f t="shared" si="5"/>
        <v>318621222</v>
      </c>
      <c r="J40" s="31">
        <f t="shared" si="5"/>
        <v>318621222</v>
      </c>
      <c r="K40" s="31">
        <f t="shared" si="5"/>
        <v>319263533</v>
      </c>
      <c r="L40" s="31">
        <f t="shared" si="5"/>
        <v>329364602</v>
      </c>
      <c r="M40" s="31">
        <f t="shared" si="5"/>
        <v>337670666</v>
      </c>
      <c r="N40" s="31">
        <f t="shared" si="5"/>
        <v>337670666</v>
      </c>
      <c r="O40" s="31">
        <f t="shared" si="5"/>
        <v>331562605</v>
      </c>
      <c r="P40" s="31">
        <f t="shared" si="5"/>
        <v>335121294</v>
      </c>
      <c r="Q40" s="31">
        <f t="shared" si="5"/>
        <v>338521330</v>
      </c>
      <c r="R40" s="31">
        <f t="shared" si="5"/>
        <v>338521330</v>
      </c>
      <c r="S40" s="31">
        <f t="shared" si="5"/>
        <v>333011716</v>
      </c>
      <c r="T40" s="31">
        <f t="shared" si="5"/>
        <v>324301226</v>
      </c>
      <c r="U40" s="31">
        <f t="shared" si="5"/>
        <v>276542338</v>
      </c>
      <c r="V40" s="31">
        <f t="shared" si="5"/>
        <v>276542338</v>
      </c>
      <c r="W40" s="31">
        <f t="shared" si="5"/>
        <v>276542338</v>
      </c>
      <c r="X40" s="31">
        <f t="shared" si="5"/>
        <v>329335284</v>
      </c>
      <c r="Y40" s="31">
        <f t="shared" si="5"/>
        <v>-52792946</v>
      </c>
      <c r="Z40" s="32">
        <f>+IF(X40&lt;&gt;0,+(Y40/X40)*100,0)</f>
        <v>-16.030151813311324</v>
      </c>
      <c r="AA40" s="33">
        <f>+AA34+AA39</f>
        <v>329335284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2175924454</v>
      </c>
      <c r="D42" s="43">
        <f>+D25-D40</f>
        <v>2175924454</v>
      </c>
      <c r="E42" s="44">
        <f t="shared" si="6"/>
        <v>2744419167</v>
      </c>
      <c r="F42" s="45">
        <f t="shared" si="6"/>
        <v>2788724290</v>
      </c>
      <c r="G42" s="45">
        <f t="shared" si="6"/>
        <v>2651015209</v>
      </c>
      <c r="H42" s="45">
        <f t="shared" si="6"/>
        <v>2666580527</v>
      </c>
      <c r="I42" s="45">
        <f t="shared" si="6"/>
        <v>2550637610</v>
      </c>
      <c r="J42" s="45">
        <f t="shared" si="6"/>
        <v>2550637610</v>
      </c>
      <c r="K42" s="45">
        <f t="shared" si="6"/>
        <v>2547792975</v>
      </c>
      <c r="L42" s="45">
        <f t="shared" si="6"/>
        <v>2535289680</v>
      </c>
      <c r="M42" s="45">
        <f t="shared" si="6"/>
        <v>2546848016</v>
      </c>
      <c r="N42" s="45">
        <f t="shared" si="6"/>
        <v>2546848016</v>
      </c>
      <c r="O42" s="45">
        <f t="shared" si="6"/>
        <v>2549456241</v>
      </c>
      <c r="P42" s="45">
        <f t="shared" si="6"/>
        <v>2551825517</v>
      </c>
      <c r="Q42" s="45">
        <f t="shared" si="6"/>
        <v>2233424485</v>
      </c>
      <c r="R42" s="45">
        <f t="shared" si="6"/>
        <v>2233424485</v>
      </c>
      <c r="S42" s="45">
        <f t="shared" si="6"/>
        <v>2226467524</v>
      </c>
      <c r="T42" s="45">
        <f t="shared" si="6"/>
        <v>2242092554</v>
      </c>
      <c r="U42" s="45">
        <f t="shared" si="6"/>
        <v>2277511141</v>
      </c>
      <c r="V42" s="45">
        <f t="shared" si="6"/>
        <v>2277511141</v>
      </c>
      <c r="W42" s="45">
        <f t="shared" si="6"/>
        <v>2277511141</v>
      </c>
      <c r="X42" s="45">
        <f t="shared" si="6"/>
        <v>2788724290</v>
      </c>
      <c r="Y42" s="45">
        <f t="shared" si="6"/>
        <v>-511213149</v>
      </c>
      <c r="Z42" s="46">
        <f>+IF(X42&lt;&gt;0,+(Y42/X42)*100,0)</f>
        <v>-18.331433868638193</v>
      </c>
      <c r="AA42" s="47">
        <f>+AA25-AA40</f>
        <v>2788724290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2175924453</v>
      </c>
      <c r="D45" s="18">
        <v>2175924453</v>
      </c>
      <c r="E45" s="19">
        <v>2744419166</v>
      </c>
      <c r="F45" s="20">
        <v>2788724290</v>
      </c>
      <c r="G45" s="20">
        <v>2651015209</v>
      </c>
      <c r="H45" s="20">
        <v>2666580528</v>
      </c>
      <c r="I45" s="20">
        <v>2550637609</v>
      </c>
      <c r="J45" s="20">
        <v>2550637609</v>
      </c>
      <c r="K45" s="20">
        <v>2547792974</v>
      </c>
      <c r="L45" s="20">
        <v>2535289679</v>
      </c>
      <c r="M45" s="20">
        <v>2546848014</v>
      </c>
      <c r="N45" s="20">
        <v>2546848014</v>
      </c>
      <c r="O45" s="20">
        <v>2549456240</v>
      </c>
      <c r="P45" s="20">
        <v>2551825517</v>
      </c>
      <c r="Q45" s="20">
        <v>2233424484</v>
      </c>
      <c r="R45" s="20">
        <v>2233424484</v>
      </c>
      <c r="S45" s="20">
        <v>2226467524</v>
      </c>
      <c r="T45" s="20">
        <v>2242092553</v>
      </c>
      <c r="U45" s="20">
        <v>2277511142</v>
      </c>
      <c r="V45" s="20">
        <v>2277511142</v>
      </c>
      <c r="W45" s="20">
        <v>2277511142</v>
      </c>
      <c r="X45" s="20">
        <v>2788724290</v>
      </c>
      <c r="Y45" s="20">
        <v>-511213148</v>
      </c>
      <c r="Z45" s="48">
        <v>-18.33</v>
      </c>
      <c r="AA45" s="22">
        <v>2788724290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2175924453</v>
      </c>
      <c r="D48" s="51">
        <f>SUM(D45:D47)</f>
        <v>2175924453</v>
      </c>
      <c r="E48" s="52">
        <f t="shared" si="7"/>
        <v>2744419166</v>
      </c>
      <c r="F48" s="53">
        <f t="shared" si="7"/>
        <v>2788724290</v>
      </c>
      <c r="G48" s="53">
        <f t="shared" si="7"/>
        <v>2651015209</v>
      </c>
      <c r="H48" s="53">
        <f t="shared" si="7"/>
        <v>2666580528</v>
      </c>
      <c r="I48" s="53">
        <f t="shared" si="7"/>
        <v>2550637609</v>
      </c>
      <c r="J48" s="53">
        <f t="shared" si="7"/>
        <v>2550637609</v>
      </c>
      <c r="K48" s="53">
        <f t="shared" si="7"/>
        <v>2547792974</v>
      </c>
      <c r="L48" s="53">
        <f t="shared" si="7"/>
        <v>2535289679</v>
      </c>
      <c r="M48" s="53">
        <f t="shared" si="7"/>
        <v>2546848014</v>
      </c>
      <c r="N48" s="53">
        <f t="shared" si="7"/>
        <v>2546848014</v>
      </c>
      <c r="O48" s="53">
        <f t="shared" si="7"/>
        <v>2549456240</v>
      </c>
      <c r="P48" s="53">
        <f t="shared" si="7"/>
        <v>2551825517</v>
      </c>
      <c r="Q48" s="53">
        <f t="shared" si="7"/>
        <v>2233424484</v>
      </c>
      <c r="R48" s="53">
        <f t="shared" si="7"/>
        <v>2233424484</v>
      </c>
      <c r="S48" s="53">
        <f t="shared" si="7"/>
        <v>2226467524</v>
      </c>
      <c r="T48" s="53">
        <f t="shared" si="7"/>
        <v>2242092553</v>
      </c>
      <c r="U48" s="53">
        <f t="shared" si="7"/>
        <v>2277511142</v>
      </c>
      <c r="V48" s="53">
        <f t="shared" si="7"/>
        <v>2277511142</v>
      </c>
      <c r="W48" s="53">
        <f t="shared" si="7"/>
        <v>2277511142</v>
      </c>
      <c r="X48" s="53">
        <f t="shared" si="7"/>
        <v>2788724290</v>
      </c>
      <c r="Y48" s="53">
        <f t="shared" si="7"/>
        <v>-511213148</v>
      </c>
      <c r="Z48" s="54">
        <f>+IF(X48&lt;&gt;0,+(Y48/X48)*100,0)</f>
        <v>-18.331433832779503</v>
      </c>
      <c r="AA48" s="55">
        <f>SUM(AA45:AA47)</f>
        <v>2788724290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15425040</v>
      </c>
      <c r="D6" s="18">
        <v>15425040</v>
      </c>
      <c r="E6" s="19">
        <v>36818068</v>
      </c>
      <c r="F6" s="20">
        <v>64776847</v>
      </c>
      <c r="G6" s="20">
        <v>23092531</v>
      </c>
      <c r="H6" s="20">
        <v>33613124</v>
      </c>
      <c r="I6" s="20">
        <v>29015760</v>
      </c>
      <c r="J6" s="20">
        <v>29015760</v>
      </c>
      <c r="K6" s="20">
        <v>6537327</v>
      </c>
      <c r="L6" s="20">
        <v>58370157</v>
      </c>
      <c r="M6" s="20">
        <v>36569269</v>
      </c>
      <c r="N6" s="20">
        <v>36569269</v>
      </c>
      <c r="O6" s="20">
        <v>64776848</v>
      </c>
      <c r="P6" s="20">
        <v>56879229</v>
      </c>
      <c r="Q6" s="20">
        <v>33340894</v>
      </c>
      <c r="R6" s="20">
        <v>33340894</v>
      </c>
      <c r="S6" s="20">
        <v>31655014</v>
      </c>
      <c r="T6" s="20">
        <v>30769507</v>
      </c>
      <c r="U6" s="20">
        <v>8442100</v>
      </c>
      <c r="V6" s="20">
        <v>8442100</v>
      </c>
      <c r="W6" s="20">
        <v>8442100</v>
      </c>
      <c r="X6" s="20">
        <v>64776847</v>
      </c>
      <c r="Y6" s="20">
        <v>-56334747</v>
      </c>
      <c r="Z6" s="21">
        <v>-86.97</v>
      </c>
      <c r="AA6" s="22">
        <v>64776847</v>
      </c>
    </row>
    <row r="7" spans="1:27" ht="13.5">
      <c r="A7" s="23" t="s">
        <v>34</v>
      </c>
      <c r="B7" s="17"/>
      <c r="C7" s="18">
        <v>113538860</v>
      </c>
      <c r="D7" s="18">
        <v>113538860</v>
      </c>
      <c r="E7" s="19">
        <v>119733964</v>
      </c>
      <c r="F7" s="20">
        <v>119733964</v>
      </c>
      <c r="G7" s="20">
        <v>113375219</v>
      </c>
      <c r="H7" s="20">
        <v>113375219</v>
      </c>
      <c r="I7" s="20">
        <v>113843392</v>
      </c>
      <c r="J7" s="20">
        <v>113843392</v>
      </c>
      <c r="K7" s="20">
        <v>127551756</v>
      </c>
      <c r="L7" s="20">
        <v>115414082</v>
      </c>
      <c r="M7" s="20">
        <v>115980722</v>
      </c>
      <c r="N7" s="20">
        <v>115980722</v>
      </c>
      <c r="O7" s="20">
        <v>116445617</v>
      </c>
      <c r="P7" s="20">
        <v>116927321</v>
      </c>
      <c r="Q7" s="20">
        <v>181789172</v>
      </c>
      <c r="R7" s="20">
        <v>181789172</v>
      </c>
      <c r="S7" s="20">
        <v>180495095</v>
      </c>
      <c r="T7" s="20">
        <v>174002145</v>
      </c>
      <c r="U7" s="20">
        <v>174002145</v>
      </c>
      <c r="V7" s="20">
        <v>174002145</v>
      </c>
      <c r="W7" s="20">
        <v>174002145</v>
      </c>
      <c r="X7" s="20">
        <v>119733964</v>
      </c>
      <c r="Y7" s="20">
        <v>54268181</v>
      </c>
      <c r="Z7" s="21">
        <v>45.32</v>
      </c>
      <c r="AA7" s="22">
        <v>119733964</v>
      </c>
    </row>
    <row r="8" spans="1:27" ht="13.5">
      <c r="A8" s="23" t="s">
        <v>35</v>
      </c>
      <c r="B8" s="17"/>
      <c r="C8" s="18">
        <v>74049503</v>
      </c>
      <c r="D8" s="18">
        <v>74049503</v>
      </c>
      <c r="E8" s="19">
        <v>107843928</v>
      </c>
      <c r="F8" s="20">
        <v>61545200</v>
      </c>
      <c r="G8" s="20">
        <v>107787152</v>
      </c>
      <c r="H8" s="20">
        <v>115211295</v>
      </c>
      <c r="I8" s="20">
        <v>73041443</v>
      </c>
      <c r="J8" s="20">
        <v>73041443</v>
      </c>
      <c r="K8" s="20">
        <v>82859954</v>
      </c>
      <c r="L8" s="20">
        <v>86415422</v>
      </c>
      <c r="M8" s="20">
        <v>88544993</v>
      </c>
      <c r="N8" s="20">
        <v>88544993</v>
      </c>
      <c r="O8" s="20">
        <v>61545200</v>
      </c>
      <c r="P8" s="20">
        <v>61545200</v>
      </c>
      <c r="Q8" s="20">
        <v>90454500</v>
      </c>
      <c r="R8" s="20">
        <v>90454500</v>
      </c>
      <c r="S8" s="20">
        <v>105180102</v>
      </c>
      <c r="T8" s="20">
        <v>74080235</v>
      </c>
      <c r="U8" s="20">
        <v>85483516</v>
      </c>
      <c r="V8" s="20">
        <v>85483516</v>
      </c>
      <c r="W8" s="20">
        <v>85483516</v>
      </c>
      <c r="X8" s="20">
        <v>61545200</v>
      </c>
      <c r="Y8" s="20">
        <v>23938316</v>
      </c>
      <c r="Z8" s="21">
        <v>38.9</v>
      </c>
      <c r="AA8" s="22">
        <v>61545200</v>
      </c>
    </row>
    <row r="9" spans="1:27" ht="13.5">
      <c r="A9" s="23" t="s">
        <v>36</v>
      </c>
      <c r="B9" s="17"/>
      <c r="C9" s="18">
        <v>27287479</v>
      </c>
      <c r="D9" s="18">
        <v>27287479</v>
      </c>
      <c r="E9" s="19">
        <v>21421965</v>
      </c>
      <c r="F9" s="20">
        <v>27539186</v>
      </c>
      <c r="G9" s="20">
        <v>28380816</v>
      </c>
      <c r="H9" s="20">
        <v>28378695</v>
      </c>
      <c r="I9" s="20">
        <v>758209</v>
      </c>
      <c r="J9" s="20">
        <v>758209</v>
      </c>
      <c r="K9" s="20">
        <v>761782</v>
      </c>
      <c r="L9" s="20">
        <v>758290</v>
      </c>
      <c r="M9" s="20">
        <v>758290</v>
      </c>
      <c r="N9" s="20">
        <v>758290</v>
      </c>
      <c r="O9" s="20">
        <v>27539186</v>
      </c>
      <c r="P9" s="20">
        <v>27539186</v>
      </c>
      <c r="Q9" s="20">
        <v>40440569</v>
      </c>
      <c r="R9" s="20">
        <v>40440569</v>
      </c>
      <c r="S9" s="20">
        <v>23278201</v>
      </c>
      <c r="T9" s="20">
        <v>23473664</v>
      </c>
      <c r="U9" s="20">
        <v>24030022</v>
      </c>
      <c r="V9" s="20">
        <v>24030022</v>
      </c>
      <c r="W9" s="20">
        <v>24030022</v>
      </c>
      <c r="X9" s="20">
        <v>27539186</v>
      </c>
      <c r="Y9" s="20">
        <v>-3509164</v>
      </c>
      <c r="Z9" s="21">
        <v>-12.74</v>
      </c>
      <c r="AA9" s="22">
        <v>27539186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7496</v>
      </c>
      <c r="D11" s="18">
        <v>7496</v>
      </c>
      <c r="E11" s="19">
        <v>75603</v>
      </c>
      <c r="F11" s="20">
        <v>7496</v>
      </c>
      <c r="G11" s="20">
        <v>75603</v>
      </c>
      <c r="H11" s="20">
        <v>75603</v>
      </c>
      <c r="I11" s="20">
        <v>7496</v>
      </c>
      <c r="J11" s="20">
        <v>7496</v>
      </c>
      <c r="K11" s="20">
        <v>7496</v>
      </c>
      <c r="L11" s="20">
        <v>7496</v>
      </c>
      <c r="M11" s="20">
        <v>7496</v>
      </c>
      <c r="N11" s="20">
        <v>7496</v>
      </c>
      <c r="O11" s="20">
        <v>7496</v>
      </c>
      <c r="P11" s="20">
        <v>7496</v>
      </c>
      <c r="Q11" s="20">
        <v>7496</v>
      </c>
      <c r="R11" s="20">
        <v>7496</v>
      </c>
      <c r="S11" s="20">
        <v>7496</v>
      </c>
      <c r="T11" s="20">
        <v>7496</v>
      </c>
      <c r="U11" s="20">
        <v>7496</v>
      </c>
      <c r="V11" s="20">
        <v>7496</v>
      </c>
      <c r="W11" s="20">
        <v>7496</v>
      </c>
      <c r="X11" s="20">
        <v>7496</v>
      </c>
      <c r="Y11" s="20"/>
      <c r="Z11" s="21"/>
      <c r="AA11" s="22">
        <v>7496</v>
      </c>
    </row>
    <row r="12" spans="1:27" ht="13.5">
      <c r="A12" s="27" t="s">
        <v>39</v>
      </c>
      <c r="B12" s="28"/>
      <c r="C12" s="29">
        <f aca="true" t="shared" si="0" ref="C12:Y12">SUM(C6:C11)</f>
        <v>230308378</v>
      </c>
      <c r="D12" s="29">
        <f>SUM(D6:D11)</f>
        <v>230308378</v>
      </c>
      <c r="E12" s="30">
        <f t="shared" si="0"/>
        <v>285893528</v>
      </c>
      <c r="F12" s="31">
        <f t="shared" si="0"/>
        <v>273602693</v>
      </c>
      <c r="G12" s="31">
        <f t="shared" si="0"/>
        <v>272711321</v>
      </c>
      <c r="H12" s="31">
        <f t="shared" si="0"/>
        <v>290653936</v>
      </c>
      <c r="I12" s="31">
        <f t="shared" si="0"/>
        <v>216666300</v>
      </c>
      <c r="J12" s="31">
        <f t="shared" si="0"/>
        <v>216666300</v>
      </c>
      <c r="K12" s="31">
        <f t="shared" si="0"/>
        <v>217718315</v>
      </c>
      <c r="L12" s="31">
        <f t="shared" si="0"/>
        <v>260965447</v>
      </c>
      <c r="M12" s="31">
        <f t="shared" si="0"/>
        <v>241860770</v>
      </c>
      <c r="N12" s="31">
        <f t="shared" si="0"/>
        <v>241860770</v>
      </c>
      <c r="O12" s="31">
        <f t="shared" si="0"/>
        <v>270314347</v>
      </c>
      <c r="P12" s="31">
        <f t="shared" si="0"/>
        <v>262898432</v>
      </c>
      <c r="Q12" s="31">
        <f t="shared" si="0"/>
        <v>346032631</v>
      </c>
      <c r="R12" s="31">
        <f t="shared" si="0"/>
        <v>346032631</v>
      </c>
      <c r="S12" s="31">
        <f t="shared" si="0"/>
        <v>340615908</v>
      </c>
      <c r="T12" s="31">
        <f t="shared" si="0"/>
        <v>302333047</v>
      </c>
      <c r="U12" s="31">
        <f t="shared" si="0"/>
        <v>291965279</v>
      </c>
      <c r="V12" s="31">
        <f t="shared" si="0"/>
        <v>291965279</v>
      </c>
      <c r="W12" s="31">
        <f t="shared" si="0"/>
        <v>291965279</v>
      </c>
      <c r="X12" s="31">
        <f t="shared" si="0"/>
        <v>273602693</v>
      </c>
      <c r="Y12" s="31">
        <f t="shared" si="0"/>
        <v>18362586</v>
      </c>
      <c r="Z12" s="32">
        <f>+IF(X12&lt;&gt;0,+(Y12/X12)*100,0)</f>
        <v>6.711405431963346</v>
      </c>
      <c r="AA12" s="33">
        <f>SUM(AA6:AA11)</f>
        <v>273602693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304533</v>
      </c>
      <c r="D16" s="18">
        <v>304533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153473367</v>
      </c>
      <c r="D17" s="18">
        <v>153473367</v>
      </c>
      <c r="E17" s="19">
        <v>91580500</v>
      </c>
      <c r="F17" s="20">
        <v>153473367</v>
      </c>
      <c r="G17" s="20">
        <v>91580500</v>
      </c>
      <c r="H17" s="20">
        <v>91580500</v>
      </c>
      <c r="I17" s="20">
        <v>91580500</v>
      </c>
      <c r="J17" s="20">
        <v>91580500</v>
      </c>
      <c r="K17" s="20">
        <v>91580500</v>
      </c>
      <c r="L17" s="20">
        <v>91580500</v>
      </c>
      <c r="M17" s="20">
        <v>91580500</v>
      </c>
      <c r="N17" s="20">
        <v>91580500</v>
      </c>
      <c r="O17" s="20">
        <v>153473367</v>
      </c>
      <c r="P17" s="20">
        <v>153473367</v>
      </c>
      <c r="Q17" s="20">
        <v>153473367</v>
      </c>
      <c r="R17" s="20">
        <v>153473367</v>
      </c>
      <c r="S17" s="20">
        <v>153473367</v>
      </c>
      <c r="T17" s="20">
        <v>153473367</v>
      </c>
      <c r="U17" s="20">
        <v>153473367</v>
      </c>
      <c r="V17" s="20">
        <v>153473367</v>
      </c>
      <c r="W17" s="20">
        <v>153473367</v>
      </c>
      <c r="X17" s="20">
        <v>153473367</v>
      </c>
      <c r="Y17" s="20"/>
      <c r="Z17" s="21"/>
      <c r="AA17" s="22">
        <v>153473367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682528491</v>
      </c>
      <c r="D19" s="18">
        <v>682528491</v>
      </c>
      <c r="E19" s="19">
        <v>763855737</v>
      </c>
      <c r="F19" s="20">
        <v>833052070</v>
      </c>
      <c r="G19" s="20">
        <v>763855737</v>
      </c>
      <c r="H19" s="20">
        <v>763855737</v>
      </c>
      <c r="I19" s="20">
        <v>746202603</v>
      </c>
      <c r="J19" s="20">
        <v>746202603</v>
      </c>
      <c r="K19" s="20">
        <v>746202603</v>
      </c>
      <c r="L19" s="20">
        <v>746202603</v>
      </c>
      <c r="M19" s="20">
        <v>746202603</v>
      </c>
      <c r="N19" s="20">
        <v>746202603</v>
      </c>
      <c r="O19" s="20">
        <v>703973070</v>
      </c>
      <c r="P19" s="20">
        <v>684309736</v>
      </c>
      <c r="Q19" s="20">
        <v>708741335</v>
      </c>
      <c r="R19" s="20">
        <v>708741335</v>
      </c>
      <c r="S19" s="20">
        <v>713497248</v>
      </c>
      <c r="T19" s="20">
        <v>715942018</v>
      </c>
      <c r="U19" s="20">
        <v>727713510</v>
      </c>
      <c r="V19" s="20">
        <v>727713510</v>
      </c>
      <c r="W19" s="20">
        <v>727713510</v>
      </c>
      <c r="X19" s="20">
        <v>833052070</v>
      </c>
      <c r="Y19" s="20">
        <v>-105338560</v>
      </c>
      <c r="Z19" s="21">
        <v>-12.64</v>
      </c>
      <c r="AA19" s="22">
        <v>833052070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836306391</v>
      </c>
      <c r="D24" s="29">
        <f>SUM(D15:D23)</f>
        <v>836306391</v>
      </c>
      <c r="E24" s="36">
        <f t="shared" si="1"/>
        <v>855436237</v>
      </c>
      <c r="F24" s="37">
        <f t="shared" si="1"/>
        <v>986525437</v>
      </c>
      <c r="G24" s="37">
        <f t="shared" si="1"/>
        <v>855436237</v>
      </c>
      <c r="H24" s="37">
        <f t="shared" si="1"/>
        <v>855436237</v>
      </c>
      <c r="I24" s="37">
        <f t="shared" si="1"/>
        <v>837783103</v>
      </c>
      <c r="J24" s="37">
        <f t="shared" si="1"/>
        <v>837783103</v>
      </c>
      <c r="K24" s="37">
        <f t="shared" si="1"/>
        <v>837783103</v>
      </c>
      <c r="L24" s="37">
        <f t="shared" si="1"/>
        <v>837783103</v>
      </c>
      <c r="M24" s="37">
        <f t="shared" si="1"/>
        <v>837783103</v>
      </c>
      <c r="N24" s="37">
        <f t="shared" si="1"/>
        <v>837783103</v>
      </c>
      <c r="O24" s="37">
        <f t="shared" si="1"/>
        <v>857446437</v>
      </c>
      <c r="P24" s="37">
        <f t="shared" si="1"/>
        <v>837783103</v>
      </c>
      <c r="Q24" s="37">
        <f t="shared" si="1"/>
        <v>862214702</v>
      </c>
      <c r="R24" s="37">
        <f t="shared" si="1"/>
        <v>862214702</v>
      </c>
      <c r="S24" s="37">
        <f t="shared" si="1"/>
        <v>866970615</v>
      </c>
      <c r="T24" s="37">
        <f t="shared" si="1"/>
        <v>869415385</v>
      </c>
      <c r="U24" s="37">
        <f t="shared" si="1"/>
        <v>881186877</v>
      </c>
      <c r="V24" s="37">
        <f t="shared" si="1"/>
        <v>881186877</v>
      </c>
      <c r="W24" s="37">
        <f t="shared" si="1"/>
        <v>881186877</v>
      </c>
      <c r="X24" s="37">
        <f t="shared" si="1"/>
        <v>986525437</v>
      </c>
      <c r="Y24" s="37">
        <f t="shared" si="1"/>
        <v>-105338560</v>
      </c>
      <c r="Z24" s="38">
        <f>+IF(X24&lt;&gt;0,+(Y24/X24)*100,0)</f>
        <v>-10.677733796741421</v>
      </c>
      <c r="AA24" s="39">
        <f>SUM(AA15:AA23)</f>
        <v>986525437</v>
      </c>
    </row>
    <row r="25" spans="1:27" ht="13.5">
      <c r="A25" s="27" t="s">
        <v>51</v>
      </c>
      <c r="B25" s="28"/>
      <c r="C25" s="29">
        <f aca="true" t="shared" si="2" ref="C25:Y25">+C12+C24</f>
        <v>1066614769</v>
      </c>
      <c r="D25" s="29">
        <f>+D12+D24</f>
        <v>1066614769</v>
      </c>
      <c r="E25" s="30">
        <f t="shared" si="2"/>
        <v>1141329765</v>
      </c>
      <c r="F25" s="31">
        <f t="shared" si="2"/>
        <v>1260128130</v>
      </c>
      <c r="G25" s="31">
        <f t="shared" si="2"/>
        <v>1128147558</v>
      </c>
      <c r="H25" s="31">
        <f t="shared" si="2"/>
        <v>1146090173</v>
      </c>
      <c r="I25" s="31">
        <f t="shared" si="2"/>
        <v>1054449403</v>
      </c>
      <c r="J25" s="31">
        <f t="shared" si="2"/>
        <v>1054449403</v>
      </c>
      <c r="K25" s="31">
        <f t="shared" si="2"/>
        <v>1055501418</v>
      </c>
      <c r="L25" s="31">
        <f t="shared" si="2"/>
        <v>1098748550</v>
      </c>
      <c r="M25" s="31">
        <f t="shared" si="2"/>
        <v>1079643873</v>
      </c>
      <c r="N25" s="31">
        <f t="shared" si="2"/>
        <v>1079643873</v>
      </c>
      <c r="O25" s="31">
        <f t="shared" si="2"/>
        <v>1127760784</v>
      </c>
      <c r="P25" s="31">
        <f t="shared" si="2"/>
        <v>1100681535</v>
      </c>
      <c r="Q25" s="31">
        <f t="shared" si="2"/>
        <v>1208247333</v>
      </c>
      <c r="R25" s="31">
        <f t="shared" si="2"/>
        <v>1208247333</v>
      </c>
      <c r="S25" s="31">
        <f t="shared" si="2"/>
        <v>1207586523</v>
      </c>
      <c r="T25" s="31">
        <f t="shared" si="2"/>
        <v>1171748432</v>
      </c>
      <c r="U25" s="31">
        <f t="shared" si="2"/>
        <v>1173152156</v>
      </c>
      <c r="V25" s="31">
        <f t="shared" si="2"/>
        <v>1173152156</v>
      </c>
      <c r="W25" s="31">
        <f t="shared" si="2"/>
        <v>1173152156</v>
      </c>
      <c r="X25" s="31">
        <f t="shared" si="2"/>
        <v>1260128130</v>
      </c>
      <c r="Y25" s="31">
        <f t="shared" si="2"/>
        <v>-86975974</v>
      </c>
      <c r="Z25" s="32">
        <f>+IF(X25&lt;&gt;0,+(Y25/X25)*100,0)</f>
        <v>-6.9021531961198255</v>
      </c>
      <c r="AA25" s="33">
        <f>+AA12+AA24</f>
        <v>1260128130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1395235</v>
      </c>
      <c r="D30" s="18">
        <v>1395235</v>
      </c>
      <c r="E30" s="19">
        <v>1161923</v>
      </c>
      <c r="F30" s="20">
        <v>1392588</v>
      </c>
      <c r="G30" s="20">
        <v>1022500</v>
      </c>
      <c r="H30" s="20">
        <v>1022500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v>1395235</v>
      </c>
      <c r="T30" s="20">
        <v>121726</v>
      </c>
      <c r="U30" s="20">
        <v>90188</v>
      </c>
      <c r="V30" s="20">
        <v>90188</v>
      </c>
      <c r="W30" s="20">
        <v>90188</v>
      </c>
      <c r="X30" s="20">
        <v>1392588</v>
      </c>
      <c r="Y30" s="20">
        <v>-1302400</v>
      </c>
      <c r="Z30" s="21">
        <v>-93.52</v>
      </c>
      <c r="AA30" s="22">
        <v>1392588</v>
      </c>
    </row>
    <row r="31" spans="1:27" ht="13.5">
      <c r="A31" s="23" t="s">
        <v>56</v>
      </c>
      <c r="B31" s="17"/>
      <c r="C31" s="18">
        <v>8922314</v>
      </c>
      <c r="D31" s="18">
        <v>8922314</v>
      </c>
      <c r="E31" s="19">
        <v>8806479</v>
      </c>
      <c r="F31" s="20">
        <v>8922314</v>
      </c>
      <c r="G31" s="20">
        <v>8998552</v>
      </c>
      <c r="H31" s="20">
        <v>9005752</v>
      </c>
      <c r="I31" s="20">
        <v>8998552</v>
      </c>
      <c r="J31" s="20">
        <v>8998552</v>
      </c>
      <c r="K31" s="20">
        <v>145205</v>
      </c>
      <c r="L31" s="20">
        <v>139142</v>
      </c>
      <c r="M31" s="20">
        <v>164336</v>
      </c>
      <c r="N31" s="20">
        <v>164336</v>
      </c>
      <c r="O31" s="20">
        <v>156430</v>
      </c>
      <c r="P31" s="20">
        <v>178128</v>
      </c>
      <c r="Q31" s="20">
        <v>227180</v>
      </c>
      <c r="R31" s="20">
        <v>227180</v>
      </c>
      <c r="S31" s="20">
        <v>9177125</v>
      </c>
      <c r="T31" s="20">
        <v>9192921</v>
      </c>
      <c r="U31" s="20">
        <v>9230952</v>
      </c>
      <c r="V31" s="20">
        <v>9230952</v>
      </c>
      <c r="W31" s="20">
        <v>9230952</v>
      </c>
      <c r="X31" s="20">
        <v>8922314</v>
      </c>
      <c r="Y31" s="20">
        <v>308638</v>
      </c>
      <c r="Z31" s="21">
        <v>3.46</v>
      </c>
      <c r="AA31" s="22">
        <v>8922314</v>
      </c>
    </row>
    <row r="32" spans="1:27" ht="13.5">
      <c r="A32" s="23" t="s">
        <v>57</v>
      </c>
      <c r="B32" s="17"/>
      <c r="C32" s="18">
        <v>71932961</v>
      </c>
      <c r="D32" s="18">
        <v>71932961</v>
      </c>
      <c r="E32" s="19">
        <v>-20769249</v>
      </c>
      <c r="F32" s="20">
        <v>339159</v>
      </c>
      <c r="G32" s="20">
        <v>-22410791</v>
      </c>
      <c r="H32" s="20">
        <v>-4508101</v>
      </c>
      <c r="I32" s="20">
        <v>24178592</v>
      </c>
      <c r="J32" s="20">
        <v>24178592</v>
      </c>
      <c r="K32" s="20">
        <v>15367854</v>
      </c>
      <c r="L32" s="20">
        <v>61156034</v>
      </c>
      <c r="M32" s="20">
        <v>42141753</v>
      </c>
      <c r="N32" s="20">
        <v>42141753</v>
      </c>
      <c r="O32" s="20">
        <v>21837591</v>
      </c>
      <c r="P32" s="20">
        <v>21783520</v>
      </c>
      <c r="Q32" s="20">
        <v>21711001</v>
      </c>
      <c r="R32" s="20">
        <v>21711001</v>
      </c>
      <c r="S32" s="20">
        <v>21828679</v>
      </c>
      <c r="T32" s="20">
        <v>20434659</v>
      </c>
      <c r="U32" s="20">
        <v>20665268</v>
      </c>
      <c r="V32" s="20">
        <v>20665268</v>
      </c>
      <c r="W32" s="20">
        <v>20665268</v>
      </c>
      <c r="X32" s="20">
        <v>339159</v>
      </c>
      <c r="Y32" s="20">
        <v>20326109</v>
      </c>
      <c r="Z32" s="21">
        <v>5993.09</v>
      </c>
      <c r="AA32" s="22">
        <v>339159</v>
      </c>
    </row>
    <row r="33" spans="1:27" ht="13.5">
      <c r="A33" s="23" t="s">
        <v>58</v>
      </c>
      <c r="B33" s="17"/>
      <c r="C33" s="18">
        <v>2110177</v>
      </c>
      <c r="D33" s="18">
        <v>2110177</v>
      </c>
      <c r="E33" s="19">
        <v>60596933</v>
      </c>
      <c r="F33" s="20">
        <v>63642542</v>
      </c>
      <c r="G33" s="20">
        <v>60246933</v>
      </c>
      <c r="H33" s="20">
        <v>60246933</v>
      </c>
      <c r="I33" s="20">
        <v>80454134</v>
      </c>
      <c r="J33" s="20">
        <v>80454134</v>
      </c>
      <c r="K33" s="20">
        <v>80454134</v>
      </c>
      <c r="L33" s="20">
        <v>80454134</v>
      </c>
      <c r="M33" s="20">
        <v>80454134</v>
      </c>
      <c r="N33" s="20">
        <v>80454134</v>
      </c>
      <c r="O33" s="20">
        <v>80454134</v>
      </c>
      <c r="P33" s="20">
        <v>80454134</v>
      </c>
      <c r="Q33" s="20">
        <v>80454134</v>
      </c>
      <c r="R33" s="20">
        <v>80454134</v>
      </c>
      <c r="S33" s="20">
        <v>69421643</v>
      </c>
      <c r="T33" s="20">
        <v>69421643</v>
      </c>
      <c r="U33" s="20">
        <v>69421643</v>
      </c>
      <c r="V33" s="20">
        <v>69421643</v>
      </c>
      <c r="W33" s="20">
        <v>69421643</v>
      </c>
      <c r="X33" s="20">
        <v>63642542</v>
      </c>
      <c r="Y33" s="20">
        <v>5779101</v>
      </c>
      <c r="Z33" s="21">
        <v>9.08</v>
      </c>
      <c r="AA33" s="22">
        <v>63642542</v>
      </c>
    </row>
    <row r="34" spans="1:27" ht="13.5">
      <c r="A34" s="27" t="s">
        <v>59</v>
      </c>
      <c r="B34" s="28"/>
      <c r="C34" s="29">
        <f aca="true" t="shared" si="3" ref="C34:Y34">SUM(C29:C33)</f>
        <v>84360687</v>
      </c>
      <c r="D34" s="29">
        <f>SUM(D29:D33)</f>
        <v>84360687</v>
      </c>
      <c r="E34" s="30">
        <f t="shared" si="3"/>
        <v>49796086</v>
      </c>
      <c r="F34" s="31">
        <f t="shared" si="3"/>
        <v>74296603</v>
      </c>
      <c r="G34" s="31">
        <f t="shared" si="3"/>
        <v>47857194</v>
      </c>
      <c r="H34" s="31">
        <f t="shared" si="3"/>
        <v>65767084</v>
      </c>
      <c r="I34" s="31">
        <f t="shared" si="3"/>
        <v>113631278</v>
      </c>
      <c r="J34" s="31">
        <f t="shared" si="3"/>
        <v>113631278</v>
      </c>
      <c r="K34" s="31">
        <f t="shared" si="3"/>
        <v>95967193</v>
      </c>
      <c r="L34" s="31">
        <f t="shared" si="3"/>
        <v>141749310</v>
      </c>
      <c r="M34" s="31">
        <f t="shared" si="3"/>
        <v>122760223</v>
      </c>
      <c r="N34" s="31">
        <f t="shared" si="3"/>
        <v>122760223</v>
      </c>
      <c r="O34" s="31">
        <f t="shared" si="3"/>
        <v>102448155</v>
      </c>
      <c r="P34" s="31">
        <f t="shared" si="3"/>
        <v>102415782</v>
      </c>
      <c r="Q34" s="31">
        <f t="shared" si="3"/>
        <v>102392315</v>
      </c>
      <c r="R34" s="31">
        <f t="shared" si="3"/>
        <v>102392315</v>
      </c>
      <c r="S34" s="31">
        <f t="shared" si="3"/>
        <v>101822682</v>
      </c>
      <c r="T34" s="31">
        <f t="shared" si="3"/>
        <v>99170949</v>
      </c>
      <c r="U34" s="31">
        <f t="shared" si="3"/>
        <v>99408051</v>
      </c>
      <c r="V34" s="31">
        <f t="shared" si="3"/>
        <v>99408051</v>
      </c>
      <c r="W34" s="31">
        <f t="shared" si="3"/>
        <v>99408051</v>
      </c>
      <c r="X34" s="31">
        <f t="shared" si="3"/>
        <v>74296603</v>
      </c>
      <c r="Y34" s="31">
        <f t="shared" si="3"/>
        <v>25111448</v>
      </c>
      <c r="Z34" s="32">
        <f>+IF(X34&lt;&gt;0,+(Y34/X34)*100,0)</f>
        <v>33.798918101275774</v>
      </c>
      <c r="AA34" s="33">
        <f>SUM(AA29:AA33)</f>
        <v>74296603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1145169</v>
      </c>
      <c r="D37" s="18">
        <v>1145169</v>
      </c>
      <c r="E37" s="19">
        <v>1816186</v>
      </c>
      <c r="F37" s="20">
        <v>2132638</v>
      </c>
      <c r="G37" s="20">
        <v>1714186</v>
      </c>
      <c r="H37" s="20">
        <v>1743077</v>
      </c>
      <c r="I37" s="20">
        <v>2205214</v>
      </c>
      <c r="J37" s="20">
        <v>2205214</v>
      </c>
      <c r="K37" s="20">
        <v>20911784</v>
      </c>
      <c r="L37" s="20">
        <v>1976755</v>
      </c>
      <c r="M37" s="20">
        <v>1861166</v>
      </c>
      <c r="N37" s="20">
        <v>1861166</v>
      </c>
      <c r="O37" s="20">
        <v>1744739</v>
      </c>
      <c r="P37" s="20">
        <v>1627717</v>
      </c>
      <c r="Q37" s="20">
        <v>1538082</v>
      </c>
      <c r="R37" s="20">
        <v>1538082</v>
      </c>
      <c r="S37" s="20">
        <v>1538082</v>
      </c>
      <c r="T37" s="20">
        <v>1145169</v>
      </c>
      <c r="U37" s="20">
        <v>1145169</v>
      </c>
      <c r="V37" s="20">
        <v>1145169</v>
      </c>
      <c r="W37" s="20">
        <v>1145169</v>
      </c>
      <c r="X37" s="20">
        <v>2132638</v>
      </c>
      <c r="Y37" s="20">
        <v>-987469</v>
      </c>
      <c r="Z37" s="21">
        <v>-46.3</v>
      </c>
      <c r="AA37" s="22">
        <v>2132638</v>
      </c>
    </row>
    <row r="38" spans="1:27" ht="13.5">
      <c r="A38" s="23" t="s">
        <v>58</v>
      </c>
      <c r="B38" s="17"/>
      <c r="C38" s="18">
        <v>72210336</v>
      </c>
      <c r="D38" s="18">
        <v>72210336</v>
      </c>
      <c r="E38" s="19">
        <v>25221285</v>
      </c>
      <c r="F38" s="20">
        <v>12616335</v>
      </c>
      <c r="G38" s="20">
        <v>12616335</v>
      </c>
      <c r="H38" s="20">
        <v>12616335</v>
      </c>
      <c r="I38" s="20">
        <v>4240830</v>
      </c>
      <c r="J38" s="20">
        <v>4240830</v>
      </c>
      <c r="K38" s="20">
        <v>4240830</v>
      </c>
      <c r="L38" s="20">
        <v>4240830</v>
      </c>
      <c r="M38" s="20">
        <v>4240830</v>
      </c>
      <c r="N38" s="20">
        <v>4240830</v>
      </c>
      <c r="O38" s="20">
        <v>4240829</v>
      </c>
      <c r="P38" s="20">
        <v>4240830</v>
      </c>
      <c r="Q38" s="20">
        <v>4240830</v>
      </c>
      <c r="R38" s="20">
        <v>4240830</v>
      </c>
      <c r="S38" s="20">
        <v>4240830</v>
      </c>
      <c r="T38" s="20">
        <v>4240830</v>
      </c>
      <c r="U38" s="20">
        <v>4240830</v>
      </c>
      <c r="V38" s="20">
        <v>4240830</v>
      </c>
      <c r="W38" s="20">
        <v>4240830</v>
      </c>
      <c r="X38" s="20">
        <v>12616335</v>
      </c>
      <c r="Y38" s="20">
        <v>-8375505</v>
      </c>
      <c r="Z38" s="21">
        <v>-66.39</v>
      </c>
      <c r="AA38" s="22">
        <v>12616335</v>
      </c>
    </row>
    <row r="39" spans="1:27" ht="13.5">
      <c r="A39" s="27" t="s">
        <v>61</v>
      </c>
      <c r="B39" s="35"/>
      <c r="C39" s="29">
        <f aca="true" t="shared" si="4" ref="C39:Y39">SUM(C37:C38)</f>
        <v>73355505</v>
      </c>
      <c r="D39" s="29">
        <f>SUM(D37:D38)</f>
        <v>73355505</v>
      </c>
      <c r="E39" s="36">
        <f t="shared" si="4"/>
        <v>27037471</v>
      </c>
      <c r="F39" s="37">
        <f t="shared" si="4"/>
        <v>14748973</v>
      </c>
      <c r="G39" s="37">
        <f t="shared" si="4"/>
        <v>14330521</v>
      </c>
      <c r="H39" s="37">
        <f t="shared" si="4"/>
        <v>14359412</v>
      </c>
      <c r="I39" s="37">
        <f t="shared" si="4"/>
        <v>6446044</v>
      </c>
      <c r="J39" s="37">
        <f t="shared" si="4"/>
        <v>6446044</v>
      </c>
      <c r="K39" s="37">
        <f t="shared" si="4"/>
        <v>25152614</v>
      </c>
      <c r="L39" s="37">
        <f t="shared" si="4"/>
        <v>6217585</v>
      </c>
      <c r="M39" s="37">
        <f t="shared" si="4"/>
        <v>6101996</v>
      </c>
      <c r="N39" s="37">
        <f t="shared" si="4"/>
        <v>6101996</v>
      </c>
      <c r="O39" s="37">
        <f t="shared" si="4"/>
        <v>5985568</v>
      </c>
      <c r="P39" s="37">
        <f t="shared" si="4"/>
        <v>5868547</v>
      </c>
      <c r="Q39" s="37">
        <f t="shared" si="4"/>
        <v>5778912</v>
      </c>
      <c r="R39" s="37">
        <f t="shared" si="4"/>
        <v>5778912</v>
      </c>
      <c r="S39" s="37">
        <f t="shared" si="4"/>
        <v>5778912</v>
      </c>
      <c r="T39" s="37">
        <f t="shared" si="4"/>
        <v>5385999</v>
      </c>
      <c r="U39" s="37">
        <f t="shared" si="4"/>
        <v>5385999</v>
      </c>
      <c r="V39" s="37">
        <f t="shared" si="4"/>
        <v>5385999</v>
      </c>
      <c r="W39" s="37">
        <f t="shared" si="4"/>
        <v>5385999</v>
      </c>
      <c r="X39" s="37">
        <f t="shared" si="4"/>
        <v>14748973</v>
      </c>
      <c r="Y39" s="37">
        <f t="shared" si="4"/>
        <v>-9362974</v>
      </c>
      <c r="Z39" s="38">
        <f>+IF(X39&lt;&gt;0,+(Y39/X39)*100,0)</f>
        <v>-63.48220991386994</v>
      </c>
      <c r="AA39" s="39">
        <f>SUM(AA37:AA38)</f>
        <v>14748973</v>
      </c>
    </row>
    <row r="40" spans="1:27" ht="13.5">
      <c r="A40" s="27" t="s">
        <v>62</v>
      </c>
      <c r="B40" s="28"/>
      <c r="C40" s="29">
        <f aca="true" t="shared" si="5" ref="C40:Y40">+C34+C39</f>
        <v>157716192</v>
      </c>
      <c r="D40" s="29">
        <f>+D34+D39</f>
        <v>157716192</v>
      </c>
      <c r="E40" s="30">
        <f t="shared" si="5"/>
        <v>76833557</v>
      </c>
      <c r="F40" s="31">
        <f t="shared" si="5"/>
        <v>89045576</v>
      </c>
      <c r="G40" s="31">
        <f t="shared" si="5"/>
        <v>62187715</v>
      </c>
      <c r="H40" s="31">
        <f t="shared" si="5"/>
        <v>80126496</v>
      </c>
      <c r="I40" s="31">
        <f t="shared" si="5"/>
        <v>120077322</v>
      </c>
      <c r="J40" s="31">
        <f t="shared" si="5"/>
        <v>120077322</v>
      </c>
      <c r="K40" s="31">
        <f t="shared" si="5"/>
        <v>121119807</v>
      </c>
      <c r="L40" s="31">
        <f t="shared" si="5"/>
        <v>147966895</v>
      </c>
      <c r="M40" s="31">
        <f t="shared" si="5"/>
        <v>128862219</v>
      </c>
      <c r="N40" s="31">
        <f t="shared" si="5"/>
        <v>128862219</v>
      </c>
      <c r="O40" s="31">
        <f t="shared" si="5"/>
        <v>108433723</v>
      </c>
      <c r="P40" s="31">
        <f t="shared" si="5"/>
        <v>108284329</v>
      </c>
      <c r="Q40" s="31">
        <f t="shared" si="5"/>
        <v>108171227</v>
      </c>
      <c r="R40" s="31">
        <f t="shared" si="5"/>
        <v>108171227</v>
      </c>
      <c r="S40" s="31">
        <f t="shared" si="5"/>
        <v>107601594</v>
      </c>
      <c r="T40" s="31">
        <f t="shared" si="5"/>
        <v>104556948</v>
      </c>
      <c r="U40" s="31">
        <f t="shared" si="5"/>
        <v>104794050</v>
      </c>
      <c r="V40" s="31">
        <f t="shared" si="5"/>
        <v>104794050</v>
      </c>
      <c r="W40" s="31">
        <f t="shared" si="5"/>
        <v>104794050</v>
      </c>
      <c r="X40" s="31">
        <f t="shared" si="5"/>
        <v>89045576</v>
      </c>
      <c r="Y40" s="31">
        <f t="shared" si="5"/>
        <v>15748474</v>
      </c>
      <c r="Z40" s="32">
        <f>+IF(X40&lt;&gt;0,+(Y40/X40)*100,0)</f>
        <v>17.68585785777836</v>
      </c>
      <c r="AA40" s="33">
        <f>+AA34+AA39</f>
        <v>89045576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908898577</v>
      </c>
      <c r="D42" s="43">
        <f>+D25-D40</f>
        <v>908898577</v>
      </c>
      <c r="E42" s="44">
        <f t="shared" si="6"/>
        <v>1064496208</v>
      </c>
      <c r="F42" s="45">
        <f t="shared" si="6"/>
        <v>1171082554</v>
      </c>
      <c r="G42" s="45">
        <f t="shared" si="6"/>
        <v>1065959843</v>
      </c>
      <c r="H42" s="45">
        <f t="shared" si="6"/>
        <v>1065963677</v>
      </c>
      <c r="I42" s="45">
        <f t="shared" si="6"/>
        <v>934372081</v>
      </c>
      <c r="J42" s="45">
        <f t="shared" si="6"/>
        <v>934372081</v>
      </c>
      <c r="K42" s="45">
        <f t="shared" si="6"/>
        <v>934381611</v>
      </c>
      <c r="L42" s="45">
        <f t="shared" si="6"/>
        <v>950781655</v>
      </c>
      <c r="M42" s="45">
        <f t="shared" si="6"/>
        <v>950781654</v>
      </c>
      <c r="N42" s="45">
        <f t="shared" si="6"/>
        <v>950781654</v>
      </c>
      <c r="O42" s="45">
        <f t="shared" si="6"/>
        <v>1019327061</v>
      </c>
      <c r="P42" s="45">
        <f t="shared" si="6"/>
        <v>992397206</v>
      </c>
      <c r="Q42" s="45">
        <f t="shared" si="6"/>
        <v>1100076106</v>
      </c>
      <c r="R42" s="45">
        <f t="shared" si="6"/>
        <v>1100076106</v>
      </c>
      <c r="S42" s="45">
        <f t="shared" si="6"/>
        <v>1099984929</v>
      </c>
      <c r="T42" s="45">
        <f t="shared" si="6"/>
        <v>1067191484</v>
      </c>
      <c r="U42" s="45">
        <f t="shared" si="6"/>
        <v>1068358106</v>
      </c>
      <c r="V42" s="45">
        <f t="shared" si="6"/>
        <v>1068358106</v>
      </c>
      <c r="W42" s="45">
        <f t="shared" si="6"/>
        <v>1068358106</v>
      </c>
      <c r="X42" s="45">
        <f t="shared" si="6"/>
        <v>1171082554</v>
      </c>
      <c r="Y42" s="45">
        <f t="shared" si="6"/>
        <v>-102724448</v>
      </c>
      <c r="Z42" s="46">
        <f>+IF(X42&lt;&gt;0,+(Y42/X42)*100,0)</f>
        <v>-8.77175120141018</v>
      </c>
      <c r="AA42" s="47">
        <f>+AA25-AA40</f>
        <v>1171082554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908898577</v>
      </c>
      <c r="D45" s="18">
        <v>908898577</v>
      </c>
      <c r="E45" s="19">
        <v>1064496208</v>
      </c>
      <c r="F45" s="20">
        <v>1171082554</v>
      </c>
      <c r="G45" s="20">
        <v>1065959843</v>
      </c>
      <c r="H45" s="20">
        <v>1065963677</v>
      </c>
      <c r="I45" s="20">
        <v>934372081</v>
      </c>
      <c r="J45" s="20">
        <v>934372081</v>
      </c>
      <c r="K45" s="20">
        <v>934381611</v>
      </c>
      <c r="L45" s="20">
        <v>950781655</v>
      </c>
      <c r="M45" s="20">
        <v>950781654</v>
      </c>
      <c r="N45" s="20">
        <v>950781654</v>
      </c>
      <c r="O45" s="20">
        <v>1019327061</v>
      </c>
      <c r="P45" s="20">
        <v>992397206</v>
      </c>
      <c r="Q45" s="20">
        <v>1100076106</v>
      </c>
      <c r="R45" s="20">
        <v>1100076106</v>
      </c>
      <c r="S45" s="20">
        <v>1099984929</v>
      </c>
      <c r="T45" s="20">
        <v>1067191484</v>
      </c>
      <c r="U45" s="20">
        <v>1068358106</v>
      </c>
      <c r="V45" s="20">
        <v>1068358106</v>
      </c>
      <c r="W45" s="20">
        <v>1068358106</v>
      </c>
      <c r="X45" s="20">
        <v>1171082554</v>
      </c>
      <c r="Y45" s="20">
        <v>-102724448</v>
      </c>
      <c r="Z45" s="48">
        <v>-8.77</v>
      </c>
      <c r="AA45" s="22">
        <v>1171082554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908898577</v>
      </c>
      <c r="D48" s="51">
        <f>SUM(D45:D47)</f>
        <v>908898577</v>
      </c>
      <c r="E48" s="52">
        <f t="shared" si="7"/>
        <v>1064496208</v>
      </c>
      <c r="F48" s="53">
        <f t="shared" si="7"/>
        <v>1171082554</v>
      </c>
      <c r="G48" s="53">
        <f t="shared" si="7"/>
        <v>1065959843</v>
      </c>
      <c r="H48" s="53">
        <f t="shared" si="7"/>
        <v>1065963677</v>
      </c>
      <c r="I48" s="53">
        <f t="shared" si="7"/>
        <v>934372081</v>
      </c>
      <c r="J48" s="53">
        <f t="shared" si="7"/>
        <v>934372081</v>
      </c>
      <c r="K48" s="53">
        <f t="shared" si="7"/>
        <v>934381611</v>
      </c>
      <c r="L48" s="53">
        <f t="shared" si="7"/>
        <v>950781655</v>
      </c>
      <c r="M48" s="53">
        <f t="shared" si="7"/>
        <v>950781654</v>
      </c>
      <c r="N48" s="53">
        <f t="shared" si="7"/>
        <v>950781654</v>
      </c>
      <c r="O48" s="53">
        <f t="shared" si="7"/>
        <v>1019327061</v>
      </c>
      <c r="P48" s="53">
        <f t="shared" si="7"/>
        <v>992397206</v>
      </c>
      <c r="Q48" s="53">
        <f t="shared" si="7"/>
        <v>1100076106</v>
      </c>
      <c r="R48" s="53">
        <f t="shared" si="7"/>
        <v>1100076106</v>
      </c>
      <c r="S48" s="53">
        <f t="shared" si="7"/>
        <v>1099984929</v>
      </c>
      <c r="T48" s="53">
        <f t="shared" si="7"/>
        <v>1067191484</v>
      </c>
      <c r="U48" s="53">
        <f t="shared" si="7"/>
        <v>1068358106</v>
      </c>
      <c r="V48" s="53">
        <f t="shared" si="7"/>
        <v>1068358106</v>
      </c>
      <c r="W48" s="53">
        <f t="shared" si="7"/>
        <v>1068358106</v>
      </c>
      <c r="X48" s="53">
        <f t="shared" si="7"/>
        <v>1171082554</v>
      </c>
      <c r="Y48" s="53">
        <f t="shared" si="7"/>
        <v>-102724448</v>
      </c>
      <c r="Z48" s="54">
        <f>+IF(X48&lt;&gt;0,+(Y48/X48)*100,0)</f>
        <v>-8.77175120141018</v>
      </c>
      <c r="AA48" s="55">
        <f>SUM(AA45:AA47)</f>
        <v>1171082554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5450</v>
      </c>
      <c r="D6" s="18">
        <v>5450</v>
      </c>
      <c r="E6" s="19">
        <v>4380523</v>
      </c>
      <c r="F6" s="20">
        <v>4380523</v>
      </c>
      <c r="G6" s="20">
        <v>28562786</v>
      </c>
      <c r="H6" s="20">
        <v>35858482</v>
      </c>
      <c r="I6" s="20">
        <v>44145091</v>
      </c>
      <c r="J6" s="20">
        <v>44145091</v>
      </c>
      <c r="K6" s="20">
        <v>34877221</v>
      </c>
      <c r="L6" s="20">
        <v>38738213</v>
      </c>
      <c r="M6" s="20">
        <v>26178876</v>
      </c>
      <c r="N6" s="20">
        <v>26178876</v>
      </c>
      <c r="O6" s="20">
        <v>43611676</v>
      </c>
      <c r="P6" s="20">
        <v>21429590</v>
      </c>
      <c r="Q6" s="20">
        <v>26178876</v>
      </c>
      <c r="R6" s="20">
        <v>26178876</v>
      </c>
      <c r="S6" s="20"/>
      <c r="T6" s="20"/>
      <c r="U6" s="20">
        <v>11341808</v>
      </c>
      <c r="V6" s="20">
        <v>11341808</v>
      </c>
      <c r="W6" s="20">
        <v>11341808</v>
      </c>
      <c r="X6" s="20">
        <v>4380523</v>
      </c>
      <c r="Y6" s="20">
        <v>6961285</v>
      </c>
      <c r="Z6" s="21">
        <v>158.91</v>
      </c>
      <c r="AA6" s="22">
        <v>4380523</v>
      </c>
    </row>
    <row r="7" spans="1:27" ht="13.5">
      <c r="A7" s="23" t="s">
        <v>34</v>
      </c>
      <c r="B7" s="17"/>
      <c r="C7" s="18">
        <v>1589482</v>
      </c>
      <c r="D7" s="18">
        <v>1589482</v>
      </c>
      <c r="E7" s="19">
        <v>6053532</v>
      </c>
      <c r="F7" s="20">
        <v>6053532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6053532</v>
      </c>
      <c r="Y7" s="20">
        <v>-6053532</v>
      </c>
      <c r="Z7" s="21">
        <v>-100</v>
      </c>
      <c r="AA7" s="22">
        <v>6053532</v>
      </c>
    </row>
    <row r="8" spans="1:27" ht="13.5">
      <c r="A8" s="23" t="s">
        <v>35</v>
      </c>
      <c r="B8" s="17"/>
      <c r="C8" s="18">
        <v>128393173</v>
      </c>
      <c r="D8" s="18">
        <v>128393173</v>
      </c>
      <c r="E8" s="19">
        <v>130328552</v>
      </c>
      <c r="F8" s="20">
        <v>130328552</v>
      </c>
      <c r="G8" s="20">
        <v>180228761</v>
      </c>
      <c r="H8" s="20">
        <v>147508103</v>
      </c>
      <c r="I8" s="20">
        <v>142910898</v>
      </c>
      <c r="J8" s="20">
        <v>142910898</v>
      </c>
      <c r="K8" s="20">
        <v>135226395</v>
      </c>
      <c r="L8" s="20">
        <v>149150964</v>
      </c>
      <c r="M8" s="20">
        <v>148133720</v>
      </c>
      <c r="N8" s="20">
        <v>148133720</v>
      </c>
      <c r="O8" s="20">
        <v>151663504</v>
      </c>
      <c r="P8" s="20">
        <v>152469570</v>
      </c>
      <c r="Q8" s="20">
        <v>148133727</v>
      </c>
      <c r="R8" s="20">
        <v>148133727</v>
      </c>
      <c r="S8" s="20"/>
      <c r="T8" s="20"/>
      <c r="U8" s="20">
        <v>159978324</v>
      </c>
      <c r="V8" s="20">
        <v>159978324</v>
      </c>
      <c r="W8" s="20">
        <v>159978324</v>
      </c>
      <c r="X8" s="20">
        <v>130328552</v>
      </c>
      <c r="Y8" s="20">
        <v>29649772</v>
      </c>
      <c r="Z8" s="21">
        <v>22.75</v>
      </c>
      <c r="AA8" s="22">
        <v>130328552</v>
      </c>
    </row>
    <row r="9" spans="1:27" ht="13.5">
      <c r="A9" s="23" t="s">
        <v>36</v>
      </c>
      <c r="B9" s="17"/>
      <c r="C9" s="18">
        <v>29302373</v>
      </c>
      <c r="D9" s="18">
        <v>29302373</v>
      </c>
      <c r="E9" s="19">
        <v>28744563</v>
      </c>
      <c r="F9" s="20">
        <v>28744563</v>
      </c>
      <c r="G9" s="20">
        <v>36564060</v>
      </c>
      <c r="H9" s="20">
        <v>37027873</v>
      </c>
      <c r="I9" s="20">
        <v>36390870</v>
      </c>
      <c r="J9" s="20">
        <v>36390870</v>
      </c>
      <c r="K9" s="20">
        <v>35780493</v>
      </c>
      <c r="L9" s="20">
        <v>40873233</v>
      </c>
      <c r="M9" s="20">
        <v>39613065</v>
      </c>
      <c r="N9" s="20">
        <v>39613065</v>
      </c>
      <c r="O9" s="20">
        <v>41035510</v>
      </c>
      <c r="P9" s="20">
        <v>39585591</v>
      </c>
      <c r="Q9" s="20">
        <v>39613065</v>
      </c>
      <c r="R9" s="20">
        <v>39613065</v>
      </c>
      <c r="S9" s="20"/>
      <c r="T9" s="20"/>
      <c r="U9" s="20">
        <v>35363573</v>
      </c>
      <c r="V9" s="20">
        <v>35363573</v>
      </c>
      <c r="W9" s="20">
        <v>35363573</v>
      </c>
      <c r="X9" s="20">
        <v>28744563</v>
      </c>
      <c r="Y9" s="20">
        <v>6619010</v>
      </c>
      <c r="Z9" s="21">
        <v>23.03</v>
      </c>
      <c r="AA9" s="22">
        <v>28744563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7864464</v>
      </c>
      <c r="D11" s="18">
        <v>7864464</v>
      </c>
      <c r="E11" s="19">
        <v>9228362</v>
      </c>
      <c r="F11" s="20">
        <v>9228362</v>
      </c>
      <c r="G11" s="20">
        <v>13402839</v>
      </c>
      <c r="H11" s="20">
        <v>13536617</v>
      </c>
      <c r="I11" s="20">
        <v>13502265</v>
      </c>
      <c r="J11" s="20">
        <v>13502265</v>
      </c>
      <c r="K11" s="20">
        <v>13919762</v>
      </c>
      <c r="L11" s="20">
        <v>13119478</v>
      </c>
      <c r="M11" s="20">
        <v>13892287</v>
      </c>
      <c r="N11" s="20">
        <v>13892287</v>
      </c>
      <c r="O11" s="20">
        <v>14514718</v>
      </c>
      <c r="P11" s="20">
        <v>13234545</v>
      </c>
      <c r="Q11" s="20">
        <v>13892287</v>
      </c>
      <c r="R11" s="20">
        <v>13892287</v>
      </c>
      <c r="S11" s="20"/>
      <c r="T11" s="20"/>
      <c r="U11" s="20">
        <v>13277039</v>
      </c>
      <c r="V11" s="20">
        <v>13277039</v>
      </c>
      <c r="W11" s="20">
        <v>13277039</v>
      </c>
      <c r="X11" s="20">
        <v>9228362</v>
      </c>
      <c r="Y11" s="20">
        <v>4048677</v>
      </c>
      <c r="Z11" s="21">
        <v>43.87</v>
      </c>
      <c r="AA11" s="22">
        <v>9228362</v>
      </c>
    </row>
    <row r="12" spans="1:27" ht="13.5">
      <c r="A12" s="27" t="s">
        <v>39</v>
      </c>
      <c r="B12" s="28"/>
      <c r="C12" s="29">
        <f aca="true" t="shared" si="0" ref="C12:Y12">SUM(C6:C11)</f>
        <v>167154942</v>
      </c>
      <c r="D12" s="29">
        <f>SUM(D6:D11)</f>
        <v>167154942</v>
      </c>
      <c r="E12" s="30">
        <f t="shared" si="0"/>
        <v>178735532</v>
      </c>
      <c r="F12" s="31">
        <f t="shared" si="0"/>
        <v>178735532</v>
      </c>
      <c r="G12" s="31">
        <f t="shared" si="0"/>
        <v>258758446</v>
      </c>
      <c r="H12" s="31">
        <f t="shared" si="0"/>
        <v>233931075</v>
      </c>
      <c r="I12" s="31">
        <f t="shared" si="0"/>
        <v>236949124</v>
      </c>
      <c r="J12" s="31">
        <f t="shared" si="0"/>
        <v>236949124</v>
      </c>
      <c r="K12" s="31">
        <f t="shared" si="0"/>
        <v>219803871</v>
      </c>
      <c r="L12" s="31">
        <f t="shared" si="0"/>
        <v>241881888</v>
      </c>
      <c r="M12" s="31">
        <f t="shared" si="0"/>
        <v>227817948</v>
      </c>
      <c r="N12" s="31">
        <f t="shared" si="0"/>
        <v>227817948</v>
      </c>
      <c r="O12" s="31">
        <f t="shared" si="0"/>
        <v>250825408</v>
      </c>
      <c r="P12" s="31">
        <f t="shared" si="0"/>
        <v>226719296</v>
      </c>
      <c r="Q12" s="31">
        <f t="shared" si="0"/>
        <v>227817955</v>
      </c>
      <c r="R12" s="31">
        <f t="shared" si="0"/>
        <v>227817955</v>
      </c>
      <c r="S12" s="31">
        <f t="shared" si="0"/>
        <v>0</v>
      </c>
      <c r="T12" s="31">
        <f t="shared" si="0"/>
        <v>0</v>
      </c>
      <c r="U12" s="31">
        <f t="shared" si="0"/>
        <v>219960744</v>
      </c>
      <c r="V12" s="31">
        <f t="shared" si="0"/>
        <v>219960744</v>
      </c>
      <c r="W12" s="31">
        <f t="shared" si="0"/>
        <v>219960744</v>
      </c>
      <c r="X12" s="31">
        <f t="shared" si="0"/>
        <v>178735532</v>
      </c>
      <c r="Y12" s="31">
        <f t="shared" si="0"/>
        <v>41225212</v>
      </c>
      <c r="Z12" s="32">
        <f>+IF(X12&lt;&gt;0,+(Y12/X12)*100,0)</f>
        <v>23.06492253593986</v>
      </c>
      <c r="AA12" s="33">
        <f>SUM(AA6:AA11)</f>
        <v>178735532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>
        <v>2920889</v>
      </c>
      <c r="V15" s="20">
        <v>2920889</v>
      </c>
      <c r="W15" s="20">
        <v>2920889</v>
      </c>
      <c r="X15" s="20"/>
      <c r="Y15" s="20">
        <v>2920889</v>
      </c>
      <c r="Z15" s="21"/>
      <c r="AA15" s="22"/>
    </row>
    <row r="16" spans="1:27" ht="13.5">
      <c r="A16" s="23" t="s">
        <v>42</v>
      </c>
      <c r="B16" s="17"/>
      <c r="C16" s="18">
        <v>601391</v>
      </c>
      <c r="D16" s="18">
        <v>601391</v>
      </c>
      <c r="E16" s="19"/>
      <c r="F16" s="20"/>
      <c r="G16" s="24">
        <v>25609304</v>
      </c>
      <c r="H16" s="24">
        <v>25632104</v>
      </c>
      <c r="I16" s="24">
        <v>25632104</v>
      </c>
      <c r="J16" s="20">
        <v>25632104</v>
      </c>
      <c r="K16" s="24">
        <v>25641652</v>
      </c>
      <c r="L16" s="24">
        <v>25641682</v>
      </c>
      <c r="M16" s="20">
        <v>25632104</v>
      </c>
      <c r="N16" s="24">
        <v>25632104</v>
      </c>
      <c r="O16" s="24">
        <v>25632104</v>
      </c>
      <c r="P16" s="24">
        <v>25666664</v>
      </c>
      <c r="Q16" s="20">
        <v>25632104</v>
      </c>
      <c r="R16" s="24">
        <v>25632104</v>
      </c>
      <c r="S16" s="24"/>
      <c r="T16" s="20"/>
      <c r="U16" s="24">
        <v>25699134</v>
      </c>
      <c r="V16" s="24">
        <v>25699134</v>
      </c>
      <c r="W16" s="24">
        <v>25699134</v>
      </c>
      <c r="X16" s="20"/>
      <c r="Y16" s="24">
        <v>25699134</v>
      </c>
      <c r="Z16" s="25"/>
      <c r="AA16" s="26"/>
    </row>
    <row r="17" spans="1:27" ht="13.5">
      <c r="A17" s="23" t="s">
        <v>43</v>
      </c>
      <c r="B17" s="17"/>
      <c r="C17" s="18">
        <v>201302330</v>
      </c>
      <c r="D17" s="18">
        <v>201302330</v>
      </c>
      <c r="E17" s="19">
        <v>240495079</v>
      </c>
      <c r="F17" s="20">
        <v>240495079</v>
      </c>
      <c r="G17" s="20">
        <v>227071979</v>
      </c>
      <c r="H17" s="20">
        <v>227071979</v>
      </c>
      <c r="I17" s="20">
        <v>227071979</v>
      </c>
      <c r="J17" s="20">
        <v>227071979</v>
      </c>
      <c r="K17" s="20">
        <v>227071979</v>
      </c>
      <c r="L17" s="20">
        <v>230233379</v>
      </c>
      <c r="M17" s="20">
        <v>227071979</v>
      </c>
      <c r="N17" s="20">
        <v>227071979</v>
      </c>
      <c r="O17" s="20">
        <v>227071979</v>
      </c>
      <c r="P17" s="20">
        <v>227071979</v>
      </c>
      <c r="Q17" s="20">
        <v>227071979</v>
      </c>
      <c r="R17" s="20">
        <v>227071979</v>
      </c>
      <c r="S17" s="20"/>
      <c r="T17" s="20"/>
      <c r="U17" s="20">
        <v>227071979</v>
      </c>
      <c r="V17" s="20">
        <v>227071979</v>
      </c>
      <c r="W17" s="20">
        <v>227071979</v>
      </c>
      <c r="X17" s="20">
        <v>240495079</v>
      </c>
      <c r="Y17" s="20">
        <v>-13423100</v>
      </c>
      <c r="Z17" s="21">
        <v>-5.58</v>
      </c>
      <c r="AA17" s="22">
        <v>240495079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809686415</v>
      </c>
      <c r="D19" s="18">
        <v>809686415</v>
      </c>
      <c r="E19" s="19"/>
      <c r="F19" s="20"/>
      <c r="G19" s="20">
        <v>811386331</v>
      </c>
      <c r="H19" s="20">
        <v>812374503</v>
      </c>
      <c r="I19" s="20">
        <v>812374503</v>
      </c>
      <c r="J19" s="20">
        <v>812374503</v>
      </c>
      <c r="K19" s="20">
        <v>818407855</v>
      </c>
      <c r="L19" s="20">
        <v>816305237</v>
      </c>
      <c r="M19" s="20">
        <v>815785628</v>
      </c>
      <c r="N19" s="20">
        <v>815785628</v>
      </c>
      <c r="O19" s="20">
        <v>818295609</v>
      </c>
      <c r="P19" s="20">
        <v>815954220</v>
      </c>
      <c r="Q19" s="20">
        <v>815785628</v>
      </c>
      <c r="R19" s="20">
        <v>815785628</v>
      </c>
      <c r="S19" s="20"/>
      <c r="T19" s="20"/>
      <c r="U19" s="20">
        <v>830515801</v>
      </c>
      <c r="V19" s="20">
        <v>830515801</v>
      </c>
      <c r="W19" s="20">
        <v>830515801</v>
      </c>
      <c r="X19" s="20"/>
      <c r="Y19" s="20">
        <v>830515801</v>
      </c>
      <c r="Z19" s="21"/>
      <c r="AA19" s="22"/>
    </row>
    <row r="20" spans="1:27" ht="13.5">
      <c r="A20" s="23" t="s">
        <v>46</v>
      </c>
      <c r="B20" s="17"/>
      <c r="C20" s="18">
        <v>28931049</v>
      </c>
      <c r="D20" s="18">
        <v>28931049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948306</v>
      </c>
      <c r="D22" s="18">
        <v>948306</v>
      </c>
      <c r="E22" s="19">
        <v>474791</v>
      </c>
      <c r="F22" s="20">
        <v>474791</v>
      </c>
      <c r="G22" s="20">
        <v>948126</v>
      </c>
      <c r="H22" s="20">
        <v>948126</v>
      </c>
      <c r="I22" s="20">
        <v>948126</v>
      </c>
      <c r="J22" s="20">
        <v>948126</v>
      </c>
      <c r="K22" s="20">
        <v>1855144</v>
      </c>
      <c r="L22" s="20">
        <v>1855144</v>
      </c>
      <c r="M22" s="20">
        <v>948126</v>
      </c>
      <c r="N22" s="20">
        <v>948126</v>
      </c>
      <c r="O22" s="20">
        <v>948126</v>
      </c>
      <c r="P22" s="20">
        <v>948126</v>
      </c>
      <c r="Q22" s="20">
        <v>948126</v>
      </c>
      <c r="R22" s="20">
        <v>948126</v>
      </c>
      <c r="S22" s="20"/>
      <c r="T22" s="20"/>
      <c r="U22" s="20">
        <v>948126</v>
      </c>
      <c r="V22" s="20">
        <v>948126</v>
      </c>
      <c r="W22" s="20">
        <v>948126</v>
      </c>
      <c r="X22" s="20">
        <v>474791</v>
      </c>
      <c r="Y22" s="20">
        <v>473335</v>
      </c>
      <c r="Z22" s="21">
        <v>99.69</v>
      </c>
      <c r="AA22" s="22">
        <v>474791</v>
      </c>
    </row>
    <row r="23" spans="1:27" ht="13.5">
      <c r="A23" s="23" t="s">
        <v>49</v>
      </c>
      <c r="B23" s="17"/>
      <c r="C23" s="18"/>
      <c r="D23" s="18"/>
      <c r="E23" s="19">
        <v>27830396</v>
      </c>
      <c r="F23" s="20">
        <v>27830396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27830396</v>
      </c>
      <c r="Y23" s="24">
        <v>-27830396</v>
      </c>
      <c r="Z23" s="25">
        <v>-100</v>
      </c>
      <c r="AA23" s="26">
        <v>27830396</v>
      </c>
    </row>
    <row r="24" spans="1:27" ht="13.5">
      <c r="A24" s="27" t="s">
        <v>50</v>
      </c>
      <c r="B24" s="35"/>
      <c r="C24" s="29">
        <f aca="true" t="shared" si="1" ref="C24:Y24">SUM(C15:C23)</f>
        <v>1041469491</v>
      </c>
      <c r="D24" s="29">
        <f>SUM(D15:D23)</f>
        <v>1041469491</v>
      </c>
      <c r="E24" s="36">
        <f t="shared" si="1"/>
        <v>268800266</v>
      </c>
      <c r="F24" s="37">
        <f t="shared" si="1"/>
        <v>268800266</v>
      </c>
      <c r="G24" s="37">
        <f t="shared" si="1"/>
        <v>1065015740</v>
      </c>
      <c r="H24" s="37">
        <f t="shared" si="1"/>
        <v>1066026712</v>
      </c>
      <c r="I24" s="37">
        <f t="shared" si="1"/>
        <v>1066026712</v>
      </c>
      <c r="J24" s="37">
        <f t="shared" si="1"/>
        <v>1066026712</v>
      </c>
      <c r="K24" s="37">
        <f t="shared" si="1"/>
        <v>1072976630</v>
      </c>
      <c r="L24" s="37">
        <f t="shared" si="1"/>
        <v>1074035442</v>
      </c>
      <c r="M24" s="37">
        <f t="shared" si="1"/>
        <v>1069437837</v>
      </c>
      <c r="N24" s="37">
        <f t="shared" si="1"/>
        <v>1069437837</v>
      </c>
      <c r="O24" s="37">
        <f t="shared" si="1"/>
        <v>1071947818</v>
      </c>
      <c r="P24" s="37">
        <f t="shared" si="1"/>
        <v>1069640989</v>
      </c>
      <c r="Q24" s="37">
        <f t="shared" si="1"/>
        <v>1069437837</v>
      </c>
      <c r="R24" s="37">
        <f t="shared" si="1"/>
        <v>1069437837</v>
      </c>
      <c r="S24" s="37">
        <f t="shared" si="1"/>
        <v>0</v>
      </c>
      <c r="T24" s="37">
        <f t="shared" si="1"/>
        <v>0</v>
      </c>
      <c r="U24" s="37">
        <f t="shared" si="1"/>
        <v>1087155929</v>
      </c>
      <c r="V24" s="37">
        <f t="shared" si="1"/>
        <v>1087155929</v>
      </c>
      <c r="W24" s="37">
        <f t="shared" si="1"/>
        <v>1087155929</v>
      </c>
      <c r="X24" s="37">
        <f t="shared" si="1"/>
        <v>268800266</v>
      </c>
      <c r="Y24" s="37">
        <f t="shared" si="1"/>
        <v>818355663</v>
      </c>
      <c r="Z24" s="38">
        <f>+IF(X24&lt;&gt;0,+(Y24/X24)*100,0)</f>
        <v>304.44749001848083</v>
      </c>
      <c r="AA24" s="39">
        <f>SUM(AA15:AA23)</f>
        <v>268800266</v>
      </c>
    </row>
    <row r="25" spans="1:27" ht="13.5">
      <c r="A25" s="27" t="s">
        <v>51</v>
      </c>
      <c r="B25" s="28"/>
      <c r="C25" s="29">
        <f aca="true" t="shared" si="2" ref="C25:Y25">+C12+C24</f>
        <v>1208624433</v>
      </c>
      <c r="D25" s="29">
        <f>+D12+D24</f>
        <v>1208624433</v>
      </c>
      <c r="E25" s="30">
        <f t="shared" si="2"/>
        <v>447535798</v>
      </c>
      <c r="F25" s="31">
        <f t="shared" si="2"/>
        <v>447535798</v>
      </c>
      <c r="G25" s="31">
        <f t="shared" si="2"/>
        <v>1323774186</v>
      </c>
      <c r="H25" s="31">
        <f t="shared" si="2"/>
        <v>1299957787</v>
      </c>
      <c r="I25" s="31">
        <f t="shared" si="2"/>
        <v>1302975836</v>
      </c>
      <c r="J25" s="31">
        <f t="shared" si="2"/>
        <v>1302975836</v>
      </c>
      <c r="K25" s="31">
        <f t="shared" si="2"/>
        <v>1292780501</v>
      </c>
      <c r="L25" s="31">
        <f t="shared" si="2"/>
        <v>1315917330</v>
      </c>
      <c r="M25" s="31">
        <f t="shared" si="2"/>
        <v>1297255785</v>
      </c>
      <c r="N25" s="31">
        <f t="shared" si="2"/>
        <v>1297255785</v>
      </c>
      <c r="O25" s="31">
        <f t="shared" si="2"/>
        <v>1322773226</v>
      </c>
      <c r="P25" s="31">
        <f t="shared" si="2"/>
        <v>1296360285</v>
      </c>
      <c r="Q25" s="31">
        <f t="shared" si="2"/>
        <v>1297255792</v>
      </c>
      <c r="R25" s="31">
        <f t="shared" si="2"/>
        <v>1297255792</v>
      </c>
      <c r="S25" s="31">
        <f t="shared" si="2"/>
        <v>0</v>
      </c>
      <c r="T25" s="31">
        <f t="shared" si="2"/>
        <v>0</v>
      </c>
      <c r="U25" s="31">
        <f t="shared" si="2"/>
        <v>1307116673</v>
      </c>
      <c r="V25" s="31">
        <f t="shared" si="2"/>
        <v>1307116673</v>
      </c>
      <c r="W25" s="31">
        <f t="shared" si="2"/>
        <v>1307116673</v>
      </c>
      <c r="X25" s="31">
        <f t="shared" si="2"/>
        <v>447535798</v>
      </c>
      <c r="Y25" s="31">
        <f t="shared" si="2"/>
        <v>859580875</v>
      </c>
      <c r="Z25" s="32">
        <f>+IF(X25&lt;&gt;0,+(Y25/X25)*100,0)</f>
        <v>192.069747010495</v>
      </c>
      <c r="AA25" s="33">
        <f>+AA12+AA24</f>
        <v>447535798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15466633</v>
      </c>
      <c r="D29" s="18">
        <v>15466633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3888220</v>
      </c>
      <c r="D30" s="18">
        <v>3888220</v>
      </c>
      <c r="E30" s="19"/>
      <c r="F30" s="20"/>
      <c r="G30" s="20">
        <v>3888220</v>
      </c>
      <c r="H30" s="20">
        <v>3888220</v>
      </c>
      <c r="I30" s="20">
        <v>3888220</v>
      </c>
      <c r="J30" s="20">
        <v>3888220</v>
      </c>
      <c r="K30" s="20">
        <v>3888220</v>
      </c>
      <c r="L30" s="20">
        <v>3888220</v>
      </c>
      <c r="M30" s="20">
        <v>3888220</v>
      </c>
      <c r="N30" s="20">
        <v>3888220</v>
      </c>
      <c r="O30" s="20">
        <v>3888220</v>
      </c>
      <c r="P30" s="20">
        <v>3888220</v>
      </c>
      <c r="Q30" s="20">
        <v>3888220</v>
      </c>
      <c r="R30" s="20">
        <v>3888220</v>
      </c>
      <c r="S30" s="20"/>
      <c r="T30" s="20"/>
      <c r="U30" s="20">
        <v>3888220</v>
      </c>
      <c r="V30" s="20">
        <v>3888220</v>
      </c>
      <c r="W30" s="20">
        <v>3888220</v>
      </c>
      <c r="X30" s="20"/>
      <c r="Y30" s="20">
        <v>3888220</v>
      </c>
      <c r="Z30" s="21"/>
      <c r="AA30" s="22"/>
    </row>
    <row r="31" spans="1:27" ht="13.5">
      <c r="A31" s="23" t="s">
        <v>56</v>
      </c>
      <c r="B31" s="17"/>
      <c r="C31" s="18">
        <v>2297709</v>
      </c>
      <c r="D31" s="18">
        <v>2297709</v>
      </c>
      <c r="E31" s="19">
        <v>2338835</v>
      </c>
      <c r="F31" s="20">
        <v>2338835</v>
      </c>
      <c r="G31" s="20">
        <v>2299274</v>
      </c>
      <c r="H31" s="20">
        <v>2317069</v>
      </c>
      <c r="I31" s="20">
        <v>2353018</v>
      </c>
      <c r="J31" s="20">
        <v>2353018</v>
      </c>
      <c r="K31" s="20">
        <v>2349458</v>
      </c>
      <c r="L31" s="20">
        <v>2358260</v>
      </c>
      <c r="M31" s="20">
        <v>2361095</v>
      </c>
      <c r="N31" s="20">
        <v>2361095</v>
      </c>
      <c r="O31" s="20">
        <v>2345065</v>
      </c>
      <c r="P31" s="20">
        <v>2395062</v>
      </c>
      <c r="Q31" s="20">
        <v>2361095</v>
      </c>
      <c r="R31" s="20">
        <v>2361095</v>
      </c>
      <c r="S31" s="20"/>
      <c r="T31" s="20"/>
      <c r="U31" s="20">
        <v>2328796</v>
      </c>
      <c r="V31" s="20">
        <v>2328796</v>
      </c>
      <c r="W31" s="20">
        <v>2328796</v>
      </c>
      <c r="X31" s="20">
        <v>2338835</v>
      </c>
      <c r="Y31" s="20">
        <v>-10039</v>
      </c>
      <c r="Z31" s="21">
        <v>-0.43</v>
      </c>
      <c r="AA31" s="22">
        <v>2338835</v>
      </c>
    </row>
    <row r="32" spans="1:27" ht="13.5">
      <c r="A32" s="23" t="s">
        <v>57</v>
      </c>
      <c r="B32" s="17"/>
      <c r="C32" s="18">
        <v>143209587</v>
      </c>
      <c r="D32" s="18">
        <v>143209587</v>
      </c>
      <c r="E32" s="19"/>
      <c r="F32" s="20"/>
      <c r="G32" s="20">
        <v>151511067</v>
      </c>
      <c r="H32" s="20">
        <v>146801838</v>
      </c>
      <c r="I32" s="20">
        <v>150301612</v>
      </c>
      <c r="J32" s="20">
        <v>150301612</v>
      </c>
      <c r="K32" s="20">
        <v>148728136</v>
      </c>
      <c r="L32" s="20">
        <v>157404237</v>
      </c>
      <c r="M32" s="20">
        <v>147894276</v>
      </c>
      <c r="N32" s="20">
        <v>147894276</v>
      </c>
      <c r="O32" s="20">
        <v>198437804</v>
      </c>
      <c r="P32" s="20">
        <v>152264349</v>
      </c>
      <c r="Q32" s="20">
        <v>147894283</v>
      </c>
      <c r="R32" s="20">
        <v>147894283</v>
      </c>
      <c r="S32" s="20"/>
      <c r="T32" s="20"/>
      <c r="U32" s="20">
        <v>163402040</v>
      </c>
      <c r="V32" s="20">
        <v>163402040</v>
      </c>
      <c r="W32" s="20">
        <v>163402040</v>
      </c>
      <c r="X32" s="20"/>
      <c r="Y32" s="20">
        <v>163402040</v>
      </c>
      <c r="Z32" s="21"/>
      <c r="AA32" s="22"/>
    </row>
    <row r="33" spans="1:27" ht="13.5">
      <c r="A33" s="23" t="s">
        <v>58</v>
      </c>
      <c r="B33" s="17"/>
      <c r="C33" s="18">
        <v>3365434</v>
      </c>
      <c r="D33" s="18">
        <v>3365434</v>
      </c>
      <c r="E33" s="19">
        <v>2938413</v>
      </c>
      <c r="F33" s="20">
        <v>2938413</v>
      </c>
      <c r="G33" s="20">
        <v>3365434</v>
      </c>
      <c r="H33" s="20">
        <v>3365434</v>
      </c>
      <c r="I33" s="20">
        <v>3365434</v>
      </c>
      <c r="J33" s="20">
        <v>3365434</v>
      </c>
      <c r="K33" s="20">
        <v>3365434</v>
      </c>
      <c r="L33" s="20">
        <v>3365434</v>
      </c>
      <c r="M33" s="20">
        <v>3365434</v>
      </c>
      <c r="N33" s="20">
        <v>3365434</v>
      </c>
      <c r="O33" s="20">
        <v>3365434</v>
      </c>
      <c r="P33" s="20">
        <v>3365434</v>
      </c>
      <c r="Q33" s="20">
        <v>3365434</v>
      </c>
      <c r="R33" s="20">
        <v>3365434</v>
      </c>
      <c r="S33" s="20"/>
      <c r="T33" s="20"/>
      <c r="U33" s="20">
        <v>3365434</v>
      </c>
      <c r="V33" s="20">
        <v>3365434</v>
      </c>
      <c r="W33" s="20">
        <v>3365434</v>
      </c>
      <c r="X33" s="20">
        <v>2938413</v>
      </c>
      <c r="Y33" s="20">
        <v>427021</v>
      </c>
      <c r="Z33" s="21">
        <v>14.53</v>
      </c>
      <c r="AA33" s="22">
        <v>2938413</v>
      </c>
    </row>
    <row r="34" spans="1:27" ht="13.5">
      <c r="A34" s="27" t="s">
        <v>59</v>
      </c>
      <c r="B34" s="28"/>
      <c r="C34" s="29">
        <f aca="true" t="shared" si="3" ref="C34:Y34">SUM(C29:C33)</f>
        <v>168227583</v>
      </c>
      <c r="D34" s="29">
        <f>SUM(D29:D33)</f>
        <v>168227583</v>
      </c>
      <c r="E34" s="30">
        <f t="shared" si="3"/>
        <v>5277248</v>
      </c>
      <c r="F34" s="31">
        <f t="shared" si="3"/>
        <v>5277248</v>
      </c>
      <c r="G34" s="31">
        <f t="shared" si="3"/>
        <v>161063995</v>
      </c>
      <c r="H34" s="31">
        <f t="shared" si="3"/>
        <v>156372561</v>
      </c>
      <c r="I34" s="31">
        <f t="shared" si="3"/>
        <v>159908284</v>
      </c>
      <c r="J34" s="31">
        <f t="shared" si="3"/>
        <v>159908284</v>
      </c>
      <c r="K34" s="31">
        <f t="shared" si="3"/>
        <v>158331248</v>
      </c>
      <c r="L34" s="31">
        <f t="shared" si="3"/>
        <v>167016151</v>
      </c>
      <c r="M34" s="31">
        <f t="shared" si="3"/>
        <v>157509025</v>
      </c>
      <c r="N34" s="31">
        <f t="shared" si="3"/>
        <v>157509025</v>
      </c>
      <c r="O34" s="31">
        <f t="shared" si="3"/>
        <v>208036523</v>
      </c>
      <c r="P34" s="31">
        <f t="shared" si="3"/>
        <v>161913065</v>
      </c>
      <c r="Q34" s="31">
        <f t="shared" si="3"/>
        <v>157509032</v>
      </c>
      <c r="R34" s="31">
        <f t="shared" si="3"/>
        <v>157509032</v>
      </c>
      <c r="S34" s="31">
        <f t="shared" si="3"/>
        <v>0</v>
      </c>
      <c r="T34" s="31">
        <f t="shared" si="3"/>
        <v>0</v>
      </c>
      <c r="U34" s="31">
        <f t="shared" si="3"/>
        <v>172984490</v>
      </c>
      <c r="V34" s="31">
        <f t="shared" si="3"/>
        <v>172984490</v>
      </c>
      <c r="W34" s="31">
        <f t="shared" si="3"/>
        <v>172984490</v>
      </c>
      <c r="X34" s="31">
        <f t="shared" si="3"/>
        <v>5277248</v>
      </c>
      <c r="Y34" s="31">
        <f t="shared" si="3"/>
        <v>167707242</v>
      </c>
      <c r="Z34" s="32">
        <f>+IF(X34&lt;&gt;0,+(Y34/X34)*100,0)</f>
        <v>3177.9298983106346</v>
      </c>
      <c r="AA34" s="33">
        <f>SUM(AA29:AA33)</f>
        <v>5277248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50116917</v>
      </c>
      <c r="D37" s="18">
        <v>50116917</v>
      </c>
      <c r="E37" s="19"/>
      <c r="F37" s="20"/>
      <c r="G37" s="20">
        <v>50116917</v>
      </c>
      <c r="H37" s="20">
        <v>50116917</v>
      </c>
      <c r="I37" s="20">
        <v>50116917</v>
      </c>
      <c r="J37" s="20">
        <v>50116917</v>
      </c>
      <c r="K37" s="20">
        <v>50116917</v>
      </c>
      <c r="L37" s="20">
        <v>50116917</v>
      </c>
      <c r="M37" s="20">
        <v>50116917</v>
      </c>
      <c r="N37" s="20">
        <v>50116917</v>
      </c>
      <c r="O37" s="20">
        <v>50116917</v>
      </c>
      <c r="P37" s="20">
        <v>50116917</v>
      </c>
      <c r="Q37" s="20">
        <v>50116917</v>
      </c>
      <c r="R37" s="20">
        <v>50116917</v>
      </c>
      <c r="S37" s="20"/>
      <c r="T37" s="20"/>
      <c r="U37" s="20">
        <v>50116917</v>
      </c>
      <c r="V37" s="20">
        <v>50116917</v>
      </c>
      <c r="W37" s="20">
        <v>50116917</v>
      </c>
      <c r="X37" s="20"/>
      <c r="Y37" s="20">
        <v>50116917</v>
      </c>
      <c r="Z37" s="21"/>
      <c r="AA37" s="22"/>
    </row>
    <row r="38" spans="1:27" ht="13.5">
      <c r="A38" s="23" t="s">
        <v>58</v>
      </c>
      <c r="B38" s="17"/>
      <c r="C38" s="18">
        <v>39713018</v>
      </c>
      <c r="D38" s="18">
        <v>39713018</v>
      </c>
      <c r="E38" s="19">
        <v>2107309</v>
      </c>
      <c r="F38" s="20">
        <v>2107309</v>
      </c>
      <c r="G38" s="20">
        <v>64698611</v>
      </c>
      <c r="H38" s="20">
        <v>64698611</v>
      </c>
      <c r="I38" s="20">
        <v>64698611</v>
      </c>
      <c r="J38" s="20">
        <v>64698611</v>
      </c>
      <c r="K38" s="20">
        <v>64698611</v>
      </c>
      <c r="L38" s="20">
        <v>64698611</v>
      </c>
      <c r="M38" s="20">
        <v>64698611</v>
      </c>
      <c r="N38" s="20">
        <v>64698611</v>
      </c>
      <c r="O38" s="20">
        <v>64698611</v>
      </c>
      <c r="P38" s="20">
        <v>64698611</v>
      </c>
      <c r="Q38" s="20">
        <v>64698611</v>
      </c>
      <c r="R38" s="20">
        <v>64698611</v>
      </c>
      <c r="S38" s="20"/>
      <c r="T38" s="20"/>
      <c r="U38" s="20">
        <v>64698611</v>
      </c>
      <c r="V38" s="20">
        <v>64698611</v>
      </c>
      <c r="W38" s="20">
        <v>64698611</v>
      </c>
      <c r="X38" s="20">
        <v>2107309</v>
      </c>
      <c r="Y38" s="20">
        <v>62591302</v>
      </c>
      <c r="Z38" s="21">
        <v>2970.2</v>
      </c>
      <c r="AA38" s="22">
        <v>2107309</v>
      </c>
    </row>
    <row r="39" spans="1:27" ht="13.5">
      <c r="A39" s="27" t="s">
        <v>61</v>
      </c>
      <c r="B39" s="35"/>
      <c r="C39" s="29">
        <f aca="true" t="shared" si="4" ref="C39:Y39">SUM(C37:C38)</f>
        <v>89829935</v>
      </c>
      <c r="D39" s="29">
        <f>SUM(D37:D38)</f>
        <v>89829935</v>
      </c>
      <c r="E39" s="36">
        <f t="shared" si="4"/>
        <v>2107309</v>
      </c>
      <c r="F39" s="37">
        <f t="shared" si="4"/>
        <v>2107309</v>
      </c>
      <c r="G39" s="37">
        <f t="shared" si="4"/>
        <v>114815528</v>
      </c>
      <c r="H39" s="37">
        <f t="shared" si="4"/>
        <v>114815528</v>
      </c>
      <c r="I39" s="37">
        <f t="shared" si="4"/>
        <v>114815528</v>
      </c>
      <c r="J39" s="37">
        <f t="shared" si="4"/>
        <v>114815528</v>
      </c>
      <c r="K39" s="37">
        <f t="shared" si="4"/>
        <v>114815528</v>
      </c>
      <c r="L39" s="37">
        <f t="shared" si="4"/>
        <v>114815528</v>
      </c>
      <c r="M39" s="37">
        <f t="shared" si="4"/>
        <v>114815528</v>
      </c>
      <c r="N39" s="37">
        <f t="shared" si="4"/>
        <v>114815528</v>
      </c>
      <c r="O39" s="37">
        <f t="shared" si="4"/>
        <v>114815528</v>
      </c>
      <c r="P39" s="37">
        <f t="shared" si="4"/>
        <v>114815528</v>
      </c>
      <c r="Q39" s="37">
        <f t="shared" si="4"/>
        <v>114815528</v>
      </c>
      <c r="R39" s="37">
        <f t="shared" si="4"/>
        <v>114815528</v>
      </c>
      <c r="S39" s="37">
        <f t="shared" si="4"/>
        <v>0</v>
      </c>
      <c r="T39" s="37">
        <f t="shared" si="4"/>
        <v>0</v>
      </c>
      <c r="U39" s="37">
        <f t="shared" si="4"/>
        <v>114815528</v>
      </c>
      <c r="V39" s="37">
        <f t="shared" si="4"/>
        <v>114815528</v>
      </c>
      <c r="W39" s="37">
        <f t="shared" si="4"/>
        <v>114815528</v>
      </c>
      <c r="X39" s="37">
        <f t="shared" si="4"/>
        <v>2107309</v>
      </c>
      <c r="Y39" s="37">
        <f t="shared" si="4"/>
        <v>112708219</v>
      </c>
      <c r="Z39" s="38">
        <f>+IF(X39&lt;&gt;0,+(Y39/X39)*100,0)</f>
        <v>5348.442919382018</v>
      </c>
      <c r="AA39" s="39">
        <f>SUM(AA37:AA38)</f>
        <v>2107309</v>
      </c>
    </row>
    <row r="40" spans="1:27" ht="13.5">
      <c r="A40" s="27" t="s">
        <v>62</v>
      </c>
      <c r="B40" s="28"/>
      <c r="C40" s="29">
        <f aca="true" t="shared" si="5" ref="C40:Y40">+C34+C39</f>
        <v>258057518</v>
      </c>
      <c r="D40" s="29">
        <f>+D34+D39</f>
        <v>258057518</v>
      </c>
      <c r="E40" s="30">
        <f t="shared" si="5"/>
        <v>7384557</v>
      </c>
      <c r="F40" s="31">
        <f t="shared" si="5"/>
        <v>7384557</v>
      </c>
      <c r="G40" s="31">
        <f t="shared" si="5"/>
        <v>275879523</v>
      </c>
      <c r="H40" s="31">
        <f t="shared" si="5"/>
        <v>271188089</v>
      </c>
      <c r="I40" s="31">
        <f t="shared" si="5"/>
        <v>274723812</v>
      </c>
      <c r="J40" s="31">
        <f t="shared" si="5"/>
        <v>274723812</v>
      </c>
      <c r="K40" s="31">
        <f t="shared" si="5"/>
        <v>273146776</v>
      </c>
      <c r="L40" s="31">
        <f t="shared" si="5"/>
        <v>281831679</v>
      </c>
      <c r="M40" s="31">
        <f t="shared" si="5"/>
        <v>272324553</v>
      </c>
      <c r="N40" s="31">
        <f t="shared" si="5"/>
        <v>272324553</v>
      </c>
      <c r="O40" s="31">
        <f t="shared" si="5"/>
        <v>322852051</v>
      </c>
      <c r="P40" s="31">
        <f t="shared" si="5"/>
        <v>276728593</v>
      </c>
      <c r="Q40" s="31">
        <f t="shared" si="5"/>
        <v>272324560</v>
      </c>
      <c r="R40" s="31">
        <f t="shared" si="5"/>
        <v>272324560</v>
      </c>
      <c r="S40" s="31">
        <f t="shared" si="5"/>
        <v>0</v>
      </c>
      <c r="T40" s="31">
        <f t="shared" si="5"/>
        <v>0</v>
      </c>
      <c r="U40" s="31">
        <f t="shared" si="5"/>
        <v>287800018</v>
      </c>
      <c r="V40" s="31">
        <f t="shared" si="5"/>
        <v>287800018</v>
      </c>
      <c r="W40" s="31">
        <f t="shared" si="5"/>
        <v>287800018</v>
      </c>
      <c r="X40" s="31">
        <f t="shared" si="5"/>
        <v>7384557</v>
      </c>
      <c r="Y40" s="31">
        <f t="shared" si="5"/>
        <v>280415461</v>
      </c>
      <c r="Z40" s="32">
        <f>+IF(X40&lt;&gt;0,+(Y40/X40)*100,0)</f>
        <v>3797.3227236244506</v>
      </c>
      <c r="AA40" s="33">
        <f>+AA34+AA39</f>
        <v>7384557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950566915</v>
      </c>
      <c r="D42" s="43">
        <f>+D25-D40</f>
        <v>950566915</v>
      </c>
      <c r="E42" s="44">
        <f t="shared" si="6"/>
        <v>440151241</v>
      </c>
      <c r="F42" s="45">
        <f t="shared" si="6"/>
        <v>440151241</v>
      </c>
      <c r="G42" s="45">
        <f t="shared" si="6"/>
        <v>1047894663</v>
      </c>
      <c r="H42" s="45">
        <f t="shared" si="6"/>
        <v>1028769698</v>
      </c>
      <c r="I42" s="45">
        <f t="shared" si="6"/>
        <v>1028252024</v>
      </c>
      <c r="J42" s="45">
        <f t="shared" si="6"/>
        <v>1028252024</v>
      </c>
      <c r="K42" s="45">
        <f t="shared" si="6"/>
        <v>1019633725</v>
      </c>
      <c r="L42" s="45">
        <f t="shared" si="6"/>
        <v>1034085651</v>
      </c>
      <c r="M42" s="45">
        <f t="shared" si="6"/>
        <v>1024931232</v>
      </c>
      <c r="N42" s="45">
        <f t="shared" si="6"/>
        <v>1024931232</v>
      </c>
      <c r="O42" s="45">
        <f t="shared" si="6"/>
        <v>999921175</v>
      </c>
      <c r="P42" s="45">
        <f t="shared" si="6"/>
        <v>1019631692</v>
      </c>
      <c r="Q42" s="45">
        <f t="shared" si="6"/>
        <v>1024931232</v>
      </c>
      <c r="R42" s="45">
        <f t="shared" si="6"/>
        <v>1024931232</v>
      </c>
      <c r="S42" s="45">
        <f t="shared" si="6"/>
        <v>0</v>
      </c>
      <c r="T42" s="45">
        <f t="shared" si="6"/>
        <v>0</v>
      </c>
      <c r="U42" s="45">
        <f t="shared" si="6"/>
        <v>1019316655</v>
      </c>
      <c r="V42" s="45">
        <f t="shared" si="6"/>
        <v>1019316655</v>
      </c>
      <c r="W42" s="45">
        <f t="shared" si="6"/>
        <v>1019316655</v>
      </c>
      <c r="X42" s="45">
        <f t="shared" si="6"/>
        <v>440151241</v>
      </c>
      <c r="Y42" s="45">
        <f t="shared" si="6"/>
        <v>579165414</v>
      </c>
      <c r="Z42" s="46">
        <f>+IF(X42&lt;&gt;0,+(Y42/X42)*100,0)</f>
        <v>131.58327412281452</v>
      </c>
      <c r="AA42" s="47">
        <f>+AA25-AA40</f>
        <v>440151241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945139379</v>
      </c>
      <c r="D45" s="18">
        <v>945139379</v>
      </c>
      <c r="E45" s="19">
        <v>440151241</v>
      </c>
      <c r="F45" s="20">
        <v>440151241</v>
      </c>
      <c r="G45" s="20">
        <v>1042465545</v>
      </c>
      <c r="H45" s="20">
        <v>1023338999</v>
      </c>
      <c r="I45" s="20">
        <v>1022819743</v>
      </c>
      <c r="J45" s="20">
        <v>1022819743</v>
      </c>
      <c r="K45" s="20">
        <v>1014199862</v>
      </c>
      <c r="L45" s="20">
        <v>1028650207</v>
      </c>
      <c r="M45" s="20">
        <v>1019497369</v>
      </c>
      <c r="N45" s="20">
        <v>1019497369</v>
      </c>
      <c r="O45" s="20">
        <v>994485731</v>
      </c>
      <c r="P45" s="20">
        <v>1014196248</v>
      </c>
      <c r="Q45" s="20">
        <v>1019497369</v>
      </c>
      <c r="R45" s="20">
        <v>1019497369</v>
      </c>
      <c r="S45" s="20"/>
      <c r="T45" s="20"/>
      <c r="U45" s="20">
        <v>1013879629</v>
      </c>
      <c r="V45" s="20">
        <v>1013879629</v>
      </c>
      <c r="W45" s="20">
        <v>1013879629</v>
      </c>
      <c r="X45" s="20">
        <v>440151241</v>
      </c>
      <c r="Y45" s="20">
        <v>573728388</v>
      </c>
      <c r="Z45" s="48">
        <v>130.35</v>
      </c>
      <c r="AA45" s="22">
        <v>440151241</v>
      </c>
    </row>
    <row r="46" spans="1:27" ht="13.5">
      <c r="A46" s="23" t="s">
        <v>67</v>
      </c>
      <c r="B46" s="17"/>
      <c r="C46" s="18">
        <v>5427536</v>
      </c>
      <c r="D46" s="18">
        <v>5427536</v>
      </c>
      <c r="E46" s="19"/>
      <c r="F46" s="20"/>
      <c r="G46" s="20">
        <v>5429118</v>
      </c>
      <c r="H46" s="20">
        <v>5430699</v>
      </c>
      <c r="I46" s="20">
        <v>5432281</v>
      </c>
      <c r="J46" s="20">
        <v>5432281</v>
      </c>
      <c r="K46" s="20">
        <v>5433863</v>
      </c>
      <c r="L46" s="20">
        <v>5435444</v>
      </c>
      <c r="M46" s="20">
        <v>5433863</v>
      </c>
      <c r="N46" s="20">
        <v>5433863</v>
      </c>
      <c r="O46" s="20">
        <v>5435444</v>
      </c>
      <c r="P46" s="20">
        <v>5435444</v>
      </c>
      <c r="Q46" s="20">
        <v>5433863</v>
      </c>
      <c r="R46" s="20">
        <v>5433863</v>
      </c>
      <c r="S46" s="20"/>
      <c r="T46" s="20"/>
      <c r="U46" s="20">
        <v>5437026</v>
      </c>
      <c r="V46" s="20">
        <v>5437026</v>
      </c>
      <c r="W46" s="20">
        <v>5437026</v>
      </c>
      <c r="X46" s="20"/>
      <c r="Y46" s="20">
        <v>5437026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950566915</v>
      </c>
      <c r="D48" s="51">
        <f>SUM(D45:D47)</f>
        <v>950566915</v>
      </c>
      <c r="E48" s="52">
        <f t="shared" si="7"/>
        <v>440151241</v>
      </c>
      <c r="F48" s="53">
        <f t="shared" si="7"/>
        <v>440151241</v>
      </c>
      <c r="G48" s="53">
        <f t="shared" si="7"/>
        <v>1047894663</v>
      </c>
      <c r="H48" s="53">
        <f t="shared" si="7"/>
        <v>1028769698</v>
      </c>
      <c r="I48" s="53">
        <f t="shared" si="7"/>
        <v>1028252024</v>
      </c>
      <c r="J48" s="53">
        <f t="shared" si="7"/>
        <v>1028252024</v>
      </c>
      <c r="K48" s="53">
        <f t="shared" si="7"/>
        <v>1019633725</v>
      </c>
      <c r="L48" s="53">
        <f t="shared" si="7"/>
        <v>1034085651</v>
      </c>
      <c r="M48" s="53">
        <f t="shared" si="7"/>
        <v>1024931232</v>
      </c>
      <c r="N48" s="53">
        <f t="shared" si="7"/>
        <v>1024931232</v>
      </c>
      <c r="O48" s="53">
        <f t="shared" si="7"/>
        <v>999921175</v>
      </c>
      <c r="P48" s="53">
        <f t="shared" si="7"/>
        <v>1019631692</v>
      </c>
      <c r="Q48" s="53">
        <f t="shared" si="7"/>
        <v>1024931232</v>
      </c>
      <c r="R48" s="53">
        <f t="shared" si="7"/>
        <v>1024931232</v>
      </c>
      <c r="S48" s="53">
        <f t="shared" si="7"/>
        <v>0</v>
      </c>
      <c r="T48" s="53">
        <f t="shared" si="7"/>
        <v>0</v>
      </c>
      <c r="U48" s="53">
        <f t="shared" si="7"/>
        <v>1019316655</v>
      </c>
      <c r="V48" s="53">
        <f t="shared" si="7"/>
        <v>1019316655</v>
      </c>
      <c r="W48" s="53">
        <f t="shared" si="7"/>
        <v>1019316655</v>
      </c>
      <c r="X48" s="53">
        <f t="shared" si="7"/>
        <v>440151241</v>
      </c>
      <c r="Y48" s="53">
        <f t="shared" si="7"/>
        <v>579165414</v>
      </c>
      <c r="Z48" s="54">
        <f>+IF(X48&lt;&gt;0,+(Y48/X48)*100,0)</f>
        <v>131.58327412281452</v>
      </c>
      <c r="AA48" s="55">
        <f>SUM(AA45:AA47)</f>
        <v>440151241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8895481</v>
      </c>
      <c r="D6" s="18">
        <v>8895481</v>
      </c>
      <c r="E6" s="19">
        <v>2513393</v>
      </c>
      <c r="F6" s="20">
        <v>2513393</v>
      </c>
      <c r="G6" s="20">
        <v>2998162</v>
      </c>
      <c r="H6" s="20">
        <v>6863769</v>
      </c>
      <c r="I6" s="20">
        <v>2068917</v>
      </c>
      <c r="J6" s="20">
        <v>2068917</v>
      </c>
      <c r="K6" s="20">
        <v>516805</v>
      </c>
      <c r="L6" s="20">
        <v>3010505</v>
      </c>
      <c r="M6" s="20">
        <v>960698</v>
      </c>
      <c r="N6" s="20">
        <v>960698</v>
      </c>
      <c r="O6" s="20">
        <v>2458453</v>
      </c>
      <c r="P6" s="20">
        <v>818851</v>
      </c>
      <c r="Q6" s="20">
        <v>1380657</v>
      </c>
      <c r="R6" s="20">
        <v>1380657</v>
      </c>
      <c r="S6" s="20">
        <v>2853761</v>
      </c>
      <c r="T6" s="20">
        <v>589541</v>
      </c>
      <c r="U6" s="20">
        <v>612670</v>
      </c>
      <c r="V6" s="20">
        <v>612670</v>
      </c>
      <c r="W6" s="20">
        <v>612670</v>
      </c>
      <c r="X6" s="20">
        <v>2513393</v>
      </c>
      <c r="Y6" s="20">
        <v>-1900723</v>
      </c>
      <c r="Z6" s="21">
        <v>-75.62</v>
      </c>
      <c r="AA6" s="22">
        <v>2513393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975144</v>
      </c>
      <c r="H7" s="20">
        <v>1013513</v>
      </c>
      <c r="I7" s="20">
        <v>7641091</v>
      </c>
      <c r="J7" s="20">
        <v>7641091</v>
      </c>
      <c r="K7" s="20">
        <v>7705253</v>
      </c>
      <c r="L7" s="20">
        <v>10444080</v>
      </c>
      <c r="M7" s="20">
        <v>8722684</v>
      </c>
      <c r="N7" s="20">
        <v>8722684</v>
      </c>
      <c r="O7" s="20">
        <v>8792031</v>
      </c>
      <c r="P7" s="20">
        <v>8102333</v>
      </c>
      <c r="Q7" s="20">
        <v>11931350</v>
      </c>
      <c r="R7" s="20">
        <v>11931350</v>
      </c>
      <c r="S7" s="20">
        <v>11055404</v>
      </c>
      <c r="T7" s="20">
        <v>10339434</v>
      </c>
      <c r="U7" s="20">
        <v>12496630</v>
      </c>
      <c r="V7" s="20">
        <v>12496630</v>
      </c>
      <c r="W7" s="20">
        <v>12496630</v>
      </c>
      <c r="X7" s="20"/>
      <c r="Y7" s="20">
        <v>12496630</v>
      </c>
      <c r="Z7" s="21"/>
      <c r="AA7" s="22"/>
    </row>
    <row r="8" spans="1:27" ht="13.5">
      <c r="A8" s="23" t="s">
        <v>35</v>
      </c>
      <c r="B8" s="17"/>
      <c r="C8" s="18">
        <v>10893099</v>
      </c>
      <c r="D8" s="18">
        <v>10893099</v>
      </c>
      <c r="E8" s="19">
        <v>11556125</v>
      </c>
      <c r="F8" s="20">
        <v>11556125</v>
      </c>
      <c r="G8" s="20">
        <v>14170282</v>
      </c>
      <c r="H8" s="20">
        <v>15206284</v>
      </c>
      <c r="I8" s="20">
        <v>14361593</v>
      </c>
      <c r="J8" s="20">
        <v>14361593</v>
      </c>
      <c r="K8" s="20">
        <v>14742274</v>
      </c>
      <c r="L8" s="20">
        <v>6930</v>
      </c>
      <c r="M8" s="20">
        <v>5603823</v>
      </c>
      <c r="N8" s="20">
        <v>5603823</v>
      </c>
      <c r="O8" s="20">
        <v>13431019</v>
      </c>
      <c r="P8" s="20">
        <v>13496183</v>
      </c>
      <c r="Q8" s="20">
        <v>13294043</v>
      </c>
      <c r="R8" s="20">
        <v>13294043</v>
      </c>
      <c r="S8" s="20">
        <v>12310985</v>
      </c>
      <c r="T8" s="20">
        <v>12627645</v>
      </c>
      <c r="U8" s="20">
        <v>12988164</v>
      </c>
      <c r="V8" s="20">
        <v>12988164</v>
      </c>
      <c r="W8" s="20">
        <v>12988164</v>
      </c>
      <c r="X8" s="20">
        <v>11556125</v>
      </c>
      <c r="Y8" s="20">
        <v>1432039</v>
      </c>
      <c r="Z8" s="21">
        <v>12.39</v>
      </c>
      <c r="AA8" s="22">
        <v>11556125</v>
      </c>
    </row>
    <row r="9" spans="1:27" ht="13.5">
      <c r="A9" s="23" t="s">
        <v>36</v>
      </c>
      <c r="B9" s="17"/>
      <c r="C9" s="18">
        <v>5204915</v>
      </c>
      <c r="D9" s="18">
        <v>5204915</v>
      </c>
      <c r="E9" s="19">
        <v>2062441</v>
      </c>
      <c r="F9" s="20">
        <v>2062441</v>
      </c>
      <c r="G9" s="20">
        <v>119911</v>
      </c>
      <c r="H9" s="20">
        <v>8892711</v>
      </c>
      <c r="I9" s="20">
        <v>14892835</v>
      </c>
      <c r="J9" s="20">
        <v>14892835</v>
      </c>
      <c r="K9" s="20">
        <v>13678152</v>
      </c>
      <c r="L9" s="20">
        <v>2698</v>
      </c>
      <c r="M9" s="20">
        <v>2723208</v>
      </c>
      <c r="N9" s="20">
        <v>2723208</v>
      </c>
      <c r="O9" s="20">
        <v>4180932</v>
      </c>
      <c r="P9" s="20">
        <v>5184058</v>
      </c>
      <c r="Q9" s="20">
        <v>9687405</v>
      </c>
      <c r="R9" s="20">
        <v>9687405</v>
      </c>
      <c r="S9" s="20">
        <v>12453681</v>
      </c>
      <c r="T9" s="20">
        <v>10644264</v>
      </c>
      <c r="U9" s="20">
        <v>10535225</v>
      </c>
      <c r="V9" s="20">
        <v>10535225</v>
      </c>
      <c r="W9" s="20">
        <v>10535225</v>
      </c>
      <c r="X9" s="20">
        <v>2062441</v>
      </c>
      <c r="Y9" s="20">
        <v>8472784</v>
      </c>
      <c r="Z9" s="21">
        <v>410.81</v>
      </c>
      <c r="AA9" s="22">
        <v>2062441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755524</v>
      </c>
      <c r="D11" s="18">
        <v>755524</v>
      </c>
      <c r="E11" s="19">
        <v>903695</v>
      </c>
      <c r="F11" s="20">
        <v>903695</v>
      </c>
      <c r="G11" s="20">
        <v>755524</v>
      </c>
      <c r="H11" s="20">
        <v>755524</v>
      </c>
      <c r="I11" s="20">
        <v>755524</v>
      </c>
      <c r="J11" s="20">
        <v>755524</v>
      </c>
      <c r="K11" s="20">
        <v>755524</v>
      </c>
      <c r="L11" s="20">
        <v>755524</v>
      </c>
      <c r="M11" s="20">
        <v>755524</v>
      </c>
      <c r="N11" s="20">
        <v>755524</v>
      </c>
      <c r="O11" s="20">
        <v>755524</v>
      </c>
      <c r="P11" s="20">
        <v>755524</v>
      </c>
      <c r="Q11" s="20">
        <v>755524</v>
      </c>
      <c r="R11" s="20">
        <v>755524</v>
      </c>
      <c r="S11" s="20">
        <v>755524</v>
      </c>
      <c r="T11" s="20">
        <v>755524</v>
      </c>
      <c r="U11" s="20">
        <v>755524</v>
      </c>
      <c r="V11" s="20">
        <v>755524</v>
      </c>
      <c r="W11" s="20">
        <v>755524</v>
      </c>
      <c r="X11" s="20">
        <v>903695</v>
      </c>
      <c r="Y11" s="20">
        <v>-148171</v>
      </c>
      <c r="Z11" s="21">
        <v>-16.4</v>
      </c>
      <c r="AA11" s="22">
        <v>903695</v>
      </c>
    </row>
    <row r="12" spans="1:27" ht="13.5">
      <c r="A12" s="27" t="s">
        <v>39</v>
      </c>
      <c r="B12" s="28"/>
      <c r="C12" s="29">
        <f aca="true" t="shared" si="0" ref="C12:Y12">SUM(C6:C11)</f>
        <v>25749019</v>
      </c>
      <c r="D12" s="29">
        <f>SUM(D6:D11)</f>
        <v>25749019</v>
      </c>
      <c r="E12" s="30">
        <f t="shared" si="0"/>
        <v>17035654</v>
      </c>
      <c r="F12" s="31">
        <f t="shared" si="0"/>
        <v>17035654</v>
      </c>
      <c r="G12" s="31">
        <f t="shared" si="0"/>
        <v>19019023</v>
      </c>
      <c r="H12" s="31">
        <f t="shared" si="0"/>
        <v>32731801</v>
      </c>
      <c r="I12" s="31">
        <f t="shared" si="0"/>
        <v>39719960</v>
      </c>
      <c r="J12" s="31">
        <f t="shared" si="0"/>
        <v>39719960</v>
      </c>
      <c r="K12" s="31">
        <f t="shared" si="0"/>
        <v>37398008</v>
      </c>
      <c r="L12" s="31">
        <f t="shared" si="0"/>
        <v>14219737</v>
      </c>
      <c r="M12" s="31">
        <f t="shared" si="0"/>
        <v>18765937</v>
      </c>
      <c r="N12" s="31">
        <f t="shared" si="0"/>
        <v>18765937</v>
      </c>
      <c r="O12" s="31">
        <f t="shared" si="0"/>
        <v>29617959</v>
      </c>
      <c r="P12" s="31">
        <f t="shared" si="0"/>
        <v>28356949</v>
      </c>
      <c r="Q12" s="31">
        <f t="shared" si="0"/>
        <v>37048979</v>
      </c>
      <c r="R12" s="31">
        <f t="shared" si="0"/>
        <v>37048979</v>
      </c>
      <c r="S12" s="31">
        <f t="shared" si="0"/>
        <v>39429355</v>
      </c>
      <c r="T12" s="31">
        <f t="shared" si="0"/>
        <v>34956408</v>
      </c>
      <c r="U12" s="31">
        <f t="shared" si="0"/>
        <v>37388213</v>
      </c>
      <c r="V12" s="31">
        <f t="shared" si="0"/>
        <v>37388213</v>
      </c>
      <c r="W12" s="31">
        <f t="shared" si="0"/>
        <v>37388213</v>
      </c>
      <c r="X12" s="31">
        <f t="shared" si="0"/>
        <v>17035654</v>
      </c>
      <c r="Y12" s="31">
        <f t="shared" si="0"/>
        <v>20352559</v>
      </c>
      <c r="Z12" s="32">
        <f>+IF(X12&lt;&gt;0,+(Y12/X12)*100,0)</f>
        <v>119.47037078823037</v>
      </c>
      <c r="AA12" s="33">
        <f>SUM(AA6:AA11)</f>
        <v>17035654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740904</v>
      </c>
      <c r="D16" s="18">
        <v>740904</v>
      </c>
      <c r="E16" s="19">
        <v>777614</v>
      </c>
      <c r="F16" s="20">
        <v>777614</v>
      </c>
      <c r="G16" s="24">
        <v>740904</v>
      </c>
      <c r="H16" s="24">
        <v>740904</v>
      </c>
      <c r="I16" s="24">
        <v>740904</v>
      </c>
      <c r="J16" s="20">
        <v>740904</v>
      </c>
      <c r="K16" s="24">
        <v>740904</v>
      </c>
      <c r="L16" s="24">
        <v>779277</v>
      </c>
      <c r="M16" s="20">
        <v>779277</v>
      </c>
      <c r="N16" s="24">
        <v>779277</v>
      </c>
      <c r="O16" s="24">
        <v>779277</v>
      </c>
      <c r="P16" s="24">
        <v>779085</v>
      </c>
      <c r="Q16" s="20">
        <v>779085</v>
      </c>
      <c r="R16" s="24">
        <v>779085</v>
      </c>
      <c r="S16" s="24">
        <v>779085</v>
      </c>
      <c r="T16" s="20">
        <v>779085</v>
      </c>
      <c r="U16" s="24">
        <v>780713</v>
      </c>
      <c r="V16" s="24">
        <v>780713</v>
      </c>
      <c r="W16" s="24">
        <v>780713</v>
      </c>
      <c r="X16" s="20">
        <v>777614</v>
      </c>
      <c r="Y16" s="24">
        <v>3099</v>
      </c>
      <c r="Z16" s="25">
        <v>0.4</v>
      </c>
      <c r="AA16" s="26">
        <v>777614</v>
      </c>
    </row>
    <row r="17" spans="1:27" ht="13.5">
      <c r="A17" s="23" t="s">
        <v>43</v>
      </c>
      <c r="B17" s="17"/>
      <c r="C17" s="18">
        <v>49931264</v>
      </c>
      <c r="D17" s="18">
        <v>49931264</v>
      </c>
      <c r="E17" s="19">
        <v>44102262</v>
      </c>
      <c r="F17" s="20">
        <v>44102262</v>
      </c>
      <c r="G17" s="20">
        <v>39799493</v>
      </c>
      <c r="H17" s="20">
        <v>39799493</v>
      </c>
      <c r="I17" s="20">
        <v>39799493</v>
      </c>
      <c r="J17" s="20">
        <v>39799493</v>
      </c>
      <c r="K17" s="20">
        <v>39799493</v>
      </c>
      <c r="L17" s="20">
        <v>45628495</v>
      </c>
      <c r="M17" s="20">
        <v>45628495</v>
      </c>
      <c r="N17" s="20">
        <v>45628495</v>
      </c>
      <c r="O17" s="20">
        <v>45628495</v>
      </c>
      <c r="P17" s="20">
        <v>45628495</v>
      </c>
      <c r="Q17" s="20">
        <v>45628495</v>
      </c>
      <c r="R17" s="20">
        <v>45628495</v>
      </c>
      <c r="S17" s="20">
        <v>45628495</v>
      </c>
      <c r="T17" s="20">
        <v>45628495</v>
      </c>
      <c r="U17" s="20">
        <v>47176200</v>
      </c>
      <c r="V17" s="20">
        <v>47176200</v>
      </c>
      <c r="W17" s="20">
        <v>47176200</v>
      </c>
      <c r="X17" s="20">
        <v>44102262</v>
      </c>
      <c r="Y17" s="20">
        <v>3073938</v>
      </c>
      <c r="Z17" s="21">
        <v>6.97</v>
      </c>
      <c r="AA17" s="22">
        <v>44102262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208135060</v>
      </c>
      <c r="D19" s="18">
        <v>208135060</v>
      </c>
      <c r="E19" s="19">
        <v>210188522</v>
      </c>
      <c r="F19" s="20">
        <v>210188522</v>
      </c>
      <c r="G19" s="20">
        <v>226505297</v>
      </c>
      <c r="H19" s="20">
        <v>226505297</v>
      </c>
      <c r="I19" s="20">
        <v>226505297</v>
      </c>
      <c r="J19" s="20">
        <v>226505297</v>
      </c>
      <c r="K19" s="20">
        <v>226505297</v>
      </c>
      <c r="L19" s="20">
        <v>212437829</v>
      </c>
      <c r="M19" s="20">
        <v>212437829</v>
      </c>
      <c r="N19" s="20">
        <v>212437829</v>
      </c>
      <c r="O19" s="20">
        <v>212437829</v>
      </c>
      <c r="P19" s="20">
        <v>212437829</v>
      </c>
      <c r="Q19" s="20">
        <v>212437829</v>
      </c>
      <c r="R19" s="20">
        <v>212437829</v>
      </c>
      <c r="S19" s="20">
        <v>212437829</v>
      </c>
      <c r="T19" s="20">
        <v>212437829</v>
      </c>
      <c r="U19" s="20">
        <v>212437829</v>
      </c>
      <c r="V19" s="20">
        <v>212437829</v>
      </c>
      <c r="W19" s="20">
        <v>212437829</v>
      </c>
      <c r="X19" s="20">
        <v>210188522</v>
      </c>
      <c r="Y19" s="20">
        <v>2249307</v>
      </c>
      <c r="Z19" s="21">
        <v>1.07</v>
      </c>
      <c r="AA19" s="22">
        <v>210188522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1867509</v>
      </c>
      <c r="D21" s="18">
        <v>1867509</v>
      </c>
      <c r="E21" s="19">
        <v>1399800</v>
      </c>
      <c r="F21" s="20">
        <v>1399800</v>
      </c>
      <c r="G21" s="20">
        <v>1299800</v>
      </c>
      <c r="H21" s="20">
        <v>1299800</v>
      </c>
      <c r="I21" s="20">
        <v>1299800</v>
      </c>
      <c r="J21" s="20">
        <v>1299800</v>
      </c>
      <c r="K21" s="20">
        <v>1299800</v>
      </c>
      <c r="L21" s="20">
        <v>1867509</v>
      </c>
      <c r="M21" s="20">
        <v>1867509</v>
      </c>
      <c r="N21" s="20">
        <v>1867509</v>
      </c>
      <c r="O21" s="20">
        <v>1867509</v>
      </c>
      <c r="P21" s="20">
        <v>1867509</v>
      </c>
      <c r="Q21" s="20">
        <v>1867509</v>
      </c>
      <c r="R21" s="20">
        <v>1867509</v>
      </c>
      <c r="S21" s="20">
        <v>1867509</v>
      </c>
      <c r="T21" s="20">
        <v>1867509</v>
      </c>
      <c r="U21" s="20">
        <v>1867509</v>
      </c>
      <c r="V21" s="20">
        <v>1867509</v>
      </c>
      <c r="W21" s="20">
        <v>1867509</v>
      </c>
      <c r="X21" s="20">
        <v>1399800</v>
      </c>
      <c r="Y21" s="20">
        <v>467709</v>
      </c>
      <c r="Z21" s="21">
        <v>33.41</v>
      </c>
      <c r="AA21" s="22">
        <v>1399800</v>
      </c>
    </row>
    <row r="22" spans="1:27" ht="13.5">
      <c r="A22" s="23" t="s">
        <v>48</v>
      </c>
      <c r="B22" s="17"/>
      <c r="C22" s="18">
        <v>303386</v>
      </c>
      <c r="D22" s="18">
        <v>303386</v>
      </c>
      <c r="E22" s="19">
        <v>321120</v>
      </c>
      <c r="F22" s="20">
        <v>321120</v>
      </c>
      <c r="G22" s="20">
        <v>419959</v>
      </c>
      <c r="H22" s="20">
        <v>419959</v>
      </c>
      <c r="I22" s="20">
        <v>419959</v>
      </c>
      <c r="J22" s="20">
        <v>419959</v>
      </c>
      <c r="K22" s="20">
        <v>419959</v>
      </c>
      <c r="L22" s="20">
        <v>307768</v>
      </c>
      <c r="M22" s="20">
        <v>312329</v>
      </c>
      <c r="N22" s="20">
        <v>312329</v>
      </c>
      <c r="O22" s="20">
        <v>316890</v>
      </c>
      <c r="P22" s="20">
        <v>318829</v>
      </c>
      <c r="Q22" s="20">
        <v>318829</v>
      </c>
      <c r="R22" s="20">
        <v>318829</v>
      </c>
      <c r="S22" s="20">
        <v>318829</v>
      </c>
      <c r="T22" s="20">
        <v>318829</v>
      </c>
      <c r="U22" s="20">
        <v>318829</v>
      </c>
      <c r="V22" s="20">
        <v>318829</v>
      </c>
      <c r="W22" s="20">
        <v>318829</v>
      </c>
      <c r="X22" s="20">
        <v>321120</v>
      </c>
      <c r="Y22" s="20">
        <v>-2291</v>
      </c>
      <c r="Z22" s="21">
        <v>-0.71</v>
      </c>
      <c r="AA22" s="22">
        <v>321120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260978123</v>
      </c>
      <c r="D24" s="29">
        <f>SUM(D15:D23)</f>
        <v>260978123</v>
      </c>
      <c r="E24" s="36">
        <f t="shared" si="1"/>
        <v>256789318</v>
      </c>
      <c r="F24" s="37">
        <f t="shared" si="1"/>
        <v>256789318</v>
      </c>
      <c r="G24" s="37">
        <f t="shared" si="1"/>
        <v>268765453</v>
      </c>
      <c r="H24" s="37">
        <f t="shared" si="1"/>
        <v>268765453</v>
      </c>
      <c r="I24" s="37">
        <f t="shared" si="1"/>
        <v>268765453</v>
      </c>
      <c r="J24" s="37">
        <f t="shared" si="1"/>
        <v>268765453</v>
      </c>
      <c r="K24" s="37">
        <f t="shared" si="1"/>
        <v>268765453</v>
      </c>
      <c r="L24" s="37">
        <f t="shared" si="1"/>
        <v>261020878</v>
      </c>
      <c r="M24" s="37">
        <f t="shared" si="1"/>
        <v>261025439</v>
      </c>
      <c r="N24" s="37">
        <f t="shared" si="1"/>
        <v>261025439</v>
      </c>
      <c r="O24" s="37">
        <f t="shared" si="1"/>
        <v>261030000</v>
      </c>
      <c r="P24" s="37">
        <f t="shared" si="1"/>
        <v>261031747</v>
      </c>
      <c r="Q24" s="37">
        <f t="shared" si="1"/>
        <v>261031747</v>
      </c>
      <c r="R24" s="37">
        <f t="shared" si="1"/>
        <v>261031747</v>
      </c>
      <c r="S24" s="37">
        <f t="shared" si="1"/>
        <v>261031747</v>
      </c>
      <c r="T24" s="37">
        <f t="shared" si="1"/>
        <v>261031747</v>
      </c>
      <c r="U24" s="37">
        <f t="shared" si="1"/>
        <v>262581080</v>
      </c>
      <c r="V24" s="37">
        <f t="shared" si="1"/>
        <v>262581080</v>
      </c>
      <c r="W24" s="37">
        <f t="shared" si="1"/>
        <v>262581080</v>
      </c>
      <c r="X24" s="37">
        <f t="shared" si="1"/>
        <v>256789318</v>
      </c>
      <c r="Y24" s="37">
        <f t="shared" si="1"/>
        <v>5791762</v>
      </c>
      <c r="Z24" s="38">
        <f>+IF(X24&lt;&gt;0,+(Y24/X24)*100,0)</f>
        <v>2.2554528533776472</v>
      </c>
      <c r="AA24" s="39">
        <f>SUM(AA15:AA23)</f>
        <v>256789318</v>
      </c>
    </row>
    <row r="25" spans="1:27" ht="13.5">
      <c r="A25" s="27" t="s">
        <v>51</v>
      </c>
      <c r="B25" s="28"/>
      <c r="C25" s="29">
        <f aca="true" t="shared" si="2" ref="C25:Y25">+C12+C24</f>
        <v>286727142</v>
      </c>
      <c r="D25" s="29">
        <f>+D12+D24</f>
        <v>286727142</v>
      </c>
      <c r="E25" s="30">
        <f t="shared" si="2"/>
        <v>273824972</v>
      </c>
      <c r="F25" s="31">
        <f t="shared" si="2"/>
        <v>273824972</v>
      </c>
      <c r="G25" s="31">
        <f t="shared" si="2"/>
        <v>287784476</v>
      </c>
      <c r="H25" s="31">
        <f t="shared" si="2"/>
        <v>301497254</v>
      </c>
      <c r="I25" s="31">
        <f t="shared" si="2"/>
        <v>308485413</v>
      </c>
      <c r="J25" s="31">
        <f t="shared" si="2"/>
        <v>308485413</v>
      </c>
      <c r="K25" s="31">
        <f t="shared" si="2"/>
        <v>306163461</v>
      </c>
      <c r="L25" s="31">
        <f t="shared" si="2"/>
        <v>275240615</v>
      </c>
      <c r="M25" s="31">
        <f t="shared" si="2"/>
        <v>279791376</v>
      </c>
      <c r="N25" s="31">
        <f t="shared" si="2"/>
        <v>279791376</v>
      </c>
      <c r="O25" s="31">
        <f t="shared" si="2"/>
        <v>290647959</v>
      </c>
      <c r="P25" s="31">
        <f t="shared" si="2"/>
        <v>289388696</v>
      </c>
      <c r="Q25" s="31">
        <f t="shared" si="2"/>
        <v>298080726</v>
      </c>
      <c r="R25" s="31">
        <f t="shared" si="2"/>
        <v>298080726</v>
      </c>
      <c r="S25" s="31">
        <f t="shared" si="2"/>
        <v>300461102</v>
      </c>
      <c r="T25" s="31">
        <f t="shared" si="2"/>
        <v>295988155</v>
      </c>
      <c r="U25" s="31">
        <f t="shared" si="2"/>
        <v>299969293</v>
      </c>
      <c r="V25" s="31">
        <f t="shared" si="2"/>
        <v>299969293</v>
      </c>
      <c r="W25" s="31">
        <f t="shared" si="2"/>
        <v>299969293</v>
      </c>
      <c r="X25" s="31">
        <f t="shared" si="2"/>
        <v>273824972</v>
      </c>
      <c r="Y25" s="31">
        <f t="shared" si="2"/>
        <v>26144321</v>
      </c>
      <c r="Z25" s="32">
        <f>+IF(X25&lt;&gt;0,+(Y25/X25)*100,0)</f>
        <v>9.547822029906024</v>
      </c>
      <c r="AA25" s="33">
        <f>+AA12+AA24</f>
        <v>273824972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1666336</v>
      </c>
      <c r="D30" s="18">
        <v>1666336</v>
      </c>
      <c r="E30" s="19">
        <v>1369915</v>
      </c>
      <c r="F30" s="20">
        <v>1369915</v>
      </c>
      <c r="G30" s="20"/>
      <c r="H30" s="20"/>
      <c r="I30" s="20"/>
      <c r="J30" s="20"/>
      <c r="K30" s="20">
        <v>8189423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1369915</v>
      </c>
      <c r="Y30" s="20">
        <v>-1369915</v>
      </c>
      <c r="Z30" s="21">
        <v>-100</v>
      </c>
      <c r="AA30" s="22">
        <v>1369915</v>
      </c>
    </row>
    <row r="31" spans="1:27" ht="13.5">
      <c r="A31" s="23" t="s">
        <v>56</v>
      </c>
      <c r="B31" s="17"/>
      <c r="C31" s="18">
        <v>2019593</v>
      </c>
      <c r="D31" s="18">
        <v>2019593</v>
      </c>
      <c r="E31" s="19">
        <v>1946515</v>
      </c>
      <c r="F31" s="20">
        <v>1946515</v>
      </c>
      <c r="G31" s="20">
        <v>2064945</v>
      </c>
      <c r="H31" s="20">
        <v>2081589</v>
      </c>
      <c r="I31" s="20">
        <v>2103003</v>
      </c>
      <c r="J31" s="20">
        <v>2103003</v>
      </c>
      <c r="K31" s="20">
        <v>2103003</v>
      </c>
      <c r="L31" s="20">
        <v>2063513</v>
      </c>
      <c r="M31" s="20">
        <v>2105593</v>
      </c>
      <c r="N31" s="20">
        <v>2105593</v>
      </c>
      <c r="O31" s="20">
        <v>2093281</v>
      </c>
      <c r="P31" s="20">
        <v>2078108</v>
      </c>
      <c r="Q31" s="20">
        <v>2078108</v>
      </c>
      <c r="R31" s="20">
        <v>2078108</v>
      </c>
      <c r="S31" s="20">
        <v>2095025</v>
      </c>
      <c r="T31" s="20">
        <v>2093926</v>
      </c>
      <c r="U31" s="20">
        <v>1943885</v>
      </c>
      <c r="V31" s="20">
        <v>1943885</v>
      </c>
      <c r="W31" s="20">
        <v>1943885</v>
      </c>
      <c r="X31" s="20">
        <v>1946515</v>
      </c>
      <c r="Y31" s="20">
        <v>-2630</v>
      </c>
      <c r="Z31" s="21">
        <v>-0.14</v>
      </c>
      <c r="AA31" s="22">
        <v>1946515</v>
      </c>
    </row>
    <row r="32" spans="1:27" ht="13.5">
      <c r="A32" s="23" t="s">
        <v>57</v>
      </c>
      <c r="B32" s="17"/>
      <c r="C32" s="18">
        <v>58980808</v>
      </c>
      <c r="D32" s="18">
        <v>58980808</v>
      </c>
      <c r="E32" s="19">
        <v>41317088</v>
      </c>
      <c r="F32" s="20">
        <v>41317088</v>
      </c>
      <c r="G32" s="20">
        <v>36379026</v>
      </c>
      <c r="H32" s="20">
        <v>46725677</v>
      </c>
      <c r="I32" s="20">
        <v>41388758</v>
      </c>
      <c r="J32" s="20">
        <v>41388758</v>
      </c>
      <c r="K32" s="20">
        <v>59169334</v>
      </c>
      <c r="L32" s="20">
        <v>62043509</v>
      </c>
      <c r="M32" s="20">
        <v>51861229</v>
      </c>
      <c r="N32" s="20">
        <v>51861229</v>
      </c>
      <c r="O32" s="20">
        <v>54199432</v>
      </c>
      <c r="P32" s="20">
        <v>64754146</v>
      </c>
      <c r="Q32" s="20">
        <v>76640489</v>
      </c>
      <c r="R32" s="20">
        <v>76640489</v>
      </c>
      <c r="S32" s="20">
        <v>74049480</v>
      </c>
      <c r="T32" s="20">
        <v>77736573</v>
      </c>
      <c r="U32" s="20">
        <v>71021454</v>
      </c>
      <c r="V32" s="20">
        <v>71021454</v>
      </c>
      <c r="W32" s="20">
        <v>71021454</v>
      </c>
      <c r="X32" s="20">
        <v>41317088</v>
      </c>
      <c r="Y32" s="20">
        <v>29704366</v>
      </c>
      <c r="Z32" s="21">
        <v>71.89</v>
      </c>
      <c r="AA32" s="22">
        <v>41317088</v>
      </c>
    </row>
    <row r="33" spans="1:27" ht="13.5">
      <c r="A33" s="23" t="s">
        <v>58</v>
      </c>
      <c r="B33" s="17"/>
      <c r="C33" s="18">
        <v>8266777</v>
      </c>
      <c r="D33" s="18">
        <v>8266777</v>
      </c>
      <c r="E33" s="19">
        <v>6320400</v>
      </c>
      <c r="F33" s="20">
        <v>6320400</v>
      </c>
      <c r="G33" s="20">
        <v>5997975</v>
      </c>
      <c r="H33" s="20">
        <v>5558915</v>
      </c>
      <c r="I33" s="20">
        <v>5532300</v>
      </c>
      <c r="J33" s="20">
        <v>5532300</v>
      </c>
      <c r="K33" s="20">
        <v>5402996</v>
      </c>
      <c r="L33" s="20">
        <v>7094116</v>
      </c>
      <c r="M33" s="20">
        <v>7077975</v>
      </c>
      <c r="N33" s="20">
        <v>7077975</v>
      </c>
      <c r="O33" s="20">
        <v>7006075</v>
      </c>
      <c r="P33" s="20">
        <v>6795963</v>
      </c>
      <c r="Q33" s="20">
        <v>6795963</v>
      </c>
      <c r="R33" s="20">
        <v>6795963</v>
      </c>
      <c r="S33" s="20">
        <v>6633396</v>
      </c>
      <c r="T33" s="20">
        <v>6568637</v>
      </c>
      <c r="U33" s="20">
        <v>6490236</v>
      </c>
      <c r="V33" s="20">
        <v>6490236</v>
      </c>
      <c r="W33" s="20">
        <v>6490236</v>
      </c>
      <c r="X33" s="20">
        <v>6320400</v>
      </c>
      <c r="Y33" s="20">
        <v>169836</v>
      </c>
      <c r="Z33" s="21">
        <v>2.69</v>
      </c>
      <c r="AA33" s="22">
        <v>6320400</v>
      </c>
    </row>
    <row r="34" spans="1:27" ht="13.5">
      <c r="A34" s="27" t="s">
        <v>59</v>
      </c>
      <c r="B34" s="28"/>
      <c r="C34" s="29">
        <f aca="true" t="shared" si="3" ref="C34:Y34">SUM(C29:C33)</f>
        <v>70933514</v>
      </c>
      <c r="D34" s="29">
        <f>SUM(D29:D33)</f>
        <v>70933514</v>
      </c>
      <c r="E34" s="30">
        <f t="shared" si="3"/>
        <v>50953918</v>
      </c>
      <c r="F34" s="31">
        <f t="shared" si="3"/>
        <v>50953918</v>
      </c>
      <c r="G34" s="31">
        <f t="shared" si="3"/>
        <v>44441946</v>
      </c>
      <c r="H34" s="31">
        <f t="shared" si="3"/>
        <v>54366181</v>
      </c>
      <c r="I34" s="31">
        <f t="shared" si="3"/>
        <v>49024061</v>
      </c>
      <c r="J34" s="31">
        <f t="shared" si="3"/>
        <v>49024061</v>
      </c>
      <c r="K34" s="31">
        <f t="shared" si="3"/>
        <v>74864756</v>
      </c>
      <c r="L34" s="31">
        <f t="shared" si="3"/>
        <v>71201138</v>
      </c>
      <c r="M34" s="31">
        <f t="shared" si="3"/>
        <v>61044797</v>
      </c>
      <c r="N34" s="31">
        <f t="shared" si="3"/>
        <v>61044797</v>
      </c>
      <c r="O34" s="31">
        <f t="shared" si="3"/>
        <v>63298788</v>
      </c>
      <c r="P34" s="31">
        <f t="shared" si="3"/>
        <v>73628217</v>
      </c>
      <c r="Q34" s="31">
        <f t="shared" si="3"/>
        <v>85514560</v>
      </c>
      <c r="R34" s="31">
        <f t="shared" si="3"/>
        <v>85514560</v>
      </c>
      <c r="S34" s="31">
        <f t="shared" si="3"/>
        <v>82777901</v>
      </c>
      <c r="T34" s="31">
        <f t="shared" si="3"/>
        <v>86399136</v>
      </c>
      <c r="U34" s="31">
        <f t="shared" si="3"/>
        <v>79455575</v>
      </c>
      <c r="V34" s="31">
        <f t="shared" si="3"/>
        <v>79455575</v>
      </c>
      <c r="W34" s="31">
        <f t="shared" si="3"/>
        <v>79455575</v>
      </c>
      <c r="X34" s="31">
        <f t="shared" si="3"/>
        <v>50953918</v>
      </c>
      <c r="Y34" s="31">
        <f t="shared" si="3"/>
        <v>28501657</v>
      </c>
      <c r="Z34" s="32">
        <f>+IF(X34&lt;&gt;0,+(Y34/X34)*100,0)</f>
        <v>55.93614410573884</v>
      </c>
      <c r="AA34" s="33">
        <f>SUM(AA29:AA33)</f>
        <v>50953918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4850037</v>
      </c>
      <c r="D37" s="18">
        <v>4850037</v>
      </c>
      <c r="E37" s="19">
        <v>5074774</v>
      </c>
      <c r="F37" s="20">
        <v>5074774</v>
      </c>
      <c r="G37" s="20">
        <v>6505490</v>
      </c>
      <c r="H37" s="20">
        <v>6348659</v>
      </c>
      <c r="I37" s="20">
        <v>6244446</v>
      </c>
      <c r="J37" s="20">
        <v>6244446</v>
      </c>
      <c r="K37" s="20">
        <v>6164128</v>
      </c>
      <c r="L37" s="20">
        <v>6083815</v>
      </c>
      <c r="M37" s="20">
        <v>6015168</v>
      </c>
      <c r="N37" s="20">
        <v>6015168</v>
      </c>
      <c r="O37" s="20">
        <v>5946583</v>
      </c>
      <c r="P37" s="20">
        <v>5877401</v>
      </c>
      <c r="Q37" s="20">
        <v>5698813</v>
      </c>
      <c r="R37" s="20">
        <v>5698813</v>
      </c>
      <c r="S37" s="20">
        <v>5628405</v>
      </c>
      <c r="T37" s="20">
        <v>5556823</v>
      </c>
      <c r="U37" s="20">
        <v>5485179</v>
      </c>
      <c r="V37" s="20">
        <v>5485179</v>
      </c>
      <c r="W37" s="20">
        <v>5485179</v>
      </c>
      <c r="X37" s="20">
        <v>5074774</v>
      </c>
      <c r="Y37" s="20">
        <v>410405</v>
      </c>
      <c r="Z37" s="21">
        <v>8.09</v>
      </c>
      <c r="AA37" s="22">
        <v>5074774</v>
      </c>
    </row>
    <row r="38" spans="1:27" ht="13.5">
      <c r="A38" s="23" t="s">
        <v>58</v>
      </c>
      <c r="B38" s="17"/>
      <c r="C38" s="18">
        <v>16250041</v>
      </c>
      <c r="D38" s="18">
        <v>16250041</v>
      </c>
      <c r="E38" s="19">
        <v>16192552</v>
      </c>
      <c r="F38" s="20">
        <v>16192552</v>
      </c>
      <c r="G38" s="20">
        <v>15131183</v>
      </c>
      <c r="H38" s="20">
        <v>15042202</v>
      </c>
      <c r="I38" s="20">
        <v>15012737</v>
      </c>
      <c r="J38" s="20">
        <v>15012737</v>
      </c>
      <c r="K38" s="20">
        <v>14959406</v>
      </c>
      <c r="L38" s="20">
        <v>16617066</v>
      </c>
      <c r="M38" s="20">
        <v>16586077</v>
      </c>
      <c r="N38" s="20">
        <v>16586077</v>
      </c>
      <c r="O38" s="20">
        <v>16552575</v>
      </c>
      <c r="P38" s="20">
        <v>16518031</v>
      </c>
      <c r="Q38" s="20">
        <v>16487348</v>
      </c>
      <c r="R38" s="20">
        <v>16487348</v>
      </c>
      <c r="S38" s="20">
        <v>16459292</v>
      </c>
      <c r="T38" s="20">
        <v>16416985</v>
      </c>
      <c r="U38" s="20">
        <v>16386302</v>
      </c>
      <c r="V38" s="20">
        <v>16386302</v>
      </c>
      <c r="W38" s="20">
        <v>16386302</v>
      </c>
      <c r="X38" s="20">
        <v>16192552</v>
      </c>
      <c r="Y38" s="20">
        <v>193750</v>
      </c>
      <c r="Z38" s="21">
        <v>1.2</v>
      </c>
      <c r="AA38" s="22">
        <v>16192552</v>
      </c>
    </row>
    <row r="39" spans="1:27" ht="13.5">
      <c r="A39" s="27" t="s">
        <v>61</v>
      </c>
      <c r="B39" s="35"/>
      <c r="C39" s="29">
        <f aca="true" t="shared" si="4" ref="C39:Y39">SUM(C37:C38)</f>
        <v>21100078</v>
      </c>
      <c r="D39" s="29">
        <f>SUM(D37:D38)</f>
        <v>21100078</v>
      </c>
      <c r="E39" s="36">
        <f t="shared" si="4"/>
        <v>21267326</v>
      </c>
      <c r="F39" s="37">
        <f t="shared" si="4"/>
        <v>21267326</v>
      </c>
      <c r="G39" s="37">
        <f t="shared" si="4"/>
        <v>21636673</v>
      </c>
      <c r="H39" s="37">
        <f t="shared" si="4"/>
        <v>21390861</v>
      </c>
      <c r="I39" s="37">
        <f t="shared" si="4"/>
        <v>21257183</v>
      </c>
      <c r="J39" s="37">
        <f t="shared" si="4"/>
        <v>21257183</v>
      </c>
      <c r="K39" s="37">
        <f t="shared" si="4"/>
        <v>21123534</v>
      </c>
      <c r="L39" s="37">
        <f t="shared" si="4"/>
        <v>22700881</v>
      </c>
      <c r="M39" s="37">
        <f t="shared" si="4"/>
        <v>22601245</v>
      </c>
      <c r="N39" s="37">
        <f t="shared" si="4"/>
        <v>22601245</v>
      </c>
      <c r="O39" s="37">
        <f t="shared" si="4"/>
        <v>22499158</v>
      </c>
      <c r="P39" s="37">
        <f t="shared" si="4"/>
        <v>22395432</v>
      </c>
      <c r="Q39" s="37">
        <f t="shared" si="4"/>
        <v>22186161</v>
      </c>
      <c r="R39" s="37">
        <f t="shared" si="4"/>
        <v>22186161</v>
      </c>
      <c r="S39" s="37">
        <f t="shared" si="4"/>
        <v>22087697</v>
      </c>
      <c r="T39" s="37">
        <f t="shared" si="4"/>
        <v>21973808</v>
      </c>
      <c r="U39" s="37">
        <f t="shared" si="4"/>
        <v>21871481</v>
      </c>
      <c r="V39" s="37">
        <f t="shared" si="4"/>
        <v>21871481</v>
      </c>
      <c r="W39" s="37">
        <f t="shared" si="4"/>
        <v>21871481</v>
      </c>
      <c r="X39" s="37">
        <f t="shared" si="4"/>
        <v>21267326</v>
      </c>
      <c r="Y39" s="37">
        <f t="shared" si="4"/>
        <v>604155</v>
      </c>
      <c r="Z39" s="38">
        <f>+IF(X39&lt;&gt;0,+(Y39/X39)*100,0)</f>
        <v>2.84076615931876</v>
      </c>
      <c r="AA39" s="39">
        <f>SUM(AA37:AA38)</f>
        <v>21267326</v>
      </c>
    </row>
    <row r="40" spans="1:27" ht="13.5">
      <c r="A40" s="27" t="s">
        <v>62</v>
      </c>
      <c r="B40" s="28"/>
      <c r="C40" s="29">
        <f aca="true" t="shared" si="5" ref="C40:Y40">+C34+C39</f>
        <v>92033592</v>
      </c>
      <c r="D40" s="29">
        <f>+D34+D39</f>
        <v>92033592</v>
      </c>
      <c r="E40" s="30">
        <f t="shared" si="5"/>
        <v>72221244</v>
      </c>
      <c r="F40" s="31">
        <f t="shared" si="5"/>
        <v>72221244</v>
      </c>
      <c r="G40" s="31">
        <f t="shared" si="5"/>
        <v>66078619</v>
      </c>
      <c r="H40" s="31">
        <f t="shared" si="5"/>
        <v>75757042</v>
      </c>
      <c r="I40" s="31">
        <f t="shared" si="5"/>
        <v>70281244</v>
      </c>
      <c r="J40" s="31">
        <f t="shared" si="5"/>
        <v>70281244</v>
      </c>
      <c r="K40" s="31">
        <f t="shared" si="5"/>
        <v>95988290</v>
      </c>
      <c r="L40" s="31">
        <f t="shared" si="5"/>
        <v>93902019</v>
      </c>
      <c r="M40" s="31">
        <f t="shared" si="5"/>
        <v>83646042</v>
      </c>
      <c r="N40" s="31">
        <f t="shared" si="5"/>
        <v>83646042</v>
      </c>
      <c r="O40" s="31">
        <f t="shared" si="5"/>
        <v>85797946</v>
      </c>
      <c r="P40" s="31">
        <f t="shared" si="5"/>
        <v>96023649</v>
      </c>
      <c r="Q40" s="31">
        <f t="shared" si="5"/>
        <v>107700721</v>
      </c>
      <c r="R40" s="31">
        <f t="shared" si="5"/>
        <v>107700721</v>
      </c>
      <c r="S40" s="31">
        <f t="shared" si="5"/>
        <v>104865598</v>
      </c>
      <c r="T40" s="31">
        <f t="shared" si="5"/>
        <v>108372944</v>
      </c>
      <c r="U40" s="31">
        <f t="shared" si="5"/>
        <v>101327056</v>
      </c>
      <c r="V40" s="31">
        <f t="shared" si="5"/>
        <v>101327056</v>
      </c>
      <c r="W40" s="31">
        <f t="shared" si="5"/>
        <v>101327056</v>
      </c>
      <c r="X40" s="31">
        <f t="shared" si="5"/>
        <v>72221244</v>
      </c>
      <c r="Y40" s="31">
        <f t="shared" si="5"/>
        <v>29105812</v>
      </c>
      <c r="Z40" s="32">
        <f>+IF(X40&lt;&gt;0,+(Y40/X40)*100,0)</f>
        <v>40.300900937125924</v>
      </c>
      <c r="AA40" s="33">
        <f>+AA34+AA39</f>
        <v>72221244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194693550</v>
      </c>
      <c r="D42" s="43">
        <f>+D25-D40</f>
        <v>194693550</v>
      </c>
      <c r="E42" s="44">
        <f t="shared" si="6"/>
        <v>201603728</v>
      </c>
      <c r="F42" s="45">
        <f t="shared" si="6"/>
        <v>201603728</v>
      </c>
      <c r="G42" s="45">
        <f t="shared" si="6"/>
        <v>221705857</v>
      </c>
      <c r="H42" s="45">
        <f t="shared" si="6"/>
        <v>225740212</v>
      </c>
      <c r="I42" s="45">
        <f t="shared" si="6"/>
        <v>238204169</v>
      </c>
      <c r="J42" s="45">
        <f t="shared" si="6"/>
        <v>238204169</v>
      </c>
      <c r="K42" s="45">
        <f t="shared" si="6"/>
        <v>210175171</v>
      </c>
      <c r="L42" s="45">
        <f t="shared" si="6"/>
        <v>181338596</v>
      </c>
      <c r="M42" s="45">
        <f t="shared" si="6"/>
        <v>196145334</v>
      </c>
      <c r="N42" s="45">
        <f t="shared" si="6"/>
        <v>196145334</v>
      </c>
      <c r="O42" s="45">
        <f t="shared" si="6"/>
        <v>204850013</v>
      </c>
      <c r="P42" s="45">
        <f t="shared" si="6"/>
        <v>193365047</v>
      </c>
      <c r="Q42" s="45">
        <f t="shared" si="6"/>
        <v>190380005</v>
      </c>
      <c r="R42" s="45">
        <f t="shared" si="6"/>
        <v>190380005</v>
      </c>
      <c r="S42" s="45">
        <f t="shared" si="6"/>
        <v>195595504</v>
      </c>
      <c r="T42" s="45">
        <f t="shared" si="6"/>
        <v>187615211</v>
      </c>
      <c r="U42" s="45">
        <f t="shared" si="6"/>
        <v>198642237</v>
      </c>
      <c r="V42" s="45">
        <f t="shared" si="6"/>
        <v>198642237</v>
      </c>
      <c r="W42" s="45">
        <f t="shared" si="6"/>
        <v>198642237</v>
      </c>
      <c r="X42" s="45">
        <f t="shared" si="6"/>
        <v>201603728</v>
      </c>
      <c r="Y42" s="45">
        <f t="shared" si="6"/>
        <v>-2961491</v>
      </c>
      <c r="Z42" s="46">
        <f>+IF(X42&lt;&gt;0,+(Y42/X42)*100,0)</f>
        <v>-1.4689663873675987</v>
      </c>
      <c r="AA42" s="47">
        <f>+AA25-AA40</f>
        <v>201603728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194693551</v>
      </c>
      <c r="D45" s="18">
        <v>194693551</v>
      </c>
      <c r="E45" s="19">
        <v>201603730</v>
      </c>
      <c r="F45" s="20">
        <v>201603730</v>
      </c>
      <c r="G45" s="20">
        <v>221705858</v>
      </c>
      <c r="H45" s="20">
        <v>225740213</v>
      </c>
      <c r="I45" s="20">
        <v>238204169</v>
      </c>
      <c r="J45" s="20">
        <v>238204169</v>
      </c>
      <c r="K45" s="20">
        <v>210175170</v>
      </c>
      <c r="L45" s="20">
        <v>181338597</v>
      </c>
      <c r="M45" s="20">
        <v>196145334</v>
      </c>
      <c r="N45" s="20">
        <v>196145334</v>
      </c>
      <c r="O45" s="20">
        <v>204850014</v>
      </c>
      <c r="P45" s="20">
        <v>193365048</v>
      </c>
      <c r="Q45" s="20">
        <v>190380006</v>
      </c>
      <c r="R45" s="20">
        <v>190380006</v>
      </c>
      <c r="S45" s="20">
        <v>195595504</v>
      </c>
      <c r="T45" s="20">
        <v>187615212</v>
      </c>
      <c r="U45" s="20">
        <v>198642236</v>
      </c>
      <c r="V45" s="20">
        <v>198642236</v>
      </c>
      <c r="W45" s="20">
        <v>198642236</v>
      </c>
      <c r="X45" s="20">
        <v>201603730</v>
      </c>
      <c r="Y45" s="20">
        <v>-2961494</v>
      </c>
      <c r="Z45" s="48">
        <v>-1.47</v>
      </c>
      <c r="AA45" s="22">
        <v>201603730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194693551</v>
      </c>
      <c r="D48" s="51">
        <f>SUM(D45:D47)</f>
        <v>194693551</v>
      </c>
      <c r="E48" s="52">
        <f t="shared" si="7"/>
        <v>201603730</v>
      </c>
      <c r="F48" s="53">
        <f t="shared" si="7"/>
        <v>201603730</v>
      </c>
      <c r="G48" s="53">
        <f t="shared" si="7"/>
        <v>221705858</v>
      </c>
      <c r="H48" s="53">
        <f t="shared" si="7"/>
        <v>225740213</v>
      </c>
      <c r="I48" s="53">
        <f t="shared" si="7"/>
        <v>238204169</v>
      </c>
      <c r="J48" s="53">
        <f t="shared" si="7"/>
        <v>238204169</v>
      </c>
      <c r="K48" s="53">
        <f t="shared" si="7"/>
        <v>210175170</v>
      </c>
      <c r="L48" s="53">
        <f t="shared" si="7"/>
        <v>181338597</v>
      </c>
      <c r="M48" s="53">
        <f t="shared" si="7"/>
        <v>196145334</v>
      </c>
      <c r="N48" s="53">
        <f t="shared" si="7"/>
        <v>196145334</v>
      </c>
      <c r="O48" s="53">
        <f t="shared" si="7"/>
        <v>204850014</v>
      </c>
      <c r="P48" s="53">
        <f t="shared" si="7"/>
        <v>193365048</v>
      </c>
      <c r="Q48" s="53">
        <f t="shared" si="7"/>
        <v>190380006</v>
      </c>
      <c r="R48" s="53">
        <f t="shared" si="7"/>
        <v>190380006</v>
      </c>
      <c r="S48" s="53">
        <f t="shared" si="7"/>
        <v>195595504</v>
      </c>
      <c r="T48" s="53">
        <f t="shared" si="7"/>
        <v>187615212</v>
      </c>
      <c r="U48" s="53">
        <f t="shared" si="7"/>
        <v>198642236</v>
      </c>
      <c r="V48" s="53">
        <f t="shared" si="7"/>
        <v>198642236</v>
      </c>
      <c r="W48" s="53">
        <f t="shared" si="7"/>
        <v>198642236</v>
      </c>
      <c r="X48" s="53">
        <f t="shared" si="7"/>
        <v>201603730</v>
      </c>
      <c r="Y48" s="53">
        <f t="shared" si="7"/>
        <v>-2961494</v>
      </c>
      <c r="Z48" s="54">
        <f>+IF(X48&lt;&gt;0,+(Y48/X48)*100,0)</f>
        <v>-1.468967860862495</v>
      </c>
      <c r="AA48" s="55">
        <f>SUM(AA45:AA47)</f>
        <v>201603730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3256241</v>
      </c>
      <c r="D6" s="18">
        <v>3256241</v>
      </c>
      <c r="E6" s="19"/>
      <c r="F6" s="20">
        <v>42463618</v>
      </c>
      <c r="G6" s="20">
        <v>98912621</v>
      </c>
      <c r="H6" s="20">
        <v>92940738</v>
      </c>
      <c r="I6" s="20">
        <v>70022760</v>
      </c>
      <c r="J6" s="20">
        <v>70022760</v>
      </c>
      <c r="K6" s="20">
        <v>63063560</v>
      </c>
      <c r="L6" s="20">
        <v>43657641</v>
      </c>
      <c r="M6" s="20"/>
      <c r="N6" s="20"/>
      <c r="O6" s="20">
        <v>2897093</v>
      </c>
      <c r="P6" s="20"/>
      <c r="Q6" s="20"/>
      <c r="R6" s="20"/>
      <c r="S6" s="20">
        <v>2395723</v>
      </c>
      <c r="T6" s="20">
        <v>6430423</v>
      </c>
      <c r="U6" s="20">
        <v>8450722</v>
      </c>
      <c r="V6" s="20">
        <v>8450722</v>
      </c>
      <c r="W6" s="20">
        <v>8450722</v>
      </c>
      <c r="X6" s="20">
        <v>42463618</v>
      </c>
      <c r="Y6" s="20">
        <v>-34012896</v>
      </c>
      <c r="Z6" s="21">
        <v>-80.1</v>
      </c>
      <c r="AA6" s="22">
        <v>42463618</v>
      </c>
    </row>
    <row r="7" spans="1:27" ht="13.5">
      <c r="A7" s="23" t="s">
        <v>34</v>
      </c>
      <c r="B7" s="17"/>
      <c r="C7" s="18">
        <v>54310158</v>
      </c>
      <c r="D7" s="18">
        <v>54310158</v>
      </c>
      <c r="E7" s="19">
        <v>93719204</v>
      </c>
      <c r="F7" s="20">
        <v>93719204</v>
      </c>
      <c r="G7" s="20"/>
      <c r="H7" s="20"/>
      <c r="I7" s="20"/>
      <c r="J7" s="20"/>
      <c r="K7" s="20"/>
      <c r="L7" s="20">
        <v>64712588</v>
      </c>
      <c r="M7" s="20">
        <v>98572679</v>
      </c>
      <c r="N7" s="20">
        <v>98572679</v>
      </c>
      <c r="O7" s="20">
        <v>70413332</v>
      </c>
      <c r="P7" s="20">
        <v>124893762</v>
      </c>
      <c r="Q7" s="20">
        <v>115577384</v>
      </c>
      <c r="R7" s="20">
        <v>115577384</v>
      </c>
      <c r="S7" s="20">
        <v>87069387</v>
      </c>
      <c r="T7" s="20">
        <v>60948698</v>
      </c>
      <c r="U7" s="20">
        <v>22032016</v>
      </c>
      <c r="V7" s="20">
        <v>22032016</v>
      </c>
      <c r="W7" s="20">
        <v>22032016</v>
      </c>
      <c r="X7" s="20">
        <v>93719204</v>
      </c>
      <c r="Y7" s="20">
        <v>-71687188</v>
      </c>
      <c r="Z7" s="21">
        <v>-76.49</v>
      </c>
      <c r="AA7" s="22">
        <v>93719204</v>
      </c>
    </row>
    <row r="8" spans="1:27" ht="13.5">
      <c r="A8" s="23" t="s">
        <v>35</v>
      </c>
      <c r="B8" s="17"/>
      <c r="C8" s="18">
        <v>11036011</v>
      </c>
      <c r="D8" s="18">
        <v>11036011</v>
      </c>
      <c r="E8" s="19">
        <v>10971130</v>
      </c>
      <c r="F8" s="20">
        <v>10971130</v>
      </c>
      <c r="G8" s="20"/>
      <c r="H8" s="20"/>
      <c r="I8" s="20"/>
      <c r="J8" s="20"/>
      <c r="K8" s="20"/>
      <c r="L8" s="20">
        <v>2315043</v>
      </c>
      <c r="M8" s="20">
        <v>2888810</v>
      </c>
      <c r="N8" s="20">
        <v>2888810</v>
      </c>
      <c r="O8" s="20">
        <v>3226877</v>
      </c>
      <c r="P8" s="20">
        <v>7087480</v>
      </c>
      <c r="Q8" s="20">
        <v>4389210</v>
      </c>
      <c r="R8" s="20">
        <v>4389210</v>
      </c>
      <c r="S8" s="20">
        <v>4776886</v>
      </c>
      <c r="T8" s="20">
        <v>4450478</v>
      </c>
      <c r="U8" s="20">
        <v>1224188</v>
      </c>
      <c r="V8" s="20">
        <v>1224188</v>
      </c>
      <c r="W8" s="20">
        <v>1224188</v>
      </c>
      <c r="X8" s="20">
        <v>10971130</v>
      </c>
      <c r="Y8" s="20">
        <v>-9746942</v>
      </c>
      <c r="Z8" s="21">
        <v>-88.84</v>
      </c>
      <c r="AA8" s="22">
        <v>10971130</v>
      </c>
    </row>
    <row r="9" spans="1:27" ht="13.5">
      <c r="A9" s="23" t="s">
        <v>36</v>
      </c>
      <c r="B9" s="17"/>
      <c r="C9" s="18">
        <v>11171497</v>
      </c>
      <c r="D9" s="18">
        <v>11171497</v>
      </c>
      <c r="E9" s="19">
        <v>10144645</v>
      </c>
      <c r="F9" s="20">
        <v>10144645</v>
      </c>
      <c r="G9" s="20">
        <v>30424020</v>
      </c>
      <c r="H9" s="20">
        <v>32671260</v>
      </c>
      <c r="I9" s="20">
        <v>31676463</v>
      </c>
      <c r="J9" s="20">
        <v>31676463</v>
      </c>
      <c r="K9" s="20">
        <v>31451074</v>
      </c>
      <c r="L9" s="20">
        <v>30839511</v>
      </c>
      <c r="M9" s="20">
        <v>21294349</v>
      </c>
      <c r="N9" s="20">
        <v>21294349</v>
      </c>
      <c r="O9" s="20">
        <v>29154624</v>
      </c>
      <c r="P9" s="20">
        <v>50591258</v>
      </c>
      <c r="Q9" s="20">
        <v>26822478</v>
      </c>
      <c r="R9" s="20">
        <v>26822478</v>
      </c>
      <c r="S9" s="20">
        <v>28011252</v>
      </c>
      <c r="T9" s="20">
        <v>29356613</v>
      </c>
      <c r="U9" s="20">
        <v>31786162</v>
      </c>
      <c r="V9" s="20">
        <v>31786162</v>
      </c>
      <c r="W9" s="20">
        <v>31786162</v>
      </c>
      <c r="X9" s="20">
        <v>10144645</v>
      </c>
      <c r="Y9" s="20">
        <v>21641517</v>
      </c>
      <c r="Z9" s="21">
        <v>213.33</v>
      </c>
      <c r="AA9" s="22">
        <v>10144645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547091</v>
      </c>
      <c r="D11" s="18">
        <v>547091</v>
      </c>
      <c r="E11" s="19">
        <v>545351</v>
      </c>
      <c r="F11" s="20">
        <v>545351</v>
      </c>
      <c r="G11" s="20">
        <v>536891</v>
      </c>
      <c r="H11" s="20">
        <v>510191</v>
      </c>
      <c r="I11" s="20">
        <v>518833</v>
      </c>
      <c r="J11" s="20">
        <v>518833</v>
      </c>
      <c r="K11" s="20">
        <v>514716</v>
      </c>
      <c r="L11" s="20">
        <v>510304</v>
      </c>
      <c r="M11" s="20">
        <v>531563</v>
      </c>
      <c r="N11" s="20">
        <v>531563</v>
      </c>
      <c r="O11" s="20">
        <v>626310</v>
      </c>
      <c r="P11" s="20">
        <v>1140068</v>
      </c>
      <c r="Q11" s="20">
        <v>587254</v>
      </c>
      <c r="R11" s="20">
        <v>587254</v>
      </c>
      <c r="S11" s="20">
        <v>741276</v>
      </c>
      <c r="T11" s="20">
        <v>755542</v>
      </c>
      <c r="U11" s="20">
        <v>675543</v>
      </c>
      <c r="V11" s="20">
        <v>675543</v>
      </c>
      <c r="W11" s="20">
        <v>675543</v>
      </c>
      <c r="X11" s="20">
        <v>545351</v>
      </c>
      <c r="Y11" s="20">
        <v>130192</v>
      </c>
      <c r="Z11" s="21">
        <v>23.87</v>
      </c>
      <c r="AA11" s="22">
        <v>545351</v>
      </c>
    </row>
    <row r="12" spans="1:27" ht="13.5">
      <c r="A12" s="27" t="s">
        <v>39</v>
      </c>
      <c r="B12" s="28"/>
      <c r="C12" s="29">
        <f aca="true" t="shared" si="0" ref="C12:Y12">SUM(C6:C11)</f>
        <v>80320998</v>
      </c>
      <c r="D12" s="29">
        <f>SUM(D6:D11)</f>
        <v>80320998</v>
      </c>
      <c r="E12" s="30">
        <f t="shared" si="0"/>
        <v>115380330</v>
      </c>
      <c r="F12" s="31">
        <f t="shared" si="0"/>
        <v>157843948</v>
      </c>
      <c r="G12" s="31">
        <f t="shared" si="0"/>
        <v>129873532</v>
      </c>
      <c r="H12" s="31">
        <f t="shared" si="0"/>
        <v>126122189</v>
      </c>
      <c r="I12" s="31">
        <f t="shared" si="0"/>
        <v>102218056</v>
      </c>
      <c r="J12" s="31">
        <f t="shared" si="0"/>
        <v>102218056</v>
      </c>
      <c r="K12" s="31">
        <f t="shared" si="0"/>
        <v>95029350</v>
      </c>
      <c r="L12" s="31">
        <f t="shared" si="0"/>
        <v>142035087</v>
      </c>
      <c r="M12" s="31">
        <f t="shared" si="0"/>
        <v>123287401</v>
      </c>
      <c r="N12" s="31">
        <f t="shared" si="0"/>
        <v>123287401</v>
      </c>
      <c r="O12" s="31">
        <f t="shared" si="0"/>
        <v>106318236</v>
      </c>
      <c r="P12" s="31">
        <f t="shared" si="0"/>
        <v>183712568</v>
      </c>
      <c r="Q12" s="31">
        <f t="shared" si="0"/>
        <v>147376326</v>
      </c>
      <c r="R12" s="31">
        <f t="shared" si="0"/>
        <v>147376326</v>
      </c>
      <c r="S12" s="31">
        <f t="shared" si="0"/>
        <v>122994524</v>
      </c>
      <c r="T12" s="31">
        <f t="shared" si="0"/>
        <v>101941754</v>
      </c>
      <c r="U12" s="31">
        <f t="shared" si="0"/>
        <v>64168631</v>
      </c>
      <c r="V12" s="31">
        <f t="shared" si="0"/>
        <v>64168631</v>
      </c>
      <c r="W12" s="31">
        <f t="shared" si="0"/>
        <v>64168631</v>
      </c>
      <c r="X12" s="31">
        <f t="shared" si="0"/>
        <v>157843948</v>
      </c>
      <c r="Y12" s="31">
        <f t="shared" si="0"/>
        <v>-93675317</v>
      </c>
      <c r="Z12" s="32">
        <f>+IF(X12&lt;&gt;0,+(Y12/X12)*100,0)</f>
        <v>-59.34679041352919</v>
      </c>
      <c r="AA12" s="33">
        <f>SUM(AA6:AA11)</f>
        <v>157843948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21890900</v>
      </c>
      <c r="D17" s="18">
        <v>21890900</v>
      </c>
      <c r="E17" s="19">
        <v>9898255</v>
      </c>
      <c r="F17" s="20">
        <v>9898255</v>
      </c>
      <c r="G17" s="20">
        <v>9898255</v>
      </c>
      <c r="H17" s="20">
        <v>21889400</v>
      </c>
      <c r="I17" s="20">
        <v>21889400</v>
      </c>
      <c r="J17" s="20">
        <v>21889400</v>
      </c>
      <c r="K17" s="20">
        <v>21889400</v>
      </c>
      <c r="L17" s="20">
        <v>21890900</v>
      </c>
      <c r="M17" s="20">
        <v>21890900</v>
      </c>
      <c r="N17" s="20">
        <v>21890900</v>
      </c>
      <c r="O17" s="20">
        <v>21890900</v>
      </c>
      <c r="P17" s="20">
        <v>43781800</v>
      </c>
      <c r="Q17" s="20">
        <v>21890900</v>
      </c>
      <c r="R17" s="20">
        <v>21890900</v>
      </c>
      <c r="S17" s="20">
        <v>21890900</v>
      </c>
      <c r="T17" s="20">
        <v>21890900</v>
      </c>
      <c r="U17" s="20">
        <v>21890900</v>
      </c>
      <c r="V17" s="20">
        <v>21890900</v>
      </c>
      <c r="W17" s="20">
        <v>21890900</v>
      </c>
      <c r="X17" s="20">
        <v>9898255</v>
      </c>
      <c r="Y17" s="20">
        <v>11992645</v>
      </c>
      <c r="Z17" s="21">
        <v>121.16</v>
      </c>
      <c r="AA17" s="22">
        <v>9898255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520247315</v>
      </c>
      <c r="D19" s="18">
        <v>520247315</v>
      </c>
      <c r="E19" s="19">
        <v>559452835</v>
      </c>
      <c r="F19" s="20">
        <v>559452845</v>
      </c>
      <c r="G19" s="20">
        <v>509637973</v>
      </c>
      <c r="H19" s="20">
        <v>520325237</v>
      </c>
      <c r="I19" s="20">
        <v>520325237</v>
      </c>
      <c r="J19" s="20">
        <v>520325237</v>
      </c>
      <c r="K19" s="20">
        <v>520325237</v>
      </c>
      <c r="L19" s="20">
        <v>554105786</v>
      </c>
      <c r="M19" s="20">
        <v>523733142</v>
      </c>
      <c r="N19" s="20">
        <v>523733142</v>
      </c>
      <c r="O19" s="20">
        <v>567377874</v>
      </c>
      <c r="P19" s="20">
        <v>1092977483</v>
      </c>
      <c r="Q19" s="20">
        <v>577597620</v>
      </c>
      <c r="R19" s="20">
        <v>577597620</v>
      </c>
      <c r="S19" s="20">
        <v>588461641</v>
      </c>
      <c r="T19" s="20">
        <v>599941639</v>
      </c>
      <c r="U19" s="20">
        <v>619716261</v>
      </c>
      <c r="V19" s="20">
        <v>619716261</v>
      </c>
      <c r="W19" s="20">
        <v>619716261</v>
      </c>
      <c r="X19" s="20">
        <v>559452845</v>
      </c>
      <c r="Y19" s="20">
        <v>60263416</v>
      </c>
      <c r="Z19" s="21">
        <v>10.77</v>
      </c>
      <c r="AA19" s="22">
        <v>559452845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950897</v>
      </c>
      <c r="D22" s="18">
        <v>950897</v>
      </c>
      <c r="E22" s="19">
        <v>522867</v>
      </c>
      <c r="F22" s="20">
        <v>523366</v>
      </c>
      <c r="G22" s="20">
        <v>611416</v>
      </c>
      <c r="H22" s="20">
        <v>1232807</v>
      </c>
      <c r="I22" s="20">
        <v>1232807</v>
      </c>
      <c r="J22" s="20">
        <v>1232807</v>
      </c>
      <c r="K22" s="20">
        <v>1232807</v>
      </c>
      <c r="L22" s="20">
        <v>950897</v>
      </c>
      <c r="M22" s="20">
        <v>950897</v>
      </c>
      <c r="N22" s="20">
        <v>950897</v>
      </c>
      <c r="O22" s="20">
        <v>950897</v>
      </c>
      <c r="P22" s="20">
        <v>1901793</v>
      </c>
      <c r="Q22" s="20">
        <v>950897</v>
      </c>
      <c r="R22" s="20">
        <v>950897</v>
      </c>
      <c r="S22" s="20">
        <v>950897</v>
      </c>
      <c r="T22" s="20">
        <v>950897</v>
      </c>
      <c r="U22" s="20">
        <v>950897</v>
      </c>
      <c r="V22" s="20">
        <v>950897</v>
      </c>
      <c r="W22" s="20">
        <v>950897</v>
      </c>
      <c r="X22" s="20">
        <v>523366</v>
      </c>
      <c r="Y22" s="20">
        <v>427531</v>
      </c>
      <c r="Z22" s="21">
        <v>81.69</v>
      </c>
      <c r="AA22" s="22">
        <v>523366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543089112</v>
      </c>
      <c r="D24" s="29">
        <f>SUM(D15:D23)</f>
        <v>543089112</v>
      </c>
      <c r="E24" s="36">
        <f t="shared" si="1"/>
        <v>569873957</v>
      </c>
      <c r="F24" s="37">
        <f t="shared" si="1"/>
        <v>569874466</v>
      </c>
      <c r="G24" s="37">
        <f t="shared" si="1"/>
        <v>520147644</v>
      </c>
      <c r="H24" s="37">
        <f t="shared" si="1"/>
        <v>543447444</v>
      </c>
      <c r="I24" s="37">
        <f t="shared" si="1"/>
        <v>543447444</v>
      </c>
      <c r="J24" s="37">
        <f t="shared" si="1"/>
        <v>543447444</v>
      </c>
      <c r="K24" s="37">
        <f t="shared" si="1"/>
        <v>543447444</v>
      </c>
      <c r="L24" s="37">
        <f t="shared" si="1"/>
        <v>576947583</v>
      </c>
      <c r="M24" s="37">
        <f t="shared" si="1"/>
        <v>546574939</v>
      </c>
      <c r="N24" s="37">
        <f t="shared" si="1"/>
        <v>546574939</v>
      </c>
      <c r="O24" s="37">
        <f t="shared" si="1"/>
        <v>590219671</v>
      </c>
      <c r="P24" s="37">
        <f t="shared" si="1"/>
        <v>1138661076</v>
      </c>
      <c r="Q24" s="37">
        <f t="shared" si="1"/>
        <v>600439417</v>
      </c>
      <c r="R24" s="37">
        <f t="shared" si="1"/>
        <v>600439417</v>
      </c>
      <c r="S24" s="37">
        <f t="shared" si="1"/>
        <v>611303438</v>
      </c>
      <c r="T24" s="37">
        <f t="shared" si="1"/>
        <v>622783436</v>
      </c>
      <c r="U24" s="37">
        <f t="shared" si="1"/>
        <v>642558058</v>
      </c>
      <c r="V24" s="37">
        <f t="shared" si="1"/>
        <v>642558058</v>
      </c>
      <c r="W24" s="37">
        <f t="shared" si="1"/>
        <v>642558058</v>
      </c>
      <c r="X24" s="37">
        <f t="shared" si="1"/>
        <v>569874466</v>
      </c>
      <c r="Y24" s="37">
        <f t="shared" si="1"/>
        <v>72683592</v>
      </c>
      <c r="Z24" s="38">
        <f>+IF(X24&lt;&gt;0,+(Y24/X24)*100,0)</f>
        <v>12.754316316393794</v>
      </c>
      <c r="AA24" s="39">
        <f>SUM(AA15:AA23)</f>
        <v>569874466</v>
      </c>
    </row>
    <row r="25" spans="1:27" ht="13.5">
      <c r="A25" s="27" t="s">
        <v>51</v>
      </c>
      <c r="B25" s="28"/>
      <c r="C25" s="29">
        <f aca="true" t="shared" si="2" ref="C25:Y25">+C12+C24</f>
        <v>623410110</v>
      </c>
      <c r="D25" s="29">
        <f>+D12+D24</f>
        <v>623410110</v>
      </c>
      <c r="E25" s="30">
        <f t="shared" si="2"/>
        <v>685254287</v>
      </c>
      <c r="F25" s="31">
        <f t="shared" si="2"/>
        <v>727718414</v>
      </c>
      <c r="G25" s="31">
        <f t="shared" si="2"/>
        <v>650021176</v>
      </c>
      <c r="H25" s="31">
        <f t="shared" si="2"/>
        <v>669569633</v>
      </c>
      <c r="I25" s="31">
        <f t="shared" si="2"/>
        <v>645665500</v>
      </c>
      <c r="J25" s="31">
        <f t="shared" si="2"/>
        <v>645665500</v>
      </c>
      <c r="K25" s="31">
        <f t="shared" si="2"/>
        <v>638476794</v>
      </c>
      <c r="L25" s="31">
        <f t="shared" si="2"/>
        <v>718982670</v>
      </c>
      <c r="M25" s="31">
        <f t="shared" si="2"/>
        <v>669862340</v>
      </c>
      <c r="N25" s="31">
        <f t="shared" si="2"/>
        <v>669862340</v>
      </c>
      <c r="O25" s="31">
        <f t="shared" si="2"/>
        <v>696537907</v>
      </c>
      <c r="P25" s="31">
        <f t="shared" si="2"/>
        <v>1322373644</v>
      </c>
      <c r="Q25" s="31">
        <f t="shared" si="2"/>
        <v>747815743</v>
      </c>
      <c r="R25" s="31">
        <f t="shared" si="2"/>
        <v>747815743</v>
      </c>
      <c r="S25" s="31">
        <f t="shared" si="2"/>
        <v>734297962</v>
      </c>
      <c r="T25" s="31">
        <f t="shared" si="2"/>
        <v>724725190</v>
      </c>
      <c r="U25" s="31">
        <f t="shared" si="2"/>
        <v>706726689</v>
      </c>
      <c r="V25" s="31">
        <f t="shared" si="2"/>
        <v>706726689</v>
      </c>
      <c r="W25" s="31">
        <f t="shared" si="2"/>
        <v>706726689</v>
      </c>
      <c r="X25" s="31">
        <f t="shared" si="2"/>
        <v>727718414</v>
      </c>
      <c r="Y25" s="31">
        <f t="shared" si="2"/>
        <v>-20991725</v>
      </c>
      <c r="Z25" s="32">
        <f>+IF(X25&lt;&gt;0,+(Y25/X25)*100,0)</f>
        <v>-2.8845944524910703</v>
      </c>
      <c r="AA25" s="33">
        <f>+AA12+AA24</f>
        <v>727718414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4370889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238242</v>
      </c>
      <c r="D31" s="18">
        <v>238242</v>
      </c>
      <c r="E31" s="19">
        <v>240000</v>
      </c>
      <c r="F31" s="20">
        <v>240000</v>
      </c>
      <c r="G31" s="20">
        <v>238242</v>
      </c>
      <c r="H31" s="20">
        <v>253242</v>
      </c>
      <c r="I31" s="20">
        <v>268011</v>
      </c>
      <c r="J31" s="20">
        <v>268011</v>
      </c>
      <c r="K31" s="20">
        <v>269391</v>
      </c>
      <c r="L31" s="20">
        <v>270091</v>
      </c>
      <c r="M31" s="20">
        <v>238242</v>
      </c>
      <c r="N31" s="20">
        <v>238242</v>
      </c>
      <c r="O31" s="20">
        <v>270641</v>
      </c>
      <c r="P31" s="20">
        <v>523652</v>
      </c>
      <c r="Q31" s="20">
        <v>284810</v>
      </c>
      <c r="R31" s="20">
        <v>284810</v>
      </c>
      <c r="S31" s="20">
        <v>299480</v>
      </c>
      <c r="T31" s="20">
        <v>299480</v>
      </c>
      <c r="U31" s="20">
        <v>295684</v>
      </c>
      <c r="V31" s="20">
        <v>295684</v>
      </c>
      <c r="W31" s="20">
        <v>295684</v>
      </c>
      <c r="X31" s="20">
        <v>240000</v>
      </c>
      <c r="Y31" s="20">
        <v>55684</v>
      </c>
      <c r="Z31" s="21">
        <v>23.2</v>
      </c>
      <c r="AA31" s="22">
        <v>240000</v>
      </c>
    </row>
    <row r="32" spans="1:27" ht="13.5">
      <c r="A32" s="23" t="s">
        <v>57</v>
      </c>
      <c r="B32" s="17"/>
      <c r="C32" s="18">
        <v>26142160</v>
      </c>
      <c r="D32" s="18">
        <v>26142160</v>
      </c>
      <c r="E32" s="19">
        <v>21082000</v>
      </c>
      <c r="F32" s="20">
        <v>21082000</v>
      </c>
      <c r="G32" s="20">
        <v>18101458</v>
      </c>
      <c r="H32" s="20">
        <v>21114063</v>
      </c>
      <c r="I32" s="20">
        <v>20821015</v>
      </c>
      <c r="J32" s="20">
        <v>20821015</v>
      </c>
      <c r="K32" s="20">
        <v>23711488</v>
      </c>
      <c r="L32" s="20">
        <v>46829639</v>
      </c>
      <c r="M32" s="20">
        <v>23537123</v>
      </c>
      <c r="N32" s="20">
        <v>23537123</v>
      </c>
      <c r="O32" s="20">
        <v>32640234</v>
      </c>
      <c r="P32" s="20">
        <v>60283015</v>
      </c>
      <c r="Q32" s="20">
        <v>55822608</v>
      </c>
      <c r="R32" s="20">
        <v>55822608</v>
      </c>
      <c r="S32" s="20">
        <v>50426464</v>
      </c>
      <c r="T32" s="20">
        <v>45719816</v>
      </c>
      <c r="U32" s="20">
        <v>22516806</v>
      </c>
      <c r="V32" s="20">
        <v>22516806</v>
      </c>
      <c r="W32" s="20">
        <v>22516806</v>
      </c>
      <c r="X32" s="20">
        <v>21082000</v>
      </c>
      <c r="Y32" s="20">
        <v>1434806</v>
      </c>
      <c r="Z32" s="21">
        <v>6.81</v>
      </c>
      <c r="AA32" s="22">
        <v>21082000</v>
      </c>
    </row>
    <row r="33" spans="1:27" ht="13.5">
      <c r="A33" s="23" t="s">
        <v>58</v>
      </c>
      <c r="B33" s="17"/>
      <c r="C33" s="18">
        <v>1455010</v>
      </c>
      <c r="D33" s="18">
        <v>1455010</v>
      </c>
      <c r="E33" s="19">
        <v>1430000</v>
      </c>
      <c r="F33" s="20">
        <v>1429771</v>
      </c>
      <c r="G33" s="20">
        <v>836815</v>
      </c>
      <c r="H33" s="20">
        <v>836815</v>
      </c>
      <c r="I33" s="20">
        <v>836815</v>
      </c>
      <c r="J33" s="20">
        <v>836815</v>
      </c>
      <c r="K33" s="20">
        <v>836815</v>
      </c>
      <c r="L33" s="20">
        <v>836815</v>
      </c>
      <c r="M33" s="20">
        <v>836815</v>
      </c>
      <c r="N33" s="20">
        <v>836815</v>
      </c>
      <c r="O33" s="20">
        <v>836815</v>
      </c>
      <c r="P33" s="20">
        <v>1673630</v>
      </c>
      <c r="Q33" s="20">
        <v>836815</v>
      </c>
      <c r="R33" s="20">
        <v>836815</v>
      </c>
      <c r="S33" s="20">
        <v>836815</v>
      </c>
      <c r="T33" s="20">
        <v>836815</v>
      </c>
      <c r="U33" s="20">
        <v>836815</v>
      </c>
      <c r="V33" s="20">
        <v>836815</v>
      </c>
      <c r="W33" s="20">
        <v>836815</v>
      </c>
      <c r="X33" s="20">
        <v>1429771</v>
      </c>
      <c r="Y33" s="20">
        <v>-592956</v>
      </c>
      <c r="Z33" s="21">
        <v>-41.47</v>
      </c>
      <c r="AA33" s="22">
        <v>1429771</v>
      </c>
    </row>
    <row r="34" spans="1:27" ht="13.5">
      <c r="A34" s="27" t="s">
        <v>59</v>
      </c>
      <c r="B34" s="28"/>
      <c r="C34" s="29">
        <f aca="true" t="shared" si="3" ref="C34:Y34">SUM(C29:C33)</f>
        <v>27835412</v>
      </c>
      <c r="D34" s="29">
        <f>SUM(D29:D33)</f>
        <v>27835412</v>
      </c>
      <c r="E34" s="30">
        <f t="shared" si="3"/>
        <v>22752000</v>
      </c>
      <c r="F34" s="31">
        <f t="shared" si="3"/>
        <v>22751771</v>
      </c>
      <c r="G34" s="31">
        <f t="shared" si="3"/>
        <v>23547404</v>
      </c>
      <c r="H34" s="31">
        <f t="shared" si="3"/>
        <v>22204120</v>
      </c>
      <c r="I34" s="31">
        <f t="shared" si="3"/>
        <v>21925841</v>
      </c>
      <c r="J34" s="31">
        <f t="shared" si="3"/>
        <v>21925841</v>
      </c>
      <c r="K34" s="31">
        <f t="shared" si="3"/>
        <v>24817694</v>
      </c>
      <c r="L34" s="31">
        <f t="shared" si="3"/>
        <v>47936545</v>
      </c>
      <c r="M34" s="31">
        <f t="shared" si="3"/>
        <v>24612180</v>
      </c>
      <c r="N34" s="31">
        <f t="shared" si="3"/>
        <v>24612180</v>
      </c>
      <c r="O34" s="31">
        <f t="shared" si="3"/>
        <v>33747690</v>
      </c>
      <c r="P34" s="31">
        <f t="shared" si="3"/>
        <v>62480297</v>
      </c>
      <c r="Q34" s="31">
        <f t="shared" si="3"/>
        <v>56944233</v>
      </c>
      <c r="R34" s="31">
        <f t="shared" si="3"/>
        <v>56944233</v>
      </c>
      <c r="S34" s="31">
        <f t="shared" si="3"/>
        <v>51562759</v>
      </c>
      <c r="T34" s="31">
        <f t="shared" si="3"/>
        <v>46856111</v>
      </c>
      <c r="U34" s="31">
        <f t="shared" si="3"/>
        <v>23649305</v>
      </c>
      <c r="V34" s="31">
        <f t="shared" si="3"/>
        <v>23649305</v>
      </c>
      <c r="W34" s="31">
        <f t="shared" si="3"/>
        <v>23649305</v>
      </c>
      <c r="X34" s="31">
        <f t="shared" si="3"/>
        <v>22751771</v>
      </c>
      <c r="Y34" s="31">
        <f t="shared" si="3"/>
        <v>897534</v>
      </c>
      <c r="Z34" s="32">
        <f>+IF(X34&lt;&gt;0,+(Y34/X34)*100,0)</f>
        <v>3.944897300522232</v>
      </c>
      <c r="AA34" s="33">
        <f>SUM(AA29:AA33)</f>
        <v>22751771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30000000</v>
      </c>
      <c r="F37" s="20">
        <v>30000000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30000000</v>
      </c>
      <c r="Y37" s="20">
        <v>-30000000</v>
      </c>
      <c r="Z37" s="21">
        <v>-100</v>
      </c>
      <c r="AA37" s="22">
        <v>30000000</v>
      </c>
    </row>
    <row r="38" spans="1:27" ht="13.5">
      <c r="A38" s="23" t="s">
        <v>58</v>
      </c>
      <c r="B38" s="17"/>
      <c r="C38" s="18">
        <v>19144237</v>
      </c>
      <c r="D38" s="18">
        <v>19144237</v>
      </c>
      <c r="E38" s="19">
        <v>19520000</v>
      </c>
      <c r="F38" s="20">
        <v>19520000</v>
      </c>
      <c r="G38" s="20">
        <v>19762432</v>
      </c>
      <c r="H38" s="20">
        <v>19762432</v>
      </c>
      <c r="I38" s="20">
        <v>19762432</v>
      </c>
      <c r="J38" s="20">
        <v>19762432</v>
      </c>
      <c r="K38" s="20">
        <v>19762432</v>
      </c>
      <c r="L38" s="20">
        <v>19762432</v>
      </c>
      <c r="M38" s="20">
        <v>19762432</v>
      </c>
      <c r="N38" s="20">
        <v>19762432</v>
      </c>
      <c r="O38" s="20">
        <v>19762432</v>
      </c>
      <c r="P38" s="20">
        <v>39524864</v>
      </c>
      <c r="Q38" s="20">
        <v>19762432</v>
      </c>
      <c r="R38" s="20">
        <v>19762432</v>
      </c>
      <c r="S38" s="20">
        <v>19762432</v>
      </c>
      <c r="T38" s="20">
        <v>19762432</v>
      </c>
      <c r="U38" s="20">
        <v>19762432</v>
      </c>
      <c r="V38" s="20">
        <v>19762432</v>
      </c>
      <c r="W38" s="20">
        <v>19762432</v>
      </c>
      <c r="X38" s="20">
        <v>19520000</v>
      </c>
      <c r="Y38" s="20">
        <v>242432</v>
      </c>
      <c r="Z38" s="21">
        <v>1.24</v>
      </c>
      <c r="AA38" s="22">
        <v>19520000</v>
      </c>
    </row>
    <row r="39" spans="1:27" ht="13.5">
      <c r="A39" s="27" t="s">
        <v>61</v>
      </c>
      <c r="B39" s="35"/>
      <c r="C39" s="29">
        <f aca="true" t="shared" si="4" ref="C39:Y39">SUM(C37:C38)</f>
        <v>19144237</v>
      </c>
      <c r="D39" s="29">
        <f>SUM(D37:D38)</f>
        <v>19144237</v>
      </c>
      <c r="E39" s="36">
        <f t="shared" si="4"/>
        <v>49520000</v>
      </c>
      <c r="F39" s="37">
        <f t="shared" si="4"/>
        <v>49520000</v>
      </c>
      <c r="G39" s="37">
        <f t="shared" si="4"/>
        <v>19762432</v>
      </c>
      <c r="H39" s="37">
        <f t="shared" si="4"/>
        <v>19762432</v>
      </c>
      <c r="I39" s="37">
        <f t="shared" si="4"/>
        <v>19762432</v>
      </c>
      <c r="J39" s="37">
        <f t="shared" si="4"/>
        <v>19762432</v>
      </c>
      <c r="K39" s="37">
        <f t="shared" si="4"/>
        <v>19762432</v>
      </c>
      <c r="L39" s="37">
        <f t="shared" si="4"/>
        <v>19762432</v>
      </c>
      <c r="M39" s="37">
        <f t="shared" si="4"/>
        <v>19762432</v>
      </c>
      <c r="N39" s="37">
        <f t="shared" si="4"/>
        <v>19762432</v>
      </c>
      <c r="O39" s="37">
        <f t="shared" si="4"/>
        <v>19762432</v>
      </c>
      <c r="P39" s="37">
        <f t="shared" si="4"/>
        <v>39524864</v>
      </c>
      <c r="Q39" s="37">
        <f t="shared" si="4"/>
        <v>19762432</v>
      </c>
      <c r="R39" s="37">
        <f t="shared" si="4"/>
        <v>19762432</v>
      </c>
      <c r="S39" s="37">
        <f t="shared" si="4"/>
        <v>19762432</v>
      </c>
      <c r="T39" s="37">
        <f t="shared" si="4"/>
        <v>19762432</v>
      </c>
      <c r="U39" s="37">
        <f t="shared" si="4"/>
        <v>19762432</v>
      </c>
      <c r="V39" s="37">
        <f t="shared" si="4"/>
        <v>19762432</v>
      </c>
      <c r="W39" s="37">
        <f t="shared" si="4"/>
        <v>19762432</v>
      </c>
      <c r="X39" s="37">
        <f t="shared" si="4"/>
        <v>49520000</v>
      </c>
      <c r="Y39" s="37">
        <f t="shared" si="4"/>
        <v>-29757568</v>
      </c>
      <c r="Z39" s="38">
        <f>+IF(X39&lt;&gt;0,+(Y39/X39)*100,0)</f>
        <v>-60.09201938610662</v>
      </c>
      <c r="AA39" s="39">
        <f>SUM(AA37:AA38)</f>
        <v>49520000</v>
      </c>
    </row>
    <row r="40" spans="1:27" ht="13.5">
      <c r="A40" s="27" t="s">
        <v>62</v>
      </c>
      <c r="B40" s="28"/>
      <c r="C40" s="29">
        <f aca="true" t="shared" si="5" ref="C40:Y40">+C34+C39</f>
        <v>46979649</v>
      </c>
      <c r="D40" s="29">
        <f>+D34+D39</f>
        <v>46979649</v>
      </c>
      <c r="E40" s="30">
        <f t="shared" si="5"/>
        <v>72272000</v>
      </c>
      <c r="F40" s="31">
        <f t="shared" si="5"/>
        <v>72271771</v>
      </c>
      <c r="G40" s="31">
        <f t="shared" si="5"/>
        <v>43309836</v>
      </c>
      <c r="H40" s="31">
        <f t="shared" si="5"/>
        <v>41966552</v>
      </c>
      <c r="I40" s="31">
        <f t="shared" si="5"/>
        <v>41688273</v>
      </c>
      <c r="J40" s="31">
        <f t="shared" si="5"/>
        <v>41688273</v>
      </c>
      <c r="K40" s="31">
        <f t="shared" si="5"/>
        <v>44580126</v>
      </c>
      <c r="L40" s="31">
        <f t="shared" si="5"/>
        <v>67698977</v>
      </c>
      <c r="M40" s="31">
        <f t="shared" si="5"/>
        <v>44374612</v>
      </c>
      <c r="N40" s="31">
        <f t="shared" si="5"/>
        <v>44374612</v>
      </c>
      <c r="O40" s="31">
        <f t="shared" si="5"/>
        <v>53510122</v>
      </c>
      <c r="P40" s="31">
        <f t="shared" si="5"/>
        <v>102005161</v>
      </c>
      <c r="Q40" s="31">
        <f t="shared" si="5"/>
        <v>76706665</v>
      </c>
      <c r="R40" s="31">
        <f t="shared" si="5"/>
        <v>76706665</v>
      </c>
      <c r="S40" s="31">
        <f t="shared" si="5"/>
        <v>71325191</v>
      </c>
      <c r="T40" s="31">
        <f t="shared" si="5"/>
        <v>66618543</v>
      </c>
      <c r="U40" s="31">
        <f t="shared" si="5"/>
        <v>43411737</v>
      </c>
      <c r="V40" s="31">
        <f t="shared" si="5"/>
        <v>43411737</v>
      </c>
      <c r="W40" s="31">
        <f t="shared" si="5"/>
        <v>43411737</v>
      </c>
      <c r="X40" s="31">
        <f t="shared" si="5"/>
        <v>72271771</v>
      </c>
      <c r="Y40" s="31">
        <f t="shared" si="5"/>
        <v>-28860034</v>
      </c>
      <c r="Z40" s="32">
        <f>+IF(X40&lt;&gt;0,+(Y40/X40)*100,0)</f>
        <v>-39.93265088245866</v>
      </c>
      <c r="AA40" s="33">
        <f>+AA34+AA39</f>
        <v>72271771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576430461</v>
      </c>
      <c r="D42" s="43">
        <f>+D25-D40</f>
        <v>576430461</v>
      </c>
      <c r="E42" s="44">
        <f t="shared" si="6"/>
        <v>612982287</v>
      </c>
      <c r="F42" s="45">
        <f t="shared" si="6"/>
        <v>655446643</v>
      </c>
      <c r="G42" s="45">
        <f t="shared" si="6"/>
        <v>606711340</v>
      </c>
      <c r="H42" s="45">
        <f t="shared" si="6"/>
        <v>627603081</v>
      </c>
      <c r="I42" s="45">
        <f t="shared" si="6"/>
        <v>603977227</v>
      </c>
      <c r="J42" s="45">
        <f t="shared" si="6"/>
        <v>603977227</v>
      </c>
      <c r="K42" s="45">
        <f t="shared" si="6"/>
        <v>593896668</v>
      </c>
      <c r="L42" s="45">
        <f t="shared" si="6"/>
        <v>651283693</v>
      </c>
      <c r="M42" s="45">
        <f t="shared" si="6"/>
        <v>625487728</v>
      </c>
      <c r="N42" s="45">
        <f t="shared" si="6"/>
        <v>625487728</v>
      </c>
      <c r="O42" s="45">
        <f t="shared" si="6"/>
        <v>643027785</v>
      </c>
      <c r="P42" s="45">
        <f t="shared" si="6"/>
        <v>1220368483</v>
      </c>
      <c r="Q42" s="45">
        <f t="shared" si="6"/>
        <v>671109078</v>
      </c>
      <c r="R42" s="45">
        <f t="shared" si="6"/>
        <v>671109078</v>
      </c>
      <c r="S42" s="45">
        <f t="shared" si="6"/>
        <v>662972771</v>
      </c>
      <c r="T42" s="45">
        <f t="shared" si="6"/>
        <v>658106647</v>
      </c>
      <c r="U42" s="45">
        <f t="shared" si="6"/>
        <v>663314952</v>
      </c>
      <c r="V42" s="45">
        <f t="shared" si="6"/>
        <v>663314952</v>
      </c>
      <c r="W42" s="45">
        <f t="shared" si="6"/>
        <v>663314952</v>
      </c>
      <c r="X42" s="45">
        <f t="shared" si="6"/>
        <v>655446643</v>
      </c>
      <c r="Y42" s="45">
        <f t="shared" si="6"/>
        <v>7868309</v>
      </c>
      <c r="Z42" s="46">
        <f>+IF(X42&lt;&gt;0,+(Y42/X42)*100,0)</f>
        <v>1.2004499655359437</v>
      </c>
      <c r="AA42" s="47">
        <f>+AA25-AA40</f>
        <v>655446643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480672515</v>
      </c>
      <c r="D45" s="18">
        <v>480672515</v>
      </c>
      <c r="E45" s="19">
        <v>550381277</v>
      </c>
      <c r="F45" s="20">
        <v>592845633</v>
      </c>
      <c r="G45" s="20">
        <v>544110330</v>
      </c>
      <c r="H45" s="20">
        <v>531854635</v>
      </c>
      <c r="I45" s="20">
        <v>508228781</v>
      </c>
      <c r="J45" s="20">
        <v>508228781</v>
      </c>
      <c r="K45" s="20">
        <v>498148222</v>
      </c>
      <c r="L45" s="20">
        <v>555525747</v>
      </c>
      <c r="M45" s="20">
        <v>529729782</v>
      </c>
      <c r="N45" s="20">
        <v>529729782</v>
      </c>
      <c r="O45" s="20">
        <v>547269839</v>
      </c>
      <c r="P45" s="20">
        <v>1028852591</v>
      </c>
      <c r="Q45" s="20">
        <v>575351132</v>
      </c>
      <c r="R45" s="20">
        <v>575351132</v>
      </c>
      <c r="S45" s="20">
        <v>567214825</v>
      </c>
      <c r="T45" s="20">
        <v>562348701</v>
      </c>
      <c r="U45" s="20">
        <v>567557006</v>
      </c>
      <c r="V45" s="20">
        <v>567557006</v>
      </c>
      <c r="W45" s="20">
        <v>567557006</v>
      </c>
      <c r="X45" s="20">
        <v>592845633</v>
      </c>
      <c r="Y45" s="20">
        <v>-25288627</v>
      </c>
      <c r="Z45" s="48">
        <v>-4.27</v>
      </c>
      <c r="AA45" s="22">
        <v>592845633</v>
      </c>
    </row>
    <row r="46" spans="1:27" ht="13.5">
      <c r="A46" s="23" t="s">
        <v>67</v>
      </c>
      <c r="B46" s="17"/>
      <c r="C46" s="18">
        <v>95757946</v>
      </c>
      <c r="D46" s="18">
        <v>95757946</v>
      </c>
      <c r="E46" s="19">
        <v>62601010</v>
      </c>
      <c r="F46" s="20">
        <v>62601010</v>
      </c>
      <c r="G46" s="20">
        <v>62601010</v>
      </c>
      <c r="H46" s="20">
        <v>95748446</v>
      </c>
      <c r="I46" s="20">
        <v>95748446</v>
      </c>
      <c r="J46" s="20">
        <v>95748446</v>
      </c>
      <c r="K46" s="20">
        <v>95748446</v>
      </c>
      <c r="L46" s="20">
        <v>95757946</v>
      </c>
      <c r="M46" s="20">
        <v>95757946</v>
      </c>
      <c r="N46" s="20">
        <v>95757946</v>
      </c>
      <c r="O46" s="20">
        <v>95757946</v>
      </c>
      <c r="P46" s="20">
        <v>191515892</v>
      </c>
      <c r="Q46" s="20">
        <v>95757946</v>
      </c>
      <c r="R46" s="20">
        <v>95757946</v>
      </c>
      <c r="S46" s="20">
        <v>95757946</v>
      </c>
      <c r="T46" s="20">
        <v>95757946</v>
      </c>
      <c r="U46" s="20">
        <v>95757946</v>
      </c>
      <c r="V46" s="20">
        <v>95757946</v>
      </c>
      <c r="W46" s="20">
        <v>95757946</v>
      </c>
      <c r="X46" s="20">
        <v>62601010</v>
      </c>
      <c r="Y46" s="20">
        <v>33156936</v>
      </c>
      <c r="Z46" s="48">
        <v>52.97</v>
      </c>
      <c r="AA46" s="22">
        <v>62601010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576430461</v>
      </c>
      <c r="D48" s="51">
        <f>SUM(D45:D47)</f>
        <v>576430461</v>
      </c>
      <c r="E48" s="52">
        <f t="shared" si="7"/>
        <v>612982287</v>
      </c>
      <c r="F48" s="53">
        <f t="shared" si="7"/>
        <v>655446643</v>
      </c>
      <c r="G48" s="53">
        <f t="shared" si="7"/>
        <v>606711340</v>
      </c>
      <c r="H48" s="53">
        <f t="shared" si="7"/>
        <v>627603081</v>
      </c>
      <c r="I48" s="53">
        <f t="shared" si="7"/>
        <v>603977227</v>
      </c>
      <c r="J48" s="53">
        <f t="shared" si="7"/>
        <v>603977227</v>
      </c>
      <c r="K48" s="53">
        <f t="shared" si="7"/>
        <v>593896668</v>
      </c>
      <c r="L48" s="53">
        <f t="shared" si="7"/>
        <v>651283693</v>
      </c>
      <c r="M48" s="53">
        <f t="shared" si="7"/>
        <v>625487728</v>
      </c>
      <c r="N48" s="53">
        <f t="shared" si="7"/>
        <v>625487728</v>
      </c>
      <c r="O48" s="53">
        <f t="shared" si="7"/>
        <v>643027785</v>
      </c>
      <c r="P48" s="53">
        <f t="shared" si="7"/>
        <v>1220368483</v>
      </c>
      <c r="Q48" s="53">
        <f t="shared" si="7"/>
        <v>671109078</v>
      </c>
      <c r="R48" s="53">
        <f t="shared" si="7"/>
        <v>671109078</v>
      </c>
      <c r="S48" s="53">
        <f t="shared" si="7"/>
        <v>662972771</v>
      </c>
      <c r="T48" s="53">
        <f t="shared" si="7"/>
        <v>658106647</v>
      </c>
      <c r="U48" s="53">
        <f t="shared" si="7"/>
        <v>663314952</v>
      </c>
      <c r="V48" s="53">
        <f t="shared" si="7"/>
        <v>663314952</v>
      </c>
      <c r="W48" s="53">
        <f t="shared" si="7"/>
        <v>663314952</v>
      </c>
      <c r="X48" s="53">
        <f t="shared" si="7"/>
        <v>655446643</v>
      </c>
      <c r="Y48" s="53">
        <f t="shared" si="7"/>
        <v>7868309</v>
      </c>
      <c r="Z48" s="54">
        <f>+IF(X48&lt;&gt;0,+(Y48/X48)*100,0)</f>
        <v>1.2004499655359437</v>
      </c>
      <c r="AA48" s="55">
        <f>SUM(AA45:AA47)</f>
        <v>655446643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113514043</v>
      </c>
      <c r="D6" s="18">
        <v>113514043</v>
      </c>
      <c r="E6" s="19"/>
      <c r="F6" s="20"/>
      <c r="G6" s="20">
        <v>67085042</v>
      </c>
      <c r="H6" s="20">
        <v>125517694</v>
      </c>
      <c r="I6" s="20">
        <v>67093858</v>
      </c>
      <c r="J6" s="20">
        <v>67093858</v>
      </c>
      <c r="K6" s="20">
        <v>97056430</v>
      </c>
      <c r="L6" s="20">
        <v>106317175</v>
      </c>
      <c r="M6" s="20">
        <v>117681840</v>
      </c>
      <c r="N6" s="20">
        <v>117681840</v>
      </c>
      <c r="O6" s="20">
        <v>105092713</v>
      </c>
      <c r="P6" s="20">
        <v>165544142</v>
      </c>
      <c r="Q6" s="20">
        <v>223304085</v>
      </c>
      <c r="R6" s="20">
        <v>223304085</v>
      </c>
      <c r="S6" s="20">
        <v>199344102</v>
      </c>
      <c r="T6" s="20">
        <v>178446429</v>
      </c>
      <c r="U6" s="20">
        <v>154123114</v>
      </c>
      <c r="V6" s="20">
        <v>154123114</v>
      </c>
      <c r="W6" s="20">
        <v>154123114</v>
      </c>
      <c r="X6" s="20"/>
      <c r="Y6" s="20">
        <v>154123114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>
        <v>46226468</v>
      </c>
      <c r="H7" s="20">
        <v>46226468</v>
      </c>
      <c r="I7" s="20">
        <v>46226468</v>
      </c>
      <c r="J7" s="20">
        <v>46226468</v>
      </c>
      <c r="K7" s="20">
        <v>46226468</v>
      </c>
      <c r="L7" s="20">
        <v>46226468</v>
      </c>
      <c r="M7" s="20">
        <v>46226468</v>
      </c>
      <c r="N7" s="20">
        <v>46226468</v>
      </c>
      <c r="O7" s="20">
        <v>46226468</v>
      </c>
      <c r="P7" s="20">
        <v>46226468</v>
      </c>
      <c r="Q7" s="20">
        <v>46226468</v>
      </c>
      <c r="R7" s="20">
        <v>46226468</v>
      </c>
      <c r="S7" s="20">
        <v>46226468</v>
      </c>
      <c r="T7" s="20">
        <v>46226468</v>
      </c>
      <c r="U7" s="20">
        <v>46226468</v>
      </c>
      <c r="V7" s="20">
        <v>46226468</v>
      </c>
      <c r="W7" s="20">
        <v>46226468</v>
      </c>
      <c r="X7" s="20"/>
      <c r="Y7" s="20">
        <v>46226468</v>
      </c>
      <c r="Z7" s="21"/>
      <c r="AA7" s="22"/>
    </row>
    <row r="8" spans="1:27" ht="13.5">
      <c r="A8" s="23" t="s">
        <v>35</v>
      </c>
      <c r="B8" s="17"/>
      <c r="C8" s="18">
        <v>521565</v>
      </c>
      <c r="D8" s="18">
        <v>521565</v>
      </c>
      <c r="E8" s="19"/>
      <c r="F8" s="20"/>
      <c r="G8" s="20">
        <v>-337894</v>
      </c>
      <c r="H8" s="20">
        <v>-663866</v>
      </c>
      <c r="I8" s="20">
        <v>-777929</v>
      </c>
      <c r="J8" s="20">
        <v>-777929</v>
      </c>
      <c r="K8" s="20">
        <v>-801480</v>
      </c>
      <c r="L8" s="20">
        <v>-288218</v>
      </c>
      <c r="M8" s="20">
        <v>225045</v>
      </c>
      <c r="N8" s="20">
        <v>225045</v>
      </c>
      <c r="O8" s="20">
        <v>225045</v>
      </c>
      <c r="P8" s="20">
        <v>1877485</v>
      </c>
      <c r="Q8" s="20">
        <v>1991548</v>
      </c>
      <c r="R8" s="20">
        <v>1991548</v>
      </c>
      <c r="S8" s="20">
        <v>2134660</v>
      </c>
      <c r="T8" s="20">
        <v>1823987</v>
      </c>
      <c r="U8" s="20">
        <v>1840856</v>
      </c>
      <c r="V8" s="20">
        <v>1840856</v>
      </c>
      <c r="W8" s="20">
        <v>1840856</v>
      </c>
      <c r="X8" s="20"/>
      <c r="Y8" s="20">
        <v>1840856</v>
      </c>
      <c r="Z8" s="21"/>
      <c r="AA8" s="22"/>
    </row>
    <row r="9" spans="1:27" ht="13.5">
      <c r="A9" s="23" t="s">
        <v>36</v>
      </c>
      <c r="B9" s="17"/>
      <c r="C9" s="18">
        <v>705841</v>
      </c>
      <c r="D9" s="18">
        <v>705841</v>
      </c>
      <c r="E9" s="19"/>
      <c r="F9" s="20"/>
      <c r="G9" s="20">
        <v>705152</v>
      </c>
      <c r="H9" s="20">
        <v>697967</v>
      </c>
      <c r="I9" s="20">
        <v>697967</v>
      </c>
      <c r="J9" s="20">
        <v>697967</v>
      </c>
      <c r="K9" s="20">
        <v>697967</v>
      </c>
      <c r="L9" s="20">
        <v>697967</v>
      </c>
      <c r="M9" s="20">
        <v>697967</v>
      </c>
      <c r="N9" s="20">
        <v>697967</v>
      </c>
      <c r="O9" s="20">
        <v>697967</v>
      </c>
      <c r="P9" s="20">
        <v>697967</v>
      </c>
      <c r="Q9" s="20">
        <v>697967</v>
      </c>
      <c r="R9" s="20">
        <v>697967</v>
      </c>
      <c r="S9" s="20">
        <v>697967</v>
      </c>
      <c r="T9" s="20">
        <v>697967</v>
      </c>
      <c r="U9" s="20">
        <v>697967</v>
      </c>
      <c r="V9" s="20">
        <v>697967</v>
      </c>
      <c r="W9" s="20">
        <v>697967</v>
      </c>
      <c r="X9" s="20"/>
      <c r="Y9" s="20">
        <v>697967</v>
      </c>
      <c r="Z9" s="21"/>
      <c r="AA9" s="22"/>
    </row>
    <row r="10" spans="1:27" ht="13.5">
      <c r="A10" s="23" t="s">
        <v>37</v>
      </c>
      <c r="B10" s="17"/>
      <c r="C10" s="18">
        <v>2634033</v>
      </c>
      <c r="D10" s="18">
        <v>2634033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117375482</v>
      </c>
      <c r="D12" s="29">
        <f>SUM(D6:D11)</f>
        <v>117375482</v>
      </c>
      <c r="E12" s="30">
        <f t="shared" si="0"/>
        <v>0</v>
      </c>
      <c r="F12" s="31">
        <f t="shared" si="0"/>
        <v>0</v>
      </c>
      <c r="G12" s="31">
        <f t="shared" si="0"/>
        <v>113678768</v>
      </c>
      <c r="H12" s="31">
        <f t="shared" si="0"/>
        <v>171778263</v>
      </c>
      <c r="I12" s="31">
        <f t="shared" si="0"/>
        <v>113240364</v>
      </c>
      <c r="J12" s="31">
        <f t="shared" si="0"/>
        <v>113240364</v>
      </c>
      <c r="K12" s="31">
        <f t="shared" si="0"/>
        <v>143179385</v>
      </c>
      <c r="L12" s="31">
        <f t="shared" si="0"/>
        <v>152953392</v>
      </c>
      <c r="M12" s="31">
        <f t="shared" si="0"/>
        <v>164831320</v>
      </c>
      <c r="N12" s="31">
        <f t="shared" si="0"/>
        <v>164831320</v>
      </c>
      <c r="O12" s="31">
        <f t="shared" si="0"/>
        <v>152242193</v>
      </c>
      <c r="P12" s="31">
        <f t="shared" si="0"/>
        <v>214346062</v>
      </c>
      <c r="Q12" s="31">
        <f t="shared" si="0"/>
        <v>272220068</v>
      </c>
      <c r="R12" s="31">
        <f t="shared" si="0"/>
        <v>272220068</v>
      </c>
      <c r="S12" s="31">
        <f t="shared" si="0"/>
        <v>248403197</v>
      </c>
      <c r="T12" s="31">
        <f t="shared" si="0"/>
        <v>227194851</v>
      </c>
      <c r="U12" s="31">
        <f t="shared" si="0"/>
        <v>202888405</v>
      </c>
      <c r="V12" s="31">
        <f t="shared" si="0"/>
        <v>202888405</v>
      </c>
      <c r="W12" s="31">
        <f t="shared" si="0"/>
        <v>202888405</v>
      </c>
      <c r="X12" s="31">
        <f t="shared" si="0"/>
        <v>0</v>
      </c>
      <c r="Y12" s="31">
        <f t="shared" si="0"/>
        <v>202888405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53526558</v>
      </c>
      <c r="D17" s="18">
        <v>53526558</v>
      </c>
      <c r="E17" s="19"/>
      <c r="F17" s="20"/>
      <c r="G17" s="20">
        <v>54483559</v>
      </c>
      <c r="H17" s="20">
        <v>54483559</v>
      </c>
      <c r="I17" s="20">
        <v>54483559</v>
      </c>
      <c r="J17" s="20">
        <v>54483559</v>
      </c>
      <c r="K17" s="20">
        <v>54483559</v>
      </c>
      <c r="L17" s="20">
        <v>54483559</v>
      </c>
      <c r="M17" s="20">
        <v>54483559</v>
      </c>
      <c r="N17" s="20">
        <v>54483559</v>
      </c>
      <c r="O17" s="20">
        <v>54483559</v>
      </c>
      <c r="P17" s="20">
        <v>54483559</v>
      </c>
      <c r="Q17" s="20">
        <v>54483559</v>
      </c>
      <c r="R17" s="20">
        <v>54483559</v>
      </c>
      <c r="S17" s="20">
        <v>54483559</v>
      </c>
      <c r="T17" s="20">
        <v>54483559</v>
      </c>
      <c r="U17" s="20">
        <v>54483559</v>
      </c>
      <c r="V17" s="20">
        <v>54483559</v>
      </c>
      <c r="W17" s="20">
        <v>54483559</v>
      </c>
      <c r="X17" s="20"/>
      <c r="Y17" s="20">
        <v>54483559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238201038</v>
      </c>
      <c r="D19" s="18">
        <v>238201038</v>
      </c>
      <c r="E19" s="19"/>
      <c r="F19" s="20"/>
      <c r="G19" s="20">
        <v>248632993</v>
      </c>
      <c r="H19" s="20">
        <v>257116957</v>
      </c>
      <c r="I19" s="20">
        <v>260121158</v>
      </c>
      <c r="J19" s="20">
        <v>260121158</v>
      </c>
      <c r="K19" s="20">
        <v>265504574</v>
      </c>
      <c r="L19" s="20">
        <v>265603674</v>
      </c>
      <c r="M19" s="20">
        <v>266111922</v>
      </c>
      <c r="N19" s="20">
        <v>266111922</v>
      </c>
      <c r="O19" s="20">
        <v>267196199</v>
      </c>
      <c r="P19" s="20">
        <v>272270247</v>
      </c>
      <c r="Q19" s="20">
        <v>277813396</v>
      </c>
      <c r="R19" s="20">
        <v>277813396</v>
      </c>
      <c r="S19" s="20">
        <v>287192503</v>
      </c>
      <c r="T19" s="20">
        <v>292248524</v>
      </c>
      <c r="U19" s="20">
        <v>299200715</v>
      </c>
      <c r="V19" s="20">
        <v>299200715</v>
      </c>
      <c r="W19" s="20">
        <v>299200715</v>
      </c>
      <c r="X19" s="20"/>
      <c r="Y19" s="20">
        <v>299200715</v>
      </c>
      <c r="Z19" s="21"/>
      <c r="AA19" s="22"/>
    </row>
    <row r="20" spans="1:27" ht="13.5">
      <c r="A20" s="23" t="s">
        <v>46</v>
      </c>
      <c r="B20" s="17"/>
      <c r="C20" s="18">
        <v>9</v>
      </c>
      <c r="D20" s="18">
        <v>9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453027</v>
      </c>
      <c r="D22" s="18">
        <v>453027</v>
      </c>
      <c r="E22" s="19"/>
      <c r="F22" s="20"/>
      <c r="G22" s="20">
        <v>715812</v>
      </c>
      <c r="H22" s="20">
        <v>715812</v>
      </c>
      <c r="I22" s="20">
        <v>715812</v>
      </c>
      <c r="J22" s="20">
        <v>715812</v>
      </c>
      <c r="K22" s="20">
        <v>715812</v>
      </c>
      <c r="L22" s="20">
        <v>715812</v>
      </c>
      <c r="M22" s="20">
        <v>715812</v>
      </c>
      <c r="N22" s="20">
        <v>715812</v>
      </c>
      <c r="O22" s="20">
        <v>959223</v>
      </c>
      <c r="P22" s="20">
        <v>959223</v>
      </c>
      <c r="Q22" s="20">
        <v>1221488</v>
      </c>
      <c r="R22" s="20">
        <v>1221488</v>
      </c>
      <c r="S22" s="20">
        <v>1425554</v>
      </c>
      <c r="T22" s="20">
        <v>1425554</v>
      </c>
      <c r="U22" s="20">
        <v>1659688</v>
      </c>
      <c r="V22" s="20">
        <v>1659688</v>
      </c>
      <c r="W22" s="20">
        <v>1659688</v>
      </c>
      <c r="X22" s="20"/>
      <c r="Y22" s="20">
        <v>1659688</v>
      </c>
      <c r="Z22" s="21"/>
      <c r="AA22" s="22"/>
    </row>
    <row r="23" spans="1:27" ht="13.5">
      <c r="A23" s="23" t="s">
        <v>49</v>
      </c>
      <c r="B23" s="17"/>
      <c r="C23" s="18">
        <v>2114500</v>
      </c>
      <c r="D23" s="18">
        <v>2114500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294295132</v>
      </c>
      <c r="D24" s="29">
        <f>SUM(D15:D23)</f>
        <v>294295132</v>
      </c>
      <c r="E24" s="36">
        <f t="shared" si="1"/>
        <v>0</v>
      </c>
      <c r="F24" s="37">
        <f t="shared" si="1"/>
        <v>0</v>
      </c>
      <c r="G24" s="37">
        <f t="shared" si="1"/>
        <v>303832364</v>
      </c>
      <c r="H24" s="37">
        <f t="shared" si="1"/>
        <v>312316328</v>
      </c>
      <c r="I24" s="37">
        <f t="shared" si="1"/>
        <v>315320529</v>
      </c>
      <c r="J24" s="37">
        <f t="shared" si="1"/>
        <v>315320529</v>
      </c>
      <c r="K24" s="37">
        <f t="shared" si="1"/>
        <v>320703945</v>
      </c>
      <c r="L24" s="37">
        <f t="shared" si="1"/>
        <v>320803045</v>
      </c>
      <c r="M24" s="37">
        <f t="shared" si="1"/>
        <v>321311293</v>
      </c>
      <c r="N24" s="37">
        <f t="shared" si="1"/>
        <v>321311293</v>
      </c>
      <c r="O24" s="37">
        <f t="shared" si="1"/>
        <v>322638981</v>
      </c>
      <c r="P24" s="37">
        <f t="shared" si="1"/>
        <v>327713029</v>
      </c>
      <c r="Q24" s="37">
        <f t="shared" si="1"/>
        <v>333518443</v>
      </c>
      <c r="R24" s="37">
        <f t="shared" si="1"/>
        <v>333518443</v>
      </c>
      <c r="S24" s="37">
        <f t="shared" si="1"/>
        <v>343101616</v>
      </c>
      <c r="T24" s="37">
        <f t="shared" si="1"/>
        <v>348157637</v>
      </c>
      <c r="U24" s="37">
        <f t="shared" si="1"/>
        <v>355343962</v>
      </c>
      <c r="V24" s="37">
        <f t="shared" si="1"/>
        <v>355343962</v>
      </c>
      <c r="W24" s="37">
        <f t="shared" si="1"/>
        <v>355343962</v>
      </c>
      <c r="X24" s="37">
        <f t="shared" si="1"/>
        <v>0</v>
      </c>
      <c r="Y24" s="37">
        <f t="shared" si="1"/>
        <v>355343962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411670614</v>
      </c>
      <c r="D25" s="29">
        <f>+D12+D24</f>
        <v>411670614</v>
      </c>
      <c r="E25" s="30">
        <f t="shared" si="2"/>
        <v>0</v>
      </c>
      <c r="F25" s="31">
        <f t="shared" si="2"/>
        <v>0</v>
      </c>
      <c r="G25" s="31">
        <f t="shared" si="2"/>
        <v>417511132</v>
      </c>
      <c r="H25" s="31">
        <f t="shared" si="2"/>
        <v>484094591</v>
      </c>
      <c r="I25" s="31">
        <f t="shared" si="2"/>
        <v>428560893</v>
      </c>
      <c r="J25" s="31">
        <f t="shared" si="2"/>
        <v>428560893</v>
      </c>
      <c r="K25" s="31">
        <f t="shared" si="2"/>
        <v>463883330</v>
      </c>
      <c r="L25" s="31">
        <f t="shared" si="2"/>
        <v>473756437</v>
      </c>
      <c r="M25" s="31">
        <f t="shared" si="2"/>
        <v>486142613</v>
      </c>
      <c r="N25" s="31">
        <f t="shared" si="2"/>
        <v>486142613</v>
      </c>
      <c r="O25" s="31">
        <f t="shared" si="2"/>
        <v>474881174</v>
      </c>
      <c r="P25" s="31">
        <f t="shared" si="2"/>
        <v>542059091</v>
      </c>
      <c r="Q25" s="31">
        <f t="shared" si="2"/>
        <v>605738511</v>
      </c>
      <c r="R25" s="31">
        <f t="shared" si="2"/>
        <v>605738511</v>
      </c>
      <c r="S25" s="31">
        <f t="shared" si="2"/>
        <v>591504813</v>
      </c>
      <c r="T25" s="31">
        <f t="shared" si="2"/>
        <v>575352488</v>
      </c>
      <c r="U25" s="31">
        <f t="shared" si="2"/>
        <v>558232367</v>
      </c>
      <c r="V25" s="31">
        <f t="shared" si="2"/>
        <v>558232367</v>
      </c>
      <c r="W25" s="31">
        <f t="shared" si="2"/>
        <v>558232367</v>
      </c>
      <c r="X25" s="31">
        <f t="shared" si="2"/>
        <v>0</v>
      </c>
      <c r="Y25" s="31">
        <f t="shared" si="2"/>
        <v>558232367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2141510</v>
      </c>
      <c r="D29" s="18">
        <v>2141510</v>
      </c>
      <c r="E29" s="19"/>
      <c r="F29" s="20"/>
      <c r="G29" s="20">
        <v>8343240</v>
      </c>
      <c r="H29" s="20">
        <v>3</v>
      </c>
      <c r="I29" s="20">
        <v>3401726</v>
      </c>
      <c r="J29" s="20">
        <v>3401726</v>
      </c>
      <c r="K29" s="20">
        <v>6988161</v>
      </c>
      <c r="L29" s="20">
        <v>3</v>
      </c>
      <c r="M29" s="20">
        <v>3</v>
      </c>
      <c r="N29" s="20">
        <v>3</v>
      </c>
      <c r="O29" s="20">
        <v>3</v>
      </c>
      <c r="P29" s="20">
        <v>3</v>
      </c>
      <c r="Q29" s="20">
        <v>3</v>
      </c>
      <c r="R29" s="20">
        <v>3</v>
      </c>
      <c r="S29" s="20">
        <v>3</v>
      </c>
      <c r="T29" s="20">
        <v>3</v>
      </c>
      <c r="U29" s="20">
        <v>3</v>
      </c>
      <c r="V29" s="20">
        <v>3</v>
      </c>
      <c r="W29" s="20">
        <v>3</v>
      </c>
      <c r="X29" s="20"/>
      <c r="Y29" s="20">
        <v>3</v>
      </c>
      <c r="Z29" s="21"/>
      <c r="AA29" s="22"/>
    </row>
    <row r="30" spans="1:27" ht="13.5">
      <c r="A30" s="23" t="s">
        <v>55</v>
      </c>
      <c r="B30" s="17"/>
      <c r="C30" s="18">
        <v>4157</v>
      </c>
      <c r="D30" s="18">
        <v>4157</v>
      </c>
      <c r="E30" s="19"/>
      <c r="F30" s="20"/>
      <c r="G30" s="20">
        <v>18265</v>
      </c>
      <c r="H30" s="20">
        <v>18265</v>
      </c>
      <c r="I30" s="20">
        <v>18265</v>
      </c>
      <c r="J30" s="20">
        <v>18265</v>
      </c>
      <c r="K30" s="20">
        <v>18265</v>
      </c>
      <c r="L30" s="20">
        <v>18265</v>
      </c>
      <c r="M30" s="20">
        <v>18265</v>
      </c>
      <c r="N30" s="20">
        <v>18265</v>
      </c>
      <c r="O30" s="20">
        <v>18265</v>
      </c>
      <c r="P30" s="20">
        <v>18265</v>
      </c>
      <c r="Q30" s="20">
        <v>18265</v>
      </c>
      <c r="R30" s="20">
        <v>18265</v>
      </c>
      <c r="S30" s="20">
        <v>18265</v>
      </c>
      <c r="T30" s="20">
        <v>18265</v>
      </c>
      <c r="U30" s="20">
        <v>18265</v>
      </c>
      <c r="V30" s="20">
        <v>18265</v>
      </c>
      <c r="W30" s="20">
        <v>18265</v>
      </c>
      <c r="X30" s="20"/>
      <c r="Y30" s="20">
        <v>18265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30091700</v>
      </c>
      <c r="D32" s="18">
        <v>30091700</v>
      </c>
      <c r="E32" s="19"/>
      <c r="F32" s="20"/>
      <c r="G32" s="20">
        <v>29171665</v>
      </c>
      <c r="H32" s="20">
        <v>27193485</v>
      </c>
      <c r="I32" s="20">
        <v>-25172639</v>
      </c>
      <c r="J32" s="20">
        <v>-25172639</v>
      </c>
      <c r="K32" s="20">
        <v>13515914</v>
      </c>
      <c r="L32" s="20">
        <v>18764985</v>
      </c>
      <c r="M32" s="20">
        <v>18575909</v>
      </c>
      <c r="N32" s="20">
        <v>18575909</v>
      </c>
      <c r="O32" s="20">
        <v>12774257</v>
      </c>
      <c r="P32" s="20">
        <v>26486474</v>
      </c>
      <c r="Q32" s="20">
        <v>101974474</v>
      </c>
      <c r="R32" s="20">
        <v>101974474</v>
      </c>
      <c r="S32" s="20">
        <v>118676102</v>
      </c>
      <c r="T32" s="20">
        <v>124208355</v>
      </c>
      <c r="U32" s="20">
        <v>113699480</v>
      </c>
      <c r="V32" s="20">
        <v>113699480</v>
      </c>
      <c r="W32" s="20">
        <v>113699480</v>
      </c>
      <c r="X32" s="20"/>
      <c r="Y32" s="20">
        <v>113699480</v>
      </c>
      <c r="Z32" s="21"/>
      <c r="AA32" s="22"/>
    </row>
    <row r="33" spans="1:27" ht="13.5">
      <c r="A33" s="23" t="s">
        <v>58</v>
      </c>
      <c r="B33" s="17"/>
      <c r="C33" s="18">
        <v>291694</v>
      </c>
      <c r="D33" s="18">
        <v>291694</v>
      </c>
      <c r="E33" s="19"/>
      <c r="F33" s="20"/>
      <c r="G33" s="20">
        <v>2531664</v>
      </c>
      <c r="H33" s="20">
        <v>2531664</v>
      </c>
      <c r="I33" s="20">
        <v>2531667</v>
      </c>
      <c r="J33" s="20">
        <v>2531667</v>
      </c>
      <c r="K33" s="20">
        <v>2531669</v>
      </c>
      <c r="L33" s="20">
        <v>2531664</v>
      </c>
      <c r="M33" s="20">
        <v>2531664</v>
      </c>
      <c r="N33" s="20">
        <v>2531664</v>
      </c>
      <c r="O33" s="20">
        <v>2531664</v>
      </c>
      <c r="P33" s="20">
        <v>2531664</v>
      </c>
      <c r="Q33" s="20">
        <v>2531664</v>
      </c>
      <c r="R33" s="20">
        <v>2531664</v>
      </c>
      <c r="S33" s="20">
        <v>5552342</v>
      </c>
      <c r="T33" s="20">
        <v>5552342</v>
      </c>
      <c r="U33" s="20">
        <v>5552339</v>
      </c>
      <c r="V33" s="20">
        <v>5552339</v>
      </c>
      <c r="W33" s="20">
        <v>5552339</v>
      </c>
      <c r="X33" s="20"/>
      <c r="Y33" s="20">
        <v>5552339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32529061</v>
      </c>
      <c r="D34" s="29">
        <f>SUM(D29:D33)</f>
        <v>32529061</v>
      </c>
      <c r="E34" s="30">
        <f t="shared" si="3"/>
        <v>0</v>
      </c>
      <c r="F34" s="31">
        <f t="shared" si="3"/>
        <v>0</v>
      </c>
      <c r="G34" s="31">
        <f t="shared" si="3"/>
        <v>40064834</v>
      </c>
      <c r="H34" s="31">
        <f t="shared" si="3"/>
        <v>29743417</v>
      </c>
      <c r="I34" s="31">
        <f t="shared" si="3"/>
        <v>-19220981</v>
      </c>
      <c r="J34" s="31">
        <f t="shared" si="3"/>
        <v>-19220981</v>
      </c>
      <c r="K34" s="31">
        <f t="shared" si="3"/>
        <v>23054009</v>
      </c>
      <c r="L34" s="31">
        <f t="shared" si="3"/>
        <v>21314917</v>
      </c>
      <c r="M34" s="31">
        <f t="shared" si="3"/>
        <v>21125841</v>
      </c>
      <c r="N34" s="31">
        <f t="shared" si="3"/>
        <v>21125841</v>
      </c>
      <c r="O34" s="31">
        <f t="shared" si="3"/>
        <v>15324189</v>
      </c>
      <c r="P34" s="31">
        <f t="shared" si="3"/>
        <v>29036406</v>
      </c>
      <c r="Q34" s="31">
        <f t="shared" si="3"/>
        <v>104524406</v>
      </c>
      <c r="R34" s="31">
        <f t="shared" si="3"/>
        <v>104524406</v>
      </c>
      <c r="S34" s="31">
        <f t="shared" si="3"/>
        <v>124246712</v>
      </c>
      <c r="T34" s="31">
        <f t="shared" si="3"/>
        <v>129778965</v>
      </c>
      <c r="U34" s="31">
        <f t="shared" si="3"/>
        <v>119270087</v>
      </c>
      <c r="V34" s="31">
        <f t="shared" si="3"/>
        <v>119270087</v>
      </c>
      <c r="W34" s="31">
        <f t="shared" si="3"/>
        <v>119270087</v>
      </c>
      <c r="X34" s="31">
        <f t="shared" si="3"/>
        <v>0</v>
      </c>
      <c r="Y34" s="31">
        <f t="shared" si="3"/>
        <v>119270087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14108</v>
      </c>
      <c r="D37" s="18">
        <v>14108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4244353</v>
      </c>
      <c r="D38" s="18">
        <v>4244353</v>
      </c>
      <c r="E38" s="19"/>
      <c r="F38" s="20"/>
      <c r="G38" s="20">
        <v>1982331</v>
      </c>
      <c r="H38" s="20">
        <v>1982331</v>
      </c>
      <c r="I38" s="20">
        <v>1982331</v>
      </c>
      <c r="J38" s="20">
        <v>1982331</v>
      </c>
      <c r="K38" s="20">
        <v>1982331</v>
      </c>
      <c r="L38" s="20">
        <v>1982331</v>
      </c>
      <c r="M38" s="20">
        <v>1982331</v>
      </c>
      <c r="N38" s="20">
        <v>1982331</v>
      </c>
      <c r="O38" s="20">
        <v>1982331</v>
      </c>
      <c r="P38" s="20">
        <v>1982331</v>
      </c>
      <c r="Q38" s="20">
        <v>1982331</v>
      </c>
      <c r="R38" s="20">
        <v>1982331</v>
      </c>
      <c r="S38" s="20">
        <v>1982331</v>
      </c>
      <c r="T38" s="20">
        <v>1982331</v>
      </c>
      <c r="U38" s="20">
        <v>1982331</v>
      </c>
      <c r="V38" s="20">
        <v>1982331</v>
      </c>
      <c r="W38" s="20">
        <v>1982331</v>
      </c>
      <c r="X38" s="20"/>
      <c r="Y38" s="20">
        <v>1982331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4258461</v>
      </c>
      <c r="D39" s="29">
        <f>SUM(D37:D38)</f>
        <v>4258461</v>
      </c>
      <c r="E39" s="36">
        <f t="shared" si="4"/>
        <v>0</v>
      </c>
      <c r="F39" s="37">
        <f t="shared" si="4"/>
        <v>0</v>
      </c>
      <c r="G39" s="37">
        <f t="shared" si="4"/>
        <v>1982331</v>
      </c>
      <c r="H39" s="37">
        <f t="shared" si="4"/>
        <v>1982331</v>
      </c>
      <c r="I39" s="37">
        <f t="shared" si="4"/>
        <v>1982331</v>
      </c>
      <c r="J39" s="37">
        <f t="shared" si="4"/>
        <v>1982331</v>
      </c>
      <c r="K39" s="37">
        <f t="shared" si="4"/>
        <v>1982331</v>
      </c>
      <c r="L39" s="37">
        <f t="shared" si="4"/>
        <v>1982331</v>
      </c>
      <c r="M39" s="37">
        <f t="shared" si="4"/>
        <v>1982331</v>
      </c>
      <c r="N39" s="37">
        <f t="shared" si="4"/>
        <v>1982331</v>
      </c>
      <c r="O39" s="37">
        <f t="shared" si="4"/>
        <v>1982331</v>
      </c>
      <c r="P39" s="37">
        <f t="shared" si="4"/>
        <v>1982331</v>
      </c>
      <c r="Q39" s="37">
        <f t="shared" si="4"/>
        <v>1982331</v>
      </c>
      <c r="R39" s="37">
        <f t="shared" si="4"/>
        <v>1982331</v>
      </c>
      <c r="S39" s="37">
        <f t="shared" si="4"/>
        <v>1982331</v>
      </c>
      <c r="T39" s="37">
        <f t="shared" si="4"/>
        <v>1982331</v>
      </c>
      <c r="U39" s="37">
        <f t="shared" si="4"/>
        <v>1982331</v>
      </c>
      <c r="V39" s="37">
        <f t="shared" si="4"/>
        <v>1982331</v>
      </c>
      <c r="W39" s="37">
        <f t="shared" si="4"/>
        <v>1982331</v>
      </c>
      <c r="X39" s="37">
        <f t="shared" si="4"/>
        <v>0</v>
      </c>
      <c r="Y39" s="37">
        <f t="shared" si="4"/>
        <v>1982331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36787522</v>
      </c>
      <c r="D40" s="29">
        <f>+D34+D39</f>
        <v>36787522</v>
      </c>
      <c r="E40" s="30">
        <f t="shared" si="5"/>
        <v>0</v>
      </c>
      <c r="F40" s="31">
        <f t="shared" si="5"/>
        <v>0</v>
      </c>
      <c r="G40" s="31">
        <f t="shared" si="5"/>
        <v>42047165</v>
      </c>
      <c r="H40" s="31">
        <f t="shared" si="5"/>
        <v>31725748</v>
      </c>
      <c r="I40" s="31">
        <f t="shared" si="5"/>
        <v>-17238650</v>
      </c>
      <c r="J40" s="31">
        <f t="shared" si="5"/>
        <v>-17238650</v>
      </c>
      <c r="K40" s="31">
        <f t="shared" si="5"/>
        <v>25036340</v>
      </c>
      <c r="L40" s="31">
        <f t="shared" si="5"/>
        <v>23297248</v>
      </c>
      <c r="M40" s="31">
        <f t="shared" si="5"/>
        <v>23108172</v>
      </c>
      <c r="N40" s="31">
        <f t="shared" si="5"/>
        <v>23108172</v>
      </c>
      <c r="O40" s="31">
        <f t="shared" si="5"/>
        <v>17306520</v>
      </c>
      <c r="P40" s="31">
        <f t="shared" si="5"/>
        <v>31018737</v>
      </c>
      <c r="Q40" s="31">
        <f t="shared" si="5"/>
        <v>106506737</v>
      </c>
      <c r="R40" s="31">
        <f t="shared" si="5"/>
        <v>106506737</v>
      </c>
      <c r="S40" s="31">
        <f t="shared" si="5"/>
        <v>126229043</v>
      </c>
      <c r="T40" s="31">
        <f t="shared" si="5"/>
        <v>131761296</v>
      </c>
      <c r="U40" s="31">
        <f t="shared" si="5"/>
        <v>121252418</v>
      </c>
      <c r="V40" s="31">
        <f t="shared" si="5"/>
        <v>121252418</v>
      </c>
      <c r="W40" s="31">
        <f t="shared" si="5"/>
        <v>121252418</v>
      </c>
      <c r="X40" s="31">
        <f t="shared" si="5"/>
        <v>0</v>
      </c>
      <c r="Y40" s="31">
        <f t="shared" si="5"/>
        <v>121252418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374883092</v>
      </c>
      <c r="D42" s="43">
        <f>+D25-D40</f>
        <v>374883092</v>
      </c>
      <c r="E42" s="44">
        <f t="shared" si="6"/>
        <v>0</v>
      </c>
      <c r="F42" s="45">
        <f t="shared" si="6"/>
        <v>0</v>
      </c>
      <c r="G42" s="45">
        <f t="shared" si="6"/>
        <v>375463967</v>
      </c>
      <c r="H42" s="45">
        <f t="shared" si="6"/>
        <v>452368843</v>
      </c>
      <c r="I42" s="45">
        <f t="shared" si="6"/>
        <v>445799543</v>
      </c>
      <c r="J42" s="45">
        <f t="shared" si="6"/>
        <v>445799543</v>
      </c>
      <c r="K42" s="45">
        <f t="shared" si="6"/>
        <v>438846990</v>
      </c>
      <c r="L42" s="45">
        <f t="shared" si="6"/>
        <v>450459189</v>
      </c>
      <c r="M42" s="45">
        <f t="shared" si="6"/>
        <v>463034441</v>
      </c>
      <c r="N42" s="45">
        <f t="shared" si="6"/>
        <v>463034441</v>
      </c>
      <c r="O42" s="45">
        <f t="shared" si="6"/>
        <v>457574654</v>
      </c>
      <c r="P42" s="45">
        <f t="shared" si="6"/>
        <v>511040354</v>
      </c>
      <c r="Q42" s="45">
        <f t="shared" si="6"/>
        <v>499231774</v>
      </c>
      <c r="R42" s="45">
        <f t="shared" si="6"/>
        <v>499231774</v>
      </c>
      <c r="S42" s="45">
        <f t="shared" si="6"/>
        <v>465275770</v>
      </c>
      <c r="T42" s="45">
        <f t="shared" si="6"/>
        <v>443591192</v>
      </c>
      <c r="U42" s="45">
        <f t="shared" si="6"/>
        <v>436979949</v>
      </c>
      <c r="V42" s="45">
        <f t="shared" si="6"/>
        <v>436979949</v>
      </c>
      <c r="W42" s="45">
        <f t="shared" si="6"/>
        <v>436979949</v>
      </c>
      <c r="X42" s="45">
        <f t="shared" si="6"/>
        <v>0</v>
      </c>
      <c r="Y42" s="45">
        <f t="shared" si="6"/>
        <v>436979949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374883092</v>
      </c>
      <c r="D45" s="18">
        <v>374883092</v>
      </c>
      <c r="E45" s="19"/>
      <c r="F45" s="20"/>
      <c r="G45" s="20">
        <v>375463967</v>
      </c>
      <c r="H45" s="20">
        <v>452368843</v>
      </c>
      <c r="I45" s="20">
        <v>445799543</v>
      </c>
      <c r="J45" s="20">
        <v>445799543</v>
      </c>
      <c r="K45" s="20">
        <v>438846990</v>
      </c>
      <c r="L45" s="20">
        <v>450459189</v>
      </c>
      <c r="M45" s="20">
        <v>463034441</v>
      </c>
      <c r="N45" s="20">
        <v>463034441</v>
      </c>
      <c r="O45" s="20">
        <v>457574654</v>
      </c>
      <c r="P45" s="20">
        <v>511040354</v>
      </c>
      <c r="Q45" s="20">
        <v>499231774</v>
      </c>
      <c r="R45" s="20">
        <v>499231774</v>
      </c>
      <c r="S45" s="20">
        <v>465275770</v>
      </c>
      <c r="T45" s="20">
        <v>443591192</v>
      </c>
      <c r="U45" s="20">
        <v>436979949</v>
      </c>
      <c r="V45" s="20">
        <v>436979949</v>
      </c>
      <c r="W45" s="20">
        <v>436979949</v>
      </c>
      <c r="X45" s="20"/>
      <c r="Y45" s="20">
        <v>436979949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374883092</v>
      </c>
      <c r="D48" s="51">
        <f>SUM(D45:D47)</f>
        <v>374883092</v>
      </c>
      <c r="E48" s="52">
        <f t="shared" si="7"/>
        <v>0</v>
      </c>
      <c r="F48" s="53">
        <f t="shared" si="7"/>
        <v>0</v>
      </c>
      <c r="G48" s="53">
        <f t="shared" si="7"/>
        <v>375463967</v>
      </c>
      <c r="H48" s="53">
        <f t="shared" si="7"/>
        <v>452368843</v>
      </c>
      <c r="I48" s="53">
        <f t="shared" si="7"/>
        <v>445799543</v>
      </c>
      <c r="J48" s="53">
        <f t="shared" si="7"/>
        <v>445799543</v>
      </c>
      <c r="K48" s="53">
        <f t="shared" si="7"/>
        <v>438846990</v>
      </c>
      <c r="L48" s="53">
        <f t="shared" si="7"/>
        <v>450459189</v>
      </c>
      <c r="M48" s="53">
        <f t="shared" si="7"/>
        <v>463034441</v>
      </c>
      <c r="N48" s="53">
        <f t="shared" si="7"/>
        <v>463034441</v>
      </c>
      <c r="O48" s="53">
        <f t="shared" si="7"/>
        <v>457574654</v>
      </c>
      <c r="P48" s="53">
        <f t="shared" si="7"/>
        <v>511040354</v>
      </c>
      <c r="Q48" s="53">
        <f t="shared" si="7"/>
        <v>499231774</v>
      </c>
      <c r="R48" s="53">
        <f t="shared" si="7"/>
        <v>499231774</v>
      </c>
      <c r="S48" s="53">
        <f t="shared" si="7"/>
        <v>465275770</v>
      </c>
      <c r="T48" s="53">
        <f t="shared" si="7"/>
        <v>443591192</v>
      </c>
      <c r="U48" s="53">
        <f t="shared" si="7"/>
        <v>436979949</v>
      </c>
      <c r="V48" s="53">
        <f t="shared" si="7"/>
        <v>436979949</v>
      </c>
      <c r="W48" s="53">
        <f t="shared" si="7"/>
        <v>436979949</v>
      </c>
      <c r="X48" s="53">
        <f t="shared" si="7"/>
        <v>0</v>
      </c>
      <c r="Y48" s="53">
        <f t="shared" si="7"/>
        <v>436979949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2988261</v>
      </c>
      <c r="D6" s="18">
        <v>2988261</v>
      </c>
      <c r="E6" s="19">
        <v>1750798</v>
      </c>
      <c r="F6" s="20">
        <v>1750798</v>
      </c>
      <c r="G6" s="20">
        <v>2168030</v>
      </c>
      <c r="H6" s="20">
        <v>5300153</v>
      </c>
      <c r="I6" s="20">
        <v>4903180</v>
      </c>
      <c r="J6" s="20">
        <v>4903180</v>
      </c>
      <c r="K6" s="20">
        <v>4903180</v>
      </c>
      <c r="L6" s="20">
        <v>2858311</v>
      </c>
      <c r="M6" s="20">
        <v>9695648</v>
      </c>
      <c r="N6" s="20">
        <v>9695648</v>
      </c>
      <c r="O6" s="20">
        <v>3807179</v>
      </c>
      <c r="P6" s="20">
        <v>4442865</v>
      </c>
      <c r="Q6" s="20">
        <v>1924828</v>
      </c>
      <c r="R6" s="20">
        <v>1924828</v>
      </c>
      <c r="S6" s="20">
        <v>1771975</v>
      </c>
      <c r="T6" s="20">
        <v>2811327</v>
      </c>
      <c r="U6" s="20">
        <v>2246730</v>
      </c>
      <c r="V6" s="20">
        <v>2246730</v>
      </c>
      <c r="W6" s="20">
        <v>2246730</v>
      </c>
      <c r="X6" s="20">
        <v>1750798</v>
      </c>
      <c r="Y6" s="20">
        <v>495932</v>
      </c>
      <c r="Z6" s="21">
        <v>28.33</v>
      </c>
      <c r="AA6" s="22">
        <v>1750798</v>
      </c>
    </row>
    <row r="7" spans="1:27" ht="13.5">
      <c r="A7" s="23" t="s">
        <v>34</v>
      </c>
      <c r="B7" s="17"/>
      <c r="C7" s="18">
        <v>123164181</v>
      </c>
      <c r="D7" s="18">
        <v>123164181</v>
      </c>
      <c r="E7" s="19">
        <v>55433585</v>
      </c>
      <c r="F7" s="20">
        <v>18463685</v>
      </c>
      <c r="G7" s="20">
        <v>181991583</v>
      </c>
      <c r="H7" s="20">
        <v>162001066</v>
      </c>
      <c r="I7" s="20">
        <v>152008296</v>
      </c>
      <c r="J7" s="20">
        <v>152008296</v>
      </c>
      <c r="K7" s="20">
        <v>140864469</v>
      </c>
      <c r="L7" s="20">
        <v>190629104</v>
      </c>
      <c r="M7" s="20">
        <v>175638312</v>
      </c>
      <c r="N7" s="20">
        <v>175638312</v>
      </c>
      <c r="O7" s="20">
        <v>188284434</v>
      </c>
      <c r="P7" s="20">
        <v>163291841</v>
      </c>
      <c r="Q7" s="20">
        <v>196639464</v>
      </c>
      <c r="R7" s="20">
        <v>196639464</v>
      </c>
      <c r="S7" s="20">
        <v>167559727</v>
      </c>
      <c r="T7" s="20">
        <v>150567868</v>
      </c>
      <c r="U7" s="20">
        <v>83576668</v>
      </c>
      <c r="V7" s="20">
        <v>83576668</v>
      </c>
      <c r="W7" s="20">
        <v>83576668</v>
      </c>
      <c r="X7" s="20">
        <v>18463685</v>
      </c>
      <c r="Y7" s="20">
        <v>65112983</v>
      </c>
      <c r="Z7" s="21">
        <v>352.65</v>
      </c>
      <c r="AA7" s="22">
        <v>18463685</v>
      </c>
    </row>
    <row r="8" spans="1:27" ht="13.5">
      <c r="A8" s="23" t="s">
        <v>35</v>
      </c>
      <c r="B8" s="17"/>
      <c r="C8" s="18">
        <v>13343965</v>
      </c>
      <c r="D8" s="18">
        <v>13343965</v>
      </c>
      <c r="E8" s="19">
        <v>9598618</v>
      </c>
      <c r="F8" s="20">
        <v>9598618</v>
      </c>
      <c r="G8" s="20">
        <v>9598618</v>
      </c>
      <c r="H8" s="20">
        <v>14978001</v>
      </c>
      <c r="I8" s="20">
        <v>18116955</v>
      </c>
      <c r="J8" s="20">
        <v>18116955</v>
      </c>
      <c r="K8" s="20">
        <v>18556249</v>
      </c>
      <c r="L8" s="20">
        <v>18952468</v>
      </c>
      <c r="M8" s="20">
        <v>19750934</v>
      </c>
      <c r="N8" s="20">
        <v>19750934</v>
      </c>
      <c r="O8" s="20">
        <v>19943167</v>
      </c>
      <c r="P8" s="20">
        <v>20056593</v>
      </c>
      <c r="Q8" s="20">
        <v>17625349</v>
      </c>
      <c r="R8" s="20">
        <v>17625349</v>
      </c>
      <c r="S8" s="20">
        <v>19978269</v>
      </c>
      <c r="T8" s="20">
        <v>20429019</v>
      </c>
      <c r="U8" s="20">
        <v>22281150</v>
      </c>
      <c r="V8" s="20">
        <v>22281150</v>
      </c>
      <c r="W8" s="20">
        <v>22281150</v>
      </c>
      <c r="X8" s="20">
        <v>9598618</v>
      </c>
      <c r="Y8" s="20">
        <v>12682532</v>
      </c>
      <c r="Z8" s="21">
        <v>132.13</v>
      </c>
      <c r="AA8" s="22">
        <v>9598618</v>
      </c>
    </row>
    <row r="9" spans="1:27" ht="13.5">
      <c r="A9" s="23" t="s">
        <v>36</v>
      </c>
      <c r="B9" s="17"/>
      <c r="C9" s="18">
        <v>5794059</v>
      </c>
      <c r="D9" s="18">
        <v>5794059</v>
      </c>
      <c r="E9" s="19">
        <v>2881846</v>
      </c>
      <c r="F9" s="20">
        <v>2881846</v>
      </c>
      <c r="G9" s="20">
        <v>2881846</v>
      </c>
      <c r="H9" s="20">
        <v>2881846</v>
      </c>
      <c r="I9" s="20">
        <v>2881846</v>
      </c>
      <c r="J9" s="20">
        <v>2881846</v>
      </c>
      <c r="K9" s="20">
        <v>2881846</v>
      </c>
      <c r="L9" s="20">
        <v>2881846</v>
      </c>
      <c r="M9" s="20">
        <v>2881846</v>
      </c>
      <c r="N9" s="20">
        <v>2881846</v>
      </c>
      <c r="O9" s="20">
        <v>2881846</v>
      </c>
      <c r="P9" s="20">
        <v>2881846</v>
      </c>
      <c r="Q9" s="20">
        <v>2881846</v>
      </c>
      <c r="R9" s="20">
        <v>2881846</v>
      </c>
      <c r="S9" s="20">
        <v>2881846</v>
      </c>
      <c r="T9" s="20">
        <v>2881846</v>
      </c>
      <c r="U9" s="20">
        <v>2881846</v>
      </c>
      <c r="V9" s="20">
        <v>2881846</v>
      </c>
      <c r="W9" s="20">
        <v>2881846</v>
      </c>
      <c r="X9" s="20">
        <v>2881846</v>
      </c>
      <c r="Y9" s="20"/>
      <c r="Z9" s="21"/>
      <c r="AA9" s="22">
        <v>2881846</v>
      </c>
    </row>
    <row r="10" spans="1:27" ht="13.5">
      <c r="A10" s="23" t="s">
        <v>37</v>
      </c>
      <c r="B10" s="17"/>
      <c r="C10" s="18">
        <v>1719697</v>
      </c>
      <c r="D10" s="18">
        <v>1719697</v>
      </c>
      <c r="E10" s="19">
        <v>1495209</v>
      </c>
      <c r="F10" s="20">
        <v>1495209</v>
      </c>
      <c r="G10" s="24">
        <v>1495209</v>
      </c>
      <c r="H10" s="24">
        <v>1495209</v>
      </c>
      <c r="I10" s="24">
        <v>1495209</v>
      </c>
      <c r="J10" s="20">
        <v>1495209</v>
      </c>
      <c r="K10" s="24">
        <v>1495209</v>
      </c>
      <c r="L10" s="24">
        <v>1495209</v>
      </c>
      <c r="M10" s="20">
        <v>1495209</v>
      </c>
      <c r="N10" s="24">
        <v>1495209</v>
      </c>
      <c r="O10" s="24">
        <v>1495209</v>
      </c>
      <c r="P10" s="24">
        <v>1495209</v>
      </c>
      <c r="Q10" s="20">
        <v>1495209</v>
      </c>
      <c r="R10" s="24">
        <v>1495209</v>
      </c>
      <c r="S10" s="24">
        <v>1495209</v>
      </c>
      <c r="T10" s="20">
        <v>1495209</v>
      </c>
      <c r="U10" s="24">
        <v>1495209</v>
      </c>
      <c r="V10" s="24">
        <v>1495209</v>
      </c>
      <c r="W10" s="24">
        <v>1495209</v>
      </c>
      <c r="X10" s="20">
        <v>1495209</v>
      </c>
      <c r="Y10" s="24"/>
      <c r="Z10" s="25"/>
      <c r="AA10" s="26">
        <v>1495209</v>
      </c>
    </row>
    <row r="11" spans="1:27" ht="13.5">
      <c r="A11" s="23" t="s">
        <v>38</v>
      </c>
      <c r="B11" s="17"/>
      <c r="C11" s="18">
        <v>888960</v>
      </c>
      <c r="D11" s="18">
        <v>888960</v>
      </c>
      <c r="E11" s="19">
        <v>346745</v>
      </c>
      <c r="F11" s="20">
        <v>346745</v>
      </c>
      <c r="G11" s="20">
        <v>888961</v>
      </c>
      <c r="H11" s="20">
        <v>888961</v>
      </c>
      <c r="I11" s="20">
        <v>888961</v>
      </c>
      <c r="J11" s="20">
        <v>888961</v>
      </c>
      <c r="K11" s="20">
        <v>619342</v>
      </c>
      <c r="L11" s="20">
        <v>619342</v>
      </c>
      <c r="M11" s="20">
        <v>619342</v>
      </c>
      <c r="N11" s="20">
        <v>619342</v>
      </c>
      <c r="O11" s="20">
        <v>600011</v>
      </c>
      <c r="P11" s="20">
        <v>600011</v>
      </c>
      <c r="Q11" s="20">
        <v>622794</v>
      </c>
      <c r="R11" s="20">
        <v>622794</v>
      </c>
      <c r="S11" s="20">
        <v>622794</v>
      </c>
      <c r="T11" s="20">
        <v>622794</v>
      </c>
      <c r="U11" s="20">
        <v>622794</v>
      </c>
      <c r="V11" s="20">
        <v>622794</v>
      </c>
      <c r="W11" s="20">
        <v>622794</v>
      </c>
      <c r="X11" s="20">
        <v>346745</v>
      </c>
      <c r="Y11" s="20">
        <v>276049</v>
      </c>
      <c r="Z11" s="21">
        <v>79.61</v>
      </c>
      <c r="AA11" s="22">
        <v>346745</v>
      </c>
    </row>
    <row r="12" spans="1:27" ht="13.5">
      <c r="A12" s="27" t="s">
        <v>39</v>
      </c>
      <c r="B12" s="28"/>
      <c r="C12" s="29">
        <f aca="true" t="shared" si="0" ref="C12:Y12">SUM(C6:C11)</f>
        <v>147899123</v>
      </c>
      <c r="D12" s="29">
        <f>SUM(D6:D11)</f>
        <v>147899123</v>
      </c>
      <c r="E12" s="30">
        <f t="shared" si="0"/>
        <v>71506801</v>
      </c>
      <c r="F12" s="31">
        <f t="shared" si="0"/>
        <v>34536901</v>
      </c>
      <c r="G12" s="31">
        <f t="shared" si="0"/>
        <v>199024247</v>
      </c>
      <c r="H12" s="31">
        <f t="shared" si="0"/>
        <v>187545236</v>
      </c>
      <c r="I12" s="31">
        <f t="shared" si="0"/>
        <v>180294447</v>
      </c>
      <c r="J12" s="31">
        <f t="shared" si="0"/>
        <v>180294447</v>
      </c>
      <c r="K12" s="31">
        <f t="shared" si="0"/>
        <v>169320295</v>
      </c>
      <c r="L12" s="31">
        <f t="shared" si="0"/>
        <v>217436280</v>
      </c>
      <c r="M12" s="31">
        <f t="shared" si="0"/>
        <v>210081291</v>
      </c>
      <c r="N12" s="31">
        <f t="shared" si="0"/>
        <v>210081291</v>
      </c>
      <c r="O12" s="31">
        <f t="shared" si="0"/>
        <v>217011846</v>
      </c>
      <c r="P12" s="31">
        <f t="shared" si="0"/>
        <v>192768365</v>
      </c>
      <c r="Q12" s="31">
        <f t="shared" si="0"/>
        <v>221189490</v>
      </c>
      <c r="R12" s="31">
        <f t="shared" si="0"/>
        <v>221189490</v>
      </c>
      <c r="S12" s="31">
        <f t="shared" si="0"/>
        <v>194309820</v>
      </c>
      <c r="T12" s="31">
        <f t="shared" si="0"/>
        <v>178808063</v>
      </c>
      <c r="U12" s="31">
        <f t="shared" si="0"/>
        <v>113104397</v>
      </c>
      <c r="V12" s="31">
        <f t="shared" si="0"/>
        <v>113104397</v>
      </c>
      <c r="W12" s="31">
        <f t="shared" si="0"/>
        <v>113104397</v>
      </c>
      <c r="X12" s="31">
        <f t="shared" si="0"/>
        <v>34536901</v>
      </c>
      <c r="Y12" s="31">
        <f t="shared" si="0"/>
        <v>78567496</v>
      </c>
      <c r="Z12" s="32">
        <f>+IF(X12&lt;&gt;0,+(Y12/X12)*100,0)</f>
        <v>227.48855202729393</v>
      </c>
      <c r="AA12" s="33">
        <f>SUM(AA6:AA11)</f>
        <v>34536901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7542397</v>
      </c>
      <c r="D17" s="18">
        <v>7542397</v>
      </c>
      <c r="E17" s="19">
        <v>5544292</v>
      </c>
      <c r="F17" s="20">
        <v>5544292</v>
      </c>
      <c r="G17" s="20">
        <v>5544292</v>
      </c>
      <c r="H17" s="20">
        <v>7542397</v>
      </c>
      <c r="I17" s="20">
        <v>7542397</v>
      </c>
      <c r="J17" s="20">
        <v>7542397</v>
      </c>
      <c r="K17" s="20">
        <v>7542397</v>
      </c>
      <c r="L17" s="20">
        <v>7542397</v>
      </c>
      <c r="M17" s="20">
        <v>7542397</v>
      </c>
      <c r="N17" s="20">
        <v>7542397</v>
      </c>
      <c r="O17" s="20">
        <v>7542397</v>
      </c>
      <c r="P17" s="20">
        <v>7542397</v>
      </c>
      <c r="Q17" s="20">
        <v>7542397</v>
      </c>
      <c r="R17" s="20">
        <v>7542397</v>
      </c>
      <c r="S17" s="20">
        <v>7542397</v>
      </c>
      <c r="T17" s="20">
        <v>7542397</v>
      </c>
      <c r="U17" s="20">
        <v>7542397</v>
      </c>
      <c r="V17" s="20">
        <v>7542397</v>
      </c>
      <c r="W17" s="20">
        <v>7542397</v>
      </c>
      <c r="X17" s="20">
        <v>5544292</v>
      </c>
      <c r="Y17" s="20">
        <v>1998105</v>
      </c>
      <c r="Z17" s="21">
        <v>36.04</v>
      </c>
      <c r="AA17" s="22">
        <v>5544292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285904361</v>
      </c>
      <c r="D19" s="18">
        <v>285904361</v>
      </c>
      <c r="E19" s="19">
        <v>446240670</v>
      </c>
      <c r="F19" s="20">
        <v>462161240</v>
      </c>
      <c r="G19" s="20">
        <v>449291351</v>
      </c>
      <c r="H19" s="20">
        <v>455006788</v>
      </c>
      <c r="I19" s="20">
        <v>288689802</v>
      </c>
      <c r="J19" s="20">
        <v>288689802</v>
      </c>
      <c r="K19" s="20">
        <v>293862458</v>
      </c>
      <c r="L19" s="20">
        <v>293862457</v>
      </c>
      <c r="M19" s="20">
        <v>297969182</v>
      </c>
      <c r="N19" s="20">
        <v>297969182</v>
      </c>
      <c r="O19" s="20">
        <v>300605529</v>
      </c>
      <c r="P19" s="20">
        <v>311599658</v>
      </c>
      <c r="Q19" s="20">
        <v>330421254</v>
      </c>
      <c r="R19" s="20">
        <v>330421254</v>
      </c>
      <c r="S19" s="20">
        <v>344522628</v>
      </c>
      <c r="T19" s="20">
        <v>368811715</v>
      </c>
      <c r="U19" s="20">
        <v>392912175</v>
      </c>
      <c r="V19" s="20">
        <v>392912175</v>
      </c>
      <c r="W19" s="20">
        <v>392912175</v>
      </c>
      <c r="X19" s="20">
        <v>462161240</v>
      </c>
      <c r="Y19" s="20">
        <v>-69249065</v>
      </c>
      <c r="Z19" s="21">
        <v>-14.98</v>
      </c>
      <c r="AA19" s="22">
        <v>462161240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88356</v>
      </c>
      <c r="D22" s="18">
        <v>88356</v>
      </c>
      <c r="E22" s="19"/>
      <c r="F22" s="20"/>
      <c r="G22" s="20"/>
      <c r="H22" s="20">
        <v>88356</v>
      </c>
      <c r="I22" s="20">
        <v>619842</v>
      </c>
      <c r="J22" s="20">
        <v>619842</v>
      </c>
      <c r="K22" s="20">
        <v>619842</v>
      </c>
      <c r="L22" s="20">
        <v>619842</v>
      </c>
      <c r="M22" s="20">
        <v>619842</v>
      </c>
      <c r="N22" s="20">
        <v>619842</v>
      </c>
      <c r="O22" s="20">
        <v>619842</v>
      </c>
      <c r="P22" s="20">
        <v>619842</v>
      </c>
      <c r="Q22" s="20">
        <v>619842</v>
      </c>
      <c r="R22" s="20">
        <v>619842</v>
      </c>
      <c r="S22" s="20">
        <v>619842</v>
      </c>
      <c r="T22" s="20">
        <v>619842</v>
      </c>
      <c r="U22" s="20">
        <v>619842</v>
      </c>
      <c r="V22" s="20">
        <v>619842</v>
      </c>
      <c r="W22" s="20">
        <v>619842</v>
      </c>
      <c r="X22" s="20"/>
      <c r="Y22" s="20">
        <v>619842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293535114</v>
      </c>
      <c r="D24" s="29">
        <f>SUM(D15:D23)</f>
        <v>293535114</v>
      </c>
      <c r="E24" s="36">
        <f t="shared" si="1"/>
        <v>451784962</v>
      </c>
      <c r="F24" s="37">
        <f t="shared" si="1"/>
        <v>467705532</v>
      </c>
      <c r="G24" s="37">
        <f t="shared" si="1"/>
        <v>454835643</v>
      </c>
      <c r="H24" s="37">
        <f t="shared" si="1"/>
        <v>462637541</v>
      </c>
      <c r="I24" s="37">
        <f t="shared" si="1"/>
        <v>296852041</v>
      </c>
      <c r="J24" s="37">
        <f t="shared" si="1"/>
        <v>296852041</v>
      </c>
      <c r="K24" s="37">
        <f t="shared" si="1"/>
        <v>302024697</v>
      </c>
      <c r="L24" s="37">
        <f t="shared" si="1"/>
        <v>302024696</v>
      </c>
      <c r="M24" s="37">
        <f t="shared" si="1"/>
        <v>306131421</v>
      </c>
      <c r="N24" s="37">
        <f t="shared" si="1"/>
        <v>306131421</v>
      </c>
      <c r="O24" s="37">
        <f t="shared" si="1"/>
        <v>308767768</v>
      </c>
      <c r="P24" s="37">
        <f t="shared" si="1"/>
        <v>319761897</v>
      </c>
      <c r="Q24" s="37">
        <f t="shared" si="1"/>
        <v>338583493</v>
      </c>
      <c r="R24" s="37">
        <f t="shared" si="1"/>
        <v>338583493</v>
      </c>
      <c r="S24" s="37">
        <f t="shared" si="1"/>
        <v>352684867</v>
      </c>
      <c r="T24" s="37">
        <f t="shared" si="1"/>
        <v>376973954</v>
      </c>
      <c r="U24" s="37">
        <f t="shared" si="1"/>
        <v>401074414</v>
      </c>
      <c r="V24" s="37">
        <f t="shared" si="1"/>
        <v>401074414</v>
      </c>
      <c r="W24" s="37">
        <f t="shared" si="1"/>
        <v>401074414</v>
      </c>
      <c r="X24" s="37">
        <f t="shared" si="1"/>
        <v>467705532</v>
      </c>
      <c r="Y24" s="37">
        <f t="shared" si="1"/>
        <v>-66631118</v>
      </c>
      <c r="Z24" s="38">
        <f>+IF(X24&lt;&gt;0,+(Y24/X24)*100,0)</f>
        <v>-14.246382272852825</v>
      </c>
      <c r="AA24" s="39">
        <f>SUM(AA15:AA23)</f>
        <v>467705532</v>
      </c>
    </row>
    <row r="25" spans="1:27" ht="13.5">
      <c r="A25" s="27" t="s">
        <v>51</v>
      </c>
      <c r="B25" s="28"/>
      <c r="C25" s="29">
        <f aca="true" t="shared" si="2" ref="C25:Y25">+C12+C24</f>
        <v>441434237</v>
      </c>
      <c r="D25" s="29">
        <f>+D12+D24</f>
        <v>441434237</v>
      </c>
      <c r="E25" s="30">
        <f t="shared" si="2"/>
        <v>523291763</v>
      </c>
      <c r="F25" s="31">
        <f t="shared" si="2"/>
        <v>502242433</v>
      </c>
      <c r="G25" s="31">
        <f t="shared" si="2"/>
        <v>653859890</v>
      </c>
      <c r="H25" s="31">
        <f t="shared" si="2"/>
        <v>650182777</v>
      </c>
      <c r="I25" s="31">
        <f t="shared" si="2"/>
        <v>477146488</v>
      </c>
      <c r="J25" s="31">
        <f t="shared" si="2"/>
        <v>477146488</v>
      </c>
      <c r="K25" s="31">
        <f t="shared" si="2"/>
        <v>471344992</v>
      </c>
      <c r="L25" s="31">
        <f t="shared" si="2"/>
        <v>519460976</v>
      </c>
      <c r="M25" s="31">
        <f t="shared" si="2"/>
        <v>516212712</v>
      </c>
      <c r="N25" s="31">
        <f t="shared" si="2"/>
        <v>516212712</v>
      </c>
      <c r="O25" s="31">
        <f t="shared" si="2"/>
        <v>525779614</v>
      </c>
      <c r="P25" s="31">
        <f t="shared" si="2"/>
        <v>512530262</v>
      </c>
      <c r="Q25" s="31">
        <f t="shared" si="2"/>
        <v>559772983</v>
      </c>
      <c r="R25" s="31">
        <f t="shared" si="2"/>
        <v>559772983</v>
      </c>
      <c r="S25" s="31">
        <f t="shared" si="2"/>
        <v>546994687</v>
      </c>
      <c r="T25" s="31">
        <f t="shared" si="2"/>
        <v>555782017</v>
      </c>
      <c r="U25" s="31">
        <f t="shared" si="2"/>
        <v>514178811</v>
      </c>
      <c r="V25" s="31">
        <f t="shared" si="2"/>
        <v>514178811</v>
      </c>
      <c r="W25" s="31">
        <f t="shared" si="2"/>
        <v>514178811</v>
      </c>
      <c r="X25" s="31">
        <f t="shared" si="2"/>
        <v>502242433</v>
      </c>
      <c r="Y25" s="31">
        <f t="shared" si="2"/>
        <v>11936378</v>
      </c>
      <c r="Z25" s="32">
        <f>+IF(X25&lt;&gt;0,+(Y25/X25)*100,0)</f>
        <v>2.37661679215384</v>
      </c>
      <c r="AA25" s="33">
        <f>+AA12+AA24</f>
        <v>502242433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420337</v>
      </c>
      <c r="D31" s="18">
        <v>420337</v>
      </c>
      <c r="E31" s="19">
        <v>402726</v>
      </c>
      <c r="F31" s="20">
        <v>402726</v>
      </c>
      <c r="G31" s="20">
        <v>423093</v>
      </c>
      <c r="H31" s="20">
        <v>423093</v>
      </c>
      <c r="I31" s="20">
        <v>429660</v>
      </c>
      <c r="J31" s="20">
        <v>429660</v>
      </c>
      <c r="K31" s="20">
        <v>429660</v>
      </c>
      <c r="L31" s="20">
        <v>429660</v>
      </c>
      <c r="M31" s="20">
        <v>429660</v>
      </c>
      <c r="N31" s="20">
        <v>429660</v>
      </c>
      <c r="O31" s="20">
        <v>429660</v>
      </c>
      <c r="P31" s="20">
        <v>429660</v>
      </c>
      <c r="Q31" s="20">
        <v>429660</v>
      </c>
      <c r="R31" s="20">
        <v>429660</v>
      </c>
      <c r="S31" s="20">
        <v>438475</v>
      </c>
      <c r="T31" s="20">
        <v>434357</v>
      </c>
      <c r="U31" s="20">
        <v>434357</v>
      </c>
      <c r="V31" s="20">
        <v>434357</v>
      </c>
      <c r="W31" s="20">
        <v>434357</v>
      </c>
      <c r="X31" s="20">
        <v>402726</v>
      </c>
      <c r="Y31" s="20">
        <v>31631</v>
      </c>
      <c r="Z31" s="21">
        <v>7.85</v>
      </c>
      <c r="AA31" s="22">
        <v>402726</v>
      </c>
    </row>
    <row r="32" spans="1:27" ht="13.5">
      <c r="A32" s="23" t="s">
        <v>57</v>
      </c>
      <c r="B32" s="17"/>
      <c r="C32" s="18">
        <v>32424651</v>
      </c>
      <c r="D32" s="18">
        <v>32424651</v>
      </c>
      <c r="E32" s="19">
        <v>328413</v>
      </c>
      <c r="F32" s="20">
        <v>328413</v>
      </c>
      <c r="G32" s="20">
        <v>4092603</v>
      </c>
      <c r="H32" s="20">
        <v>14087456</v>
      </c>
      <c r="I32" s="20">
        <v>10878849</v>
      </c>
      <c r="J32" s="20">
        <v>10878849</v>
      </c>
      <c r="K32" s="20">
        <v>20501589</v>
      </c>
      <c r="L32" s="20">
        <v>30230145</v>
      </c>
      <c r="M32" s="20">
        <v>26156937</v>
      </c>
      <c r="N32" s="20">
        <v>26156937</v>
      </c>
      <c r="O32" s="20">
        <v>36411658</v>
      </c>
      <c r="P32" s="20">
        <v>36378259</v>
      </c>
      <c r="Q32" s="20">
        <v>40351104</v>
      </c>
      <c r="R32" s="20">
        <v>40351104</v>
      </c>
      <c r="S32" s="20">
        <v>32668172</v>
      </c>
      <c r="T32" s="20">
        <v>20094512</v>
      </c>
      <c r="U32" s="20">
        <v>24471999</v>
      </c>
      <c r="V32" s="20">
        <v>24471999</v>
      </c>
      <c r="W32" s="20">
        <v>24471999</v>
      </c>
      <c r="X32" s="20">
        <v>328413</v>
      </c>
      <c r="Y32" s="20">
        <v>24143586</v>
      </c>
      <c r="Z32" s="21">
        <v>7351.59</v>
      </c>
      <c r="AA32" s="22">
        <v>328413</v>
      </c>
    </row>
    <row r="33" spans="1:27" ht="13.5">
      <c r="A33" s="23" t="s">
        <v>58</v>
      </c>
      <c r="B33" s="17"/>
      <c r="C33" s="18">
        <v>202719</v>
      </c>
      <c r="D33" s="18">
        <v>202719</v>
      </c>
      <c r="E33" s="19">
        <v>5678755</v>
      </c>
      <c r="F33" s="20">
        <v>5678755</v>
      </c>
      <c r="G33" s="20">
        <v>5678755</v>
      </c>
      <c r="H33" s="20">
        <v>5678755</v>
      </c>
      <c r="I33" s="20">
        <v>5678755</v>
      </c>
      <c r="J33" s="20">
        <v>5678755</v>
      </c>
      <c r="K33" s="20">
        <v>5678755</v>
      </c>
      <c r="L33" s="20">
        <v>5678755</v>
      </c>
      <c r="M33" s="20">
        <v>5678755</v>
      </c>
      <c r="N33" s="20">
        <v>5678755</v>
      </c>
      <c r="O33" s="20">
        <v>5678755</v>
      </c>
      <c r="P33" s="20">
        <v>5678755</v>
      </c>
      <c r="Q33" s="20">
        <v>5678755</v>
      </c>
      <c r="R33" s="20">
        <v>5678755</v>
      </c>
      <c r="S33" s="20">
        <v>5678755</v>
      </c>
      <c r="T33" s="20">
        <v>5678755</v>
      </c>
      <c r="U33" s="20">
        <v>5678755</v>
      </c>
      <c r="V33" s="20">
        <v>5678755</v>
      </c>
      <c r="W33" s="20">
        <v>5678755</v>
      </c>
      <c r="X33" s="20">
        <v>5678755</v>
      </c>
      <c r="Y33" s="20"/>
      <c r="Z33" s="21"/>
      <c r="AA33" s="22">
        <v>5678755</v>
      </c>
    </row>
    <row r="34" spans="1:27" ht="13.5">
      <c r="A34" s="27" t="s">
        <v>59</v>
      </c>
      <c r="B34" s="28"/>
      <c r="C34" s="29">
        <f aca="true" t="shared" si="3" ref="C34:Y34">SUM(C29:C33)</f>
        <v>33047707</v>
      </c>
      <c r="D34" s="29">
        <f>SUM(D29:D33)</f>
        <v>33047707</v>
      </c>
      <c r="E34" s="30">
        <f t="shared" si="3"/>
        <v>6409894</v>
      </c>
      <c r="F34" s="31">
        <f t="shared" si="3"/>
        <v>6409894</v>
      </c>
      <c r="G34" s="31">
        <f t="shared" si="3"/>
        <v>10194451</v>
      </c>
      <c r="H34" s="31">
        <f t="shared" si="3"/>
        <v>20189304</v>
      </c>
      <c r="I34" s="31">
        <f t="shared" si="3"/>
        <v>16987264</v>
      </c>
      <c r="J34" s="31">
        <f t="shared" si="3"/>
        <v>16987264</v>
      </c>
      <c r="K34" s="31">
        <f t="shared" si="3"/>
        <v>26610004</v>
      </c>
      <c r="L34" s="31">
        <f t="shared" si="3"/>
        <v>36338560</v>
      </c>
      <c r="M34" s="31">
        <f t="shared" si="3"/>
        <v>32265352</v>
      </c>
      <c r="N34" s="31">
        <f t="shared" si="3"/>
        <v>32265352</v>
      </c>
      <c r="O34" s="31">
        <f t="shared" si="3"/>
        <v>42520073</v>
      </c>
      <c r="P34" s="31">
        <f t="shared" si="3"/>
        <v>42486674</v>
      </c>
      <c r="Q34" s="31">
        <f t="shared" si="3"/>
        <v>46459519</v>
      </c>
      <c r="R34" s="31">
        <f t="shared" si="3"/>
        <v>46459519</v>
      </c>
      <c r="S34" s="31">
        <f t="shared" si="3"/>
        <v>38785402</v>
      </c>
      <c r="T34" s="31">
        <f t="shared" si="3"/>
        <v>26207624</v>
      </c>
      <c r="U34" s="31">
        <f t="shared" si="3"/>
        <v>30585111</v>
      </c>
      <c r="V34" s="31">
        <f t="shared" si="3"/>
        <v>30585111</v>
      </c>
      <c r="W34" s="31">
        <f t="shared" si="3"/>
        <v>30585111</v>
      </c>
      <c r="X34" s="31">
        <f t="shared" si="3"/>
        <v>6409894</v>
      </c>
      <c r="Y34" s="31">
        <f t="shared" si="3"/>
        <v>24175217</v>
      </c>
      <c r="Z34" s="32">
        <f>+IF(X34&lt;&gt;0,+(Y34/X34)*100,0)</f>
        <v>377.15470801857253</v>
      </c>
      <c r="AA34" s="33">
        <f>SUM(AA29:AA33)</f>
        <v>6409894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57552289</v>
      </c>
      <c r="F37" s="20">
        <v>57552289</v>
      </c>
      <c r="G37" s="20">
        <v>57552289</v>
      </c>
      <c r="H37" s="20">
        <v>57552289</v>
      </c>
      <c r="I37" s="20">
        <v>57552289</v>
      </c>
      <c r="J37" s="20">
        <v>57552289</v>
      </c>
      <c r="K37" s="20">
        <v>57552289</v>
      </c>
      <c r="L37" s="20">
        <v>57552289</v>
      </c>
      <c r="M37" s="20">
        <v>57552289</v>
      </c>
      <c r="N37" s="20">
        <v>57552289</v>
      </c>
      <c r="O37" s="20">
        <v>57552289</v>
      </c>
      <c r="P37" s="20">
        <v>57552289</v>
      </c>
      <c r="Q37" s="20">
        <v>57552289</v>
      </c>
      <c r="R37" s="20">
        <v>57552289</v>
      </c>
      <c r="S37" s="20">
        <v>57552289</v>
      </c>
      <c r="T37" s="20">
        <v>57552289</v>
      </c>
      <c r="U37" s="20">
        <v>21190324</v>
      </c>
      <c r="V37" s="20">
        <v>21190324</v>
      </c>
      <c r="W37" s="20">
        <v>21190324</v>
      </c>
      <c r="X37" s="20">
        <v>57552289</v>
      </c>
      <c r="Y37" s="20">
        <v>-36361965</v>
      </c>
      <c r="Z37" s="21">
        <v>-63.18</v>
      </c>
      <c r="AA37" s="22">
        <v>57552289</v>
      </c>
    </row>
    <row r="38" spans="1:27" ht="13.5">
      <c r="A38" s="23" t="s">
        <v>58</v>
      </c>
      <c r="B38" s="17"/>
      <c r="C38" s="18">
        <v>5591594</v>
      </c>
      <c r="D38" s="18">
        <v>5591594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5591594</v>
      </c>
      <c r="D39" s="29">
        <f>SUM(D37:D38)</f>
        <v>5591594</v>
      </c>
      <c r="E39" s="36">
        <f t="shared" si="4"/>
        <v>57552289</v>
      </c>
      <c r="F39" s="37">
        <f t="shared" si="4"/>
        <v>57552289</v>
      </c>
      <c r="G39" s="37">
        <f t="shared" si="4"/>
        <v>57552289</v>
      </c>
      <c r="H39" s="37">
        <f t="shared" si="4"/>
        <v>57552289</v>
      </c>
      <c r="I39" s="37">
        <f t="shared" si="4"/>
        <v>57552289</v>
      </c>
      <c r="J39" s="37">
        <f t="shared" si="4"/>
        <v>57552289</v>
      </c>
      <c r="K39" s="37">
        <f t="shared" si="4"/>
        <v>57552289</v>
      </c>
      <c r="L39" s="37">
        <f t="shared" si="4"/>
        <v>57552289</v>
      </c>
      <c r="M39" s="37">
        <f t="shared" si="4"/>
        <v>57552289</v>
      </c>
      <c r="N39" s="37">
        <f t="shared" si="4"/>
        <v>57552289</v>
      </c>
      <c r="O39" s="37">
        <f t="shared" si="4"/>
        <v>57552289</v>
      </c>
      <c r="P39" s="37">
        <f t="shared" si="4"/>
        <v>57552289</v>
      </c>
      <c r="Q39" s="37">
        <f t="shared" si="4"/>
        <v>57552289</v>
      </c>
      <c r="R39" s="37">
        <f t="shared" si="4"/>
        <v>57552289</v>
      </c>
      <c r="S39" s="37">
        <f t="shared" si="4"/>
        <v>57552289</v>
      </c>
      <c r="T39" s="37">
        <f t="shared" si="4"/>
        <v>57552289</v>
      </c>
      <c r="U39" s="37">
        <f t="shared" si="4"/>
        <v>21190324</v>
      </c>
      <c r="V39" s="37">
        <f t="shared" si="4"/>
        <v>21190324</v>
      </c>
      <c r="W39" s="37">
        <f t="shared" si="4"/>
        <v>21190324</v>
      </c>
      <c r="X39" s="37">
        <f t="shared" si="4"/>
        <v>57552289</v>
      </c>
      <c r="Y39" s="37">
        <f t="shared" si="4"/>
        <v>-36361965</v>
      </c>
      <c r="Z39" s="38">
        <f>+IF(X39&lt;&gt;0,+(Y39/X39)*100,0)</f>
        <v>-63.18074507861885</v>
      </c>
      <c r="AA39" s="39">
        <f>SUM(AA37:AA38)</f>
        <v>57552289</v>
      </c>
    </row>
    <row r="40" spans="1:27" ht="13.5">
      <c r="A40" s="27" t="s">
        <v>62</v>
      </c>
      <c r="B40" s="28"/>
      <c r="C40" s="29">
        <f aca="true" t="shared" si="5" ref="C40:Y40">+C34+C39</f>
        <v>38639301</v>
      </c>
      <c r="D40" s="29">
        <f>+D34+D39</f>
        <v>38639301</v>
      </c>
      <c r="E40" s="30">
        <f t="shared" si="5"/>
        <v>63962183</v>
      </c>
      <c r="F40" s="31">
        <f t="shared" si="5"/>
        <v>63962183</v>
      </c>
      <c r="G40" s="31">
        <f t="shared" si="5"/>
        <v>67746740</v>
      </c>
      <c r="H40" s="31">
        <f t="shared" si="5"/>
        <v>77741593</v>
      </c>
      <c r="I40" s="31">
        <f t="shared" si="5"/>
        <v>74539553</v>
      </c>
      <c r="J40" s="31">
        <f t="shared" si="5"/>
        <v>74539553</v>
      </c>
      <c r="K40" s="31">
        <f t="shared" si="5"/>
        <v>84162293</v>
      </c>
      <c r="L40" s="31">
        <f t="shared" si="5"/>
        <v>93890849</v>
      </c>
      <c r="M40" s="31">
        <f t="shared" si="5"/>
        <v>89817641</v>
      </c>
      <c r="N40" s="31">
        <f t="shared" si="5"/>
        <v>89817641</v>
      </c>
      <c r="O40" s="31">
        <f t="shared" si="5"/>
        <v>100072362</v>
      </c>
      <c r="P40" s="31">
        <f t="shared" si="5"/>
        <v>100038963</v>
      </c>
      <c r="Q40" s="31">
        <f t="shared" si="5"/>
        <v>104011808</v>
      </c>
      <c r="R40" s="31">
        <f t="shared" si="5"/>
        <v>104011808</v>
      </c>
      <c r="S40" s="31">
        <f t="shared" si="5"/>
        <v>96337691</v>
      </c>
      <c r="T40" s="31">
        <f t="shared" si="5"/>
        <v>83759913</v>
      </c>
      <c r="U40" s="31">
        <f t="shared" si="5"/>
        <v>51775435</v>
      </c>
      <c r="V40" s="31">
        <f t="shared" si="5"/>
        <v>51775435</v>
      </c>
      <c r="W40" s="31">
        <f t="shared" si="5"/>
        <v>51775435</v>
      </c>
      <c r="X40" s="31">
        <f t="shared" si="5"/>
        <v>63962183</v>
      </c>
      <c r="Y40" s="31">
        <f t="shared" si="5"/>
        <v>-12186748</v>
      </c>
      <c r="Z40" s="32">
        <f>+IF(X40&lt;&gt;0,+(Y40/X40)*100,0)</f>
        <v>-19.053052019816146</v>
      </c>
      <c r="AA40" s="33">
        <f>+AA34+AA39</f>
        <v>63962183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402794936</v>
      </c>
      <c r="D42" s="43">
        <f>+D25-D40</f>
        <v>402794936</v>
      </c>
      <c r="E42" s="44">
        <f t="shared" si="6"/>
        <v>459329580</v>
      </c>
      <c r="F42" s="45">
        <f t="shared" si="6"/>
        <v>438280250</v>
      </c>
      <c r="G42" s="45">
        <f t="shared" si="6"/>
        <v>586113150</v>
      </c>
      <c r="H42" s="45">
        <f t="shared" si="6"/>
        <v>572441184</v>
      </c>
      <c r="I42" s="45">
        <f t="shared" si="6"/>
        <v>402606935</v>
      </c>
      <c r="J42" s="45">
        <f t="shared" si="6"/>
        <v>402606935</v>
      </c>
      <c r="K42" s="45">
        <f t="shared" si="6"/>
        <v>387182699</v>
      </c>
      <c r="L42" s="45">
        <f t="shared" si="6"/>
        <v>425570127</v>
      </c>
      <c r="M42" s="45">
        <f t="shared" si="6"/>
        <v>426395071</v>
      </c>
      <c r="N42" s="45">
        <f t="shared" si="6"/>
        <v>426395071</v>
      </c>
      <c r="O42" s="45">
        <f t="shared" si="6"/>
        <v>425707252</v>
      </c>
      <c r="P42" s="45">
        <f t="shared" si="6"/>
        <v>412491299</v>
      </c>
      <c r="Q42" s="45">
        <f t="shared" si="6"/>
        <v>455761175</v>
      </c>
      <c r="R42" s="45">
        <f t="shared" si="6"/>
        <v>455761175</v>
      </c>
      <c r="S42" s="45">
        <f t="shared" si="6"/>
        <v>450656996</v>
      </c>
      <c r="T42" s="45">
        <f t="shared" si="6"/>
        <v>472022104</v>
      </c>
      <c r="U42" s="45">
        <f t="shared" si="6"/>
        <v>462403376</v>
      </c>
      <c r="V42" s="45">
        <f t="shared" si="6"/>
        <v>462403376</v>
      </c>
      <c r="W42" s="45">
        <f t="shared" si="6"/>
        <v>462403376</v>
      </c>
      <c r="X42" s="45">
        <f t="shared" si="6"/>
        <v>438280250</v>
      </c>
      <c r="Y42" s="45">
        <f t="shared" si="6"/>
        <v>24123126</v>
      </c>
      <c r="Z42" s="46">
        <f>+IF(X42&lt;&gt;0,+(Y42/X42)*100,0)</f>
        <v>5.504041306903517</v>
      </c>
      <c r="AA42" s="47">
        <f>+AA25-AA40</f>
        <v>438280250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402794936</v>
      </c>
      <c r="D45" s="18">
        <v>402794936</v>
      </c>
      <c r="E45" s="19">
        <v>403895996</v>
      </c>
      <c r="F45" s="20">
        <v>419816566</v>
      </c>
      <c r="G45" s="20">
        <v>417703997</v>
      </c>
      <c r="H45" s="20">
        <v>418255186</v>
      </c>
      <c r="I45" s="20">
        <v>308413706</v>
      </c>
      <c r="J45" s="20">
        <v>308413706</v>
      </c>
      <c r="K45" s="20">
        <v>292989471</v>
      </c>
      <c r="L45" s="20">
        <v>331376899</v>
      </c>
      <c r="M45" s="20">
        <v>332201843</v>
      </c>
      <c r="N45" s="20">
        <v>332201843</v>
      </c>
      <c r="O45" s="20">
        <v>331514024</v>
      </c>
      <c r="P45" s="20">
        <v>318298071</v>
      </c>
      <c r="Q45" s="20">
        <v>361567947</v>
      </c>
      <c r="R45" s="20">
        <v>361567947</v>
      </c>
      <c r="S45" s="20">
        <v>356463768</v>
      </c>
      <c r="T45" s="20">
        <v>377828876</v>
      </c>
      <c r="U45" s="20">
        <v>384140259</v>
      </c>
      <c r="V45" s="20">
        <v>384140259</v>
      </c>
      <c r="W45" s="20">
        <v>384140259</v>
      </c>
      <c r="X45" s="20">
        <v>419816566</v>
      </c>
      <c r="Y45" s="20">
        <v>-35676307</v>
      </c>
      <c r="Z45" s="48">
        <v>-8.5</v>
      </c>
      <c r="AA45" s="22">
        <v>419816566</v>
      </c>
    </row>
    <row r="46" spans="1:27" ht="13.5">
      <c r="A46" s="23" t="s">
        <v>67</v>
      </c>
      <c r="B46" s="17"/>
      <c r="C46" s="18"/>
      <c r="D46" s="18"/>
      <c r="E46" s="19">
        <v>55433585</v>
      </c>
      <c r="F46" s="20">
        <v>18463685</v>
      </c>
      <c r="G46" s="20">
        <v>168409154</v>
      </c>
      <c r="H46" s="20">
        <v>154185999</v>
      </c>
      <c r="I46" s="20">
        <v>94193228</v>
      </c>
      <c r="J46" s="20">
        <v>94193228</v>
      </c>
      <c r="K46" s="20">
        <v>94193228</v>
      </c>
      <c r="L46" s="20">
        <v>94193228</v>
      </c>
      <c r="M46" s="20">
        <v>94193228</v>
      </c>
      <c r="N46" s="20">
        <v>94193228</v>
      </c>
      <c r="O46" s="20">
        <v>94193228</v>
      </c>
      <c r="P46" s="20">
        <v>94193228</v>
      </c>
      <c r="Q46" s="20">
        <v>94193228</v>
      </c>
      <c r="R46" s="20">
        <v>94193228</v>
      </c>
      <c r="S46" s="20">
        <v>94193228</v>
      </c>
      <c r="T46" s="20">
        <v>94193228</v>
      </c>
      <c r="U46" s="20">
        <v>78263118</v>
      </c>
      <c r="V46" s="20">
        <v>78263118</v>
      </c>
      <c r="W46" s="20">
        <v>78263118</v>
      </c>
      <c r="X46" s="20">
        <v>18463685</v>
      </c>
      <c r="Y46" s="20">
        <v>59799433</v>
      </c>
      <c r="Z46" s="48">
        <v>323.88</v>
      </c>
      <c r="AA46" s="22">
        <v>18463685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402794936</v>
      </c>
      <c r="D48" s="51">
        <f>SUM(D45:D47)</f>
        <v>402794936</v>
      </c>
      <c r="E48" s="52">
        <f t="shared" si="7"/>
        <v>459329581</v>
      </c>
      <c r="F48" s="53">
        <f t="shared" si="7"/>
        <v>438280251</v>
      </c>
      <c r="G48" s="53">
        <f t="shared" si="7"/>
        <v>586113151</v>
      </c>
      <c r="H48" s="53">
        <f t="shared" si="7"/>
        <v>572441185</v>
      </c>
      <c r="I48" s="53">
        <f t="shared" si="7"/>
        <v>402606934</v>
      </c>
      <c r="J48" s="53">
        <f t="shared" si="7"/>
        <v>402606934</v>
      </c>
      <c r="K48" s="53">
        <f t="shared" si="7"/>
        <v>387182699</v>
      </c>
      <c r="L48" s="53">
        <f t="shared" si="7"/>
        <v>425570127</v>
      </c>
      <c r="M48" s="53">
        <f t="shared" si="7"/>
        <v>426395071</v>
      </c>
      <c r="N48" s="53">
        <f t="shared" si="7"/>
        <v>426395071</v>
      </c>
      <c r="O48" s="53">
        <f t="shared" si="7"/>
        <v>425707252</v>
      </c>
      <c r="P48" s="53">
        <f t="shared" si="7"/>
        <v>412491299</v>
      </c>
      <c r="Q48" s="53">
        <f t="shared" si="7"/>
        <v>455761175</v>
      </c>
      <c r="R48" s="53">
        <f t="shared" si="7"/>
        <v>455761175</v>
      </c>
      <c r="S48" s="53">
        <f t="shared" si="7"/>
        <v>450656996</v>
      </c>
      <c r="T48" s="53">
        <f t="shared" si="7"/>
        <v>472022104</v>
      </c>
      <c r="U48" s="53">
        <f t="shared" si="7"/>
        <v>462403377</v>
      </c>
      <c r="V48" s="53">
        <f t="shared" si="7"/>
        <v>462403377</v>
      </c>
      <c r="W48" s="53">
        <f t="shared" si="7"/>
        <v>462403377</v>
      </c>
      <c r="X48" s="53">
        <f t="shared" si="7"/>
        <v>438280251</v>
      </c>
      <c r="Y48" s="53">
        <f t="shared" si="7"/>
        <v>24123126</v>
      </c>
      <c r="Z48" s="54">
        <f>+IF(X48&lt;&gt;0,+(Y48/X48)*100,0)</f>
        <v>5.504041294345248</v>
      </c>
      <c r="AA48" s="55">
        <f>SUM(AA45:AA47)</f>
        <v>438280251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2361357</v>
      </c>
      <c r="D6" s="18">
        <v>2361357</v>
      </c>
      <c r="E6" s="19">
        <v>3847736</v>
      </c>
      <c r="F6" s="20">
        <v>3847736</v>
      </c>
      <c r="G6" s="20">
        <v>43797921</v>
      </c>
      <c r="H6" s="20">
        <v>26814539</v>
      </c>
      <c r="I6" s="20">
        <v>13849015</v>
      </c>
      <c r="J6" s="20">
        <v>13849015</v>
      </c>
      <c r="K6" s="20">
        <v>8615922</v>
      </c>
      <c r="L6" s="20">
        <v>53420484</v>
      </c>
      <c r="M6" s="20">
        <v>33642272</v>
      </c>
      <c r="N6" s="20">
        <v>33642272</v>
      </c>
      <c r="O6" s="20">
        <v>21948175</v>
      </c>
      <c r="P6" s="20">
        <v>34109576</v>
      </c>
      <c r="Q6" s="20">
        <v>69908914</v>
      </c>
      <c r="R6" s="20">
        <v>69908914</v>
      </c>
      <c r="S6" s="20">
        <v>52707138</v>
      </c>
      <c r="T6" s="20">
        <v>35193160</v>
      </c>
      <c r="U6" s="20"/>
      <c r="V6" s="20">
        <v>35193160</v>
      </c>
      <c r="W6" s="20">
        <v>35193160</v>
      </c>
      <c r="X6" s="20">
        <v>3847736</v>
      </c>
      <c r="Y6" s="20">
        <v>31345424</v>
      </c>
      <c r="Z6" s="21">
        <v>814.65</v>
      </c>
      <c r="AA6" s="22">
        <v>3847736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2532868</v>
      </c>
      <c r="D8" s="18">
        <v>2532868</v>
      </c>
      <c r="E8" s="19">
        <v>7368265</v>
      </c>
      <c r="F8" s="20">
        <v>7368265</v>
      </c>
      <c r="G8" s="20">
        <v>11139259</v>
      </c>
      <c r="H8" s="20">
        <v>10716211</v>
      </c>
      <c r="I8" s="20">
        <v>9742067</v>
      </c>
      <c r="J8" s="20">
        <v>9742067</v>
      </c>
      <c r="K8" s="20">
        <v>9635071</v>
      </c>
      <c r="L8" s="20">
        <v>10134207</v>
      </c>
      <c r="M8" s="20">
        <v>9806857</v>
      </c>
      <c r="N8" s="20">
        <v>9806857</v>
      </c>
      <c r="O8" s="20">
        <v>9640234</v>
      </c>
      <c r="P8" s="20">
        <v>5002419</v>
      </c>
      <c r="Q8" s="20">
        <v>4844783</v>
      </c>
      <c r="R8" s="20">
        <v>4844783</v>
      </c>
      <c r="S8" s="20">
        <v>4840479</v>
      </c>
      <c r="T8" s="20">
        <v>4771568</v>
      </c>
      <c r="U8" s="20"/>
      <c r="V8" s="20">
        <v>4771568</v>
      </c>
      <c r="W8" s="20">
        <v>4771568</v>
      </c>
      <c r="X8" s="20">
        <v>7368265</v>
      </c>
      <c r="Y8" s="20">
        <v>-2596697</v>
      </c>
      <c r="Z8" s="21">
        <v>-35.24</v>
      </c>
      <c r="AA8" s="22">
        <v>7368265</v>
      </c>
    </row>
    <row r="9" spans="1:27" ht="13.5">
      <c r="A9" s="23" t="s">
        <v>36</v>
      </c>
      <c r="B9" s="17"/>
      <c r="C9" s="18">
        <v>7719836</v>
      </c>
      <c r="D9" s="18">
        <v>7719836</v>
      </c>
      <c r="E9" s="19">
        <v>17651794</v>
      </c>
      <c r="F9" s="20">
        <v>17651794</v>
      </c>
      <c r="G9" s="20">
        <v>3742960</v>
      </c>
      <c r="H9" s="20">
        <v>4259902</v>
      </c>
      <c r="I9" s="20">
        <v>3590748</v>
      </c>
      <c r="J9" s="20">
        <v>3590748</v>
      </c>
      <c r="K9" s="20">
        <v>2875179</v>
      </c>
      <c r="L9" s="20">
        <v>3233950</v>
      </c>
      <c r="M9" s="20">
        <v>3610406</v>
      </c>
      <c r="N9" s="20">
        <v>3610406</v>
      </c>
      <c r="O9" s="20">
        <v>4123996</v>
      </c>
      <c r="P9" s="20">
        <v>2582808</v>
      </c>
      <c r="Q9" s="20">
        <v>2499736</v>
      </c>
      <c r="R9" s="20">
        <v>2499736</v>
      </c>
      <c r="S9" s="20">
        <v>2905843</v>
      </c>
      <c r="T9" s="20">
        <v>-3550859</v>
      </c>
      <c r="U9" s="20"/>
      <c r="V9" s="20">
        <v>-3550859</v>
      </c>
      <c r="W9" s="20">
        <v>-3550859</v>
      </c>
      <c r="X9" s="20">
        <v>17651794</v>
      </c>
      <c r="Y9" s="20">
        <v>-21202653</v>
      </c>
      <c r="Z9" s="21">
        <v>-120.12</v>
      </c>
      <c r="AA9" s="22">
        <v>17651794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468930</v>
      </c>
      <c r="F11" s="20">
        <v>468930</v>
      </c>
      <c r="G11" s="20">
        <v>524451</v>
      </c>
      <c r="H11" s="20">
        <v>494144</v>
      </c>
      <c r="I11" s="20">
        <v>-112990</v>
      </c>
      <c r="J11" s="20">
        <v>-112990</v>
      </c>
      <c r="K11" s="20">
        <v>-143768</v>
      </c>
      <c r="L11" s="20">
        <v>-79692</v>
      </c>
      <c r="M11" s="20">
        <v>107665</v>
      </c>
      <c r="N11" s="20">
        <v>107665</v>
      </c>
      <c r="O11" s="20">
        <v>-39406</v>
      </c>
      <c r="P11" s="20">
        <v>-76407</v>
      </c>
      <c r="Q11" s="20">
        <v>-99121</v>
      </c>
      <c r="R11" s="20">
        <v>-99121</v>
      </c>
      <c r="S11" s="20">
        <v>-130691</v>
      </c>
      <c r="T11" s="20">
        <v>16062397</v>
      </c>
      <c r="U11" s="20"/>
      <c r="V11" s="20">
        <v>16062397</v>
      </c>
      <c r="W11" s="20">
        <v>16062397</v>
      </c>
      <c r="X11" s="20">
        <v>468930</v>
      </c>
      <c r="Y11" s="20">
        <v>15593467</v>
      </c>
      <c r="Z11" s="21">
        <v>3325.33</v>
      </c>
      <c r="AA11" s="22">
        <v>468930</v>
      </c>
    </row>
    <row r="12" spans="1:27" ht="13.5">
      <c r="A12" s="27" t="s">
        <v>39</v>
      </c>
      <c r="B12" s="28"/>
      <c r="C12" s="29">
        <f aca="true" t="shared" si="0" ref="C12:Y12">SUM(C6:C11)</f>
        <v>12614061</v>
      </c>
      <c r="D12" s="29">
        <f>SUM(D6:D11)</f>
        <v>12614061</v>
      </c>
      <c r="E12" s="30">
        <f t="shared" si="0"/>
        <v>29336725</v>
      </c>
      <c r="F12" s="31">
        <f t="shared" si="0"/>
        <v>29336725</v>
      </c>
      <c r="G12" s="31">
        <f t="shared" si="0"/>
        <v>59204591</v>
      </c>
      <c r="H12" s="31">
        <f t="shared" si="0"/>
        <v>42284796</v>
      </c>
      <c r="I12" s="31">
        <f t="shared" si="0"/>
        <v>27068840</v>
      </c>
      <c r="J12" s="31">
        <f t="shared" si="0"/>
        <v>27068840</v>
      </c>
      <c r="K12" s="31">
        <f t="shared" si="0"/>
        <v>20982404</v>
      </c>
      <c r="L12" s="31">
        <f t="shared" si="0"/>
        <v>66708949</v>
      </c>
      <c r="M12" s="31">
        <f t="shared" si="0"/>
        <v>47167200</v>
      </c>
      <c r="N12" s="31">
        <f t="shared" si="0"/>
        <v>47167200</v>
      </c>
      <c r="O12" s="31">
        <f t="shared" si="0"/>
        <v>35672999</v>
      </c>
      <c r="P12" s="31">
        <f t="shared" si="0"/>
        <v>41618396</v>
      </c>
      <c r="Q12" s="31">
        <f t="shared" si="0"/>
        <v>77154312</v>
      </c>
      <c r="R12" s="31">
        <f t="shared" si="0"/>
        <v>77154312</v>
      </c>
      <c r="S12" s="31">
        <f t="shared" si="0"/>
        <v>60322769</v>
      </c>
      <c r="T12" s="31">
        <f t="shared" si="0"/>
        <v>52476266</v>
      </c>
      <c r="U12" s="31">
        <f t="shared" si="0"/>
        <v>0</v>
      </c>
      <c r="V12" s="31">
        <f t="shared" si="0"/>
        <v>52476266</v>
      </c>
      <c r="W12" s="31">
        <f t="shared" si="0"/>
        <v>52476266</v>
      </c>
      <c r="X12" s="31">
        <f t="shared" si="0"/>
        <v>29336725</v>
      </c>
      <c r="Y12" s="31">
        <f t="shared" si="0"/>
        <v>23139541</v>
      </c>
      <c r="Z12" s="32">
        <f>+IF(X12&lt;&gt;0,+(Y12/X12)*100,0)</f>
        <v>78.8756788632678</v>
      </c>
      <c r="AA12" s="33">
        <f>SUM(AA6:AA11)</f>
        <v>29336725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27442135</v>
      </c>
      <c r="D17" s="18">
        <v>27442135</v>
      </c>
      <c r="E17" s="19">
        <v>21401100</v>
      </c>
      <c r="F17" s="20">
        <v>21401100</v>
      </c>
      <c r="G17" s="20">
        <v>21401100</v>
      </c>
      <c r="H17" s="20">
        <v>21401100</v>
      </c>
      <c r="I17" s="20">
        <v>27442135</v>
      </c>
      <c r="J17" s="20">
        <v>27442135</v>
      </c>
      <c r="K17" s="20">
        <v>27442135</v>
      </c>
      <c r="L17" s="20">
        <v>27442135</v>
      </c>
      <c r="M17" s="20">
        <v>27442135</v>
      </c>
      <c r="N17" s="20">
        <v>27442135</v>
      </c>
      <c r="O17" s="20">
        <v>27442135</v>
      </c>
      <c r="P17" s="20">
        <v>27442135</v>
      </c>
      <c r="Q17" s="20">
        <v>27442135</v>
      </c>
      <c r="R17" s="20">
        <v>27442135</v>
      </c>
      <c r="S17" s="20">
        <v>27442135</v>
      </c>
      <c r="T17" s="20">
        <v>27442135</v>
      </c>
      <c r="U17" s="20"/>
      <c r="V17" s="20">
        <v>27442135</v>
      </c>
      <c r="W17" s="20">
        <v>27442135</v>
      </c>
      <c r="X17" s="20">
        <v>21401100</v>
      </c>
      <c r="Y17" s="20">
        <v>6041035</v>
      </c>
      <c r="Z17" s="21">
        <v>28.23</v>
      </c>
      <c r="AA17" s="22">
        <v>21401100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126050242</v>
      </c>
      <c r="D19" s="18">
        <v>126050242</v>
      </c>
      <c r="E19" s="19">
        <v>183565194</v>
      </c>
      <c r="F19" s="20">
        <v>183565194</v>
      </c>
      <c r="G19" s="20">
        <v>141638646</v>
      </c>
      <c r="H19" s="20">
        <v>149309164</v>
      </c>
      <c r="I19" s="20">
        <v>135915339</v>
      </c>
      <c r="J19" s="20">
        <v>135915339</v>
      </c>
      <c r="K19" s="20">
        <v>136466130</v>
      </c>
      <c r="L19" s="20">
        <v>141701670</v>
      </c>
      <c r="M19" s="20">
        <v>147431550</v>
      </c>
      <c r="N19" s="20">
        <v>147431550</v>
      </c>
      <c r="O19" s="20">
        <v>148525560</v>
      </c>
      <c r="P19" s="20">
        <v>149585418</v>
      </c>
      <c r="Q19" s="20">
        <v>152043660</v>
      </c>
      <c r="R19" s="20">
        <v>152043660</v>
      </c>
      <c r="S19" s="20">
        <v>153598675</v>
      </c>
      <c r="T19" s="20">
        <v>161668422</v>
      </c>
      <c r="U19" s="20"/>
      <c r="V19" s="20">
        <v>161668422</v>
      </c>
      <c r="W19" s="20">
        <v>161668422</v>
      </c>
      <c r="X19" s="20">
        <v>183565194</v>
      </c>
      <c r="Y19" s="20">
        <v>-21896772</v>
      </c>
      <c r="Z19" s="21">
        <v>-11.93</v>
      </c>
      <c r="AA19" s="22">
        <v>183565194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1308352</v>
      </c>
      <c r="D22" s="18">
        <v>1308352</v>
      </c>
      <c r="E22" s="19">
        <v>1739925</v>
      </c>
      <c r="F22" s="20">
        <v>1739925</v>
      </c>
      <c r="G22" s="20">
        <v>1424685</v>
      </c>
      <c r="H22" s="20">
        <v>1424685</v>
      </c>
      <c r="I22" s="20">
        <v>1333602</v>
      </c>
      <c r="J22" s="20">
        <v>1333602</v>
      </c>
      <c r="K22" s="20">
        <v>1358640</v>
      </c>
      <c r="L22" s="20">
        <v>1358640</v>
      </c>
      <c r="M22" s="20">
        <v>1358640</v>
      </c>
      <c r="N22" s="20">
        <v>1358640</v>
      </c>
      <c r="O22" s="20">
        <v>1333390</v>
      </c>
      <c r="P22" s="20">
        <v>1187148</v>
      </c>
      <c r="Q22" s="20">
        <v>1212398</v>
      </c>
      <c r="R22" s="20">
        <v>1212398</v>
      </c>
      <c r="S22" s="20">
        <v>1187148</v>
      </c>
      <c r="T22" s="20">
        <v>1192332</v>
      </c>
      <c r="U22" s="20"/>
      <c r="V22" s="20">
        <v>1192332</v>
      </c>
      <c r="W22" s="20">
        <v>1192332</v>
      </c>
      <c r="X22" s="20">
        <v>1739925</v>
      </c>
      <c r="Y22" s="20">
        <v>-547593</v>
      </c>
      <c r="Z22" s="21">
        <v>-31.47</v>
      </c>
      <c r="AA22" s="22">
        <v>1739925</v>
      </c>
    </row>
    <row r="23" spans="1:27" ht="13.5">
      <c r="A23" s="23" t="s">
        <v>49</v>
      </c>
      <c r="B23" s="17"/>
      <c r="C23" s="18">
        <v>119400</v>
      </c>
      <c r="D23" s="18">
        <v>119400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154920129</v>
      </c>
      <c r="D24" s="29">
        <f>SUM(D15:D23)</f>
        <v>154920129</v>
      </c>
      <c r="E24" s="36">
        <f t="shared" si="1"/>
        <v>206706219</v>
      </c>
      <c r="F24" s="37">
        <f t="shared" si="1"/>
        <v>206706219</v>
      </c>
      <c r="G24" s="37">
        <f t="shared" si="1"/>
        <v>164464431</v>
      </c>
      <c r="H24" s="37">
        <f t="shared" si="1"/>
        <v>172134949</v>
      </c>
      <c r="I24" s="37">
        <f t="shared" si="1"/>
        <v>164691076</v>
      </c>
      <c r="J24" s="37">
        <f t="shared" si="1"/>
        <v>164691076</v>
      </c>
      <c r="K24" s="37">
        <f t="shared" si="1"/>
        <v>165266905</v>
      </c>
      <c r="L24" s="37">
        <f t="shared" si="1"/>
        <v>170502445</v>
      </c>
      <c r="M24" s="37">
        <f t="shared" si="1"/>
        <v>176232325</v>
      </c>
      <c r="N24" s="37">
        <f t="shared" si="1"/>
        <v>176232325</v>
      </c>
      <c r="O24" s="37">
        <f t="shared" si="1"/>
        <v>177301085</v>
      </c>
      <c r="P24" s="37">
        <f t="shared" si="1"/>
        <v>178214701</v>
      </c>
      <c r="Q24" s="37">
        <f t="shared" si="1"/>
        <v>180698193</v>
      </c>
      <c r="R24" s="37">
        <f t="shared" si="1"/>
        <v>180698193</v>
      </c>
      <c r="S24" s="37">
        <f t="shared" si="1"/>
        <v>182227958</v>
      </c>
      <c r="T24" s="37">
        <f t="shared" si="1"/>
        <v>190302889</v>
      </c>
      <c r="U24" s="37">
        <f t="shared" si="1"/>
        <v>0</v>
      </c>
      <c r="V24" s="37">
        <f t="shared" si="1"/>
        <v>190302889</v>
      </c>
      <c r="W24" s="37">
        <f t="shared" si="1"/>
        <v>190302889</v>
      </c>
      <c r="X24" s="37">
        <f t="shared" si="1"/>
        <v>206706219</v>
      </c>
      <c r="Y24" s="37">
        <f t="shared" si="1"/>
        <v>-16403330</v>
      </c>
      <c r="Z24" s="38">
        <f>+IF(X24&lt;&gt;0,+(Y24/X24)*100,0)</f>
        <v>-7.935576432753579</v>
      </c>
      <c r="AA24" s="39">
        <f>SUM(AA15:AA23)</f>
        <v>206706219</v>
      </c>
    </row>
    <row r="25" spans="1:27" ht="13.5">
      <c r="A25" s="27" t="s">
        <v>51</v>
      </c>
      <c r="B25" s="28"/>
      <c r="C25" s="29">
        <f aca="true" t="shared" si="2" ref="C25:Y25">+C12+C24</f>
        <v>167534190</v>
      </c>
      <c r="D25" s="29">
        <f>+D12+D24</f>
        <v>167534190</v>
      </c>
      <c r="E25" s="30">
        <f t="shared" si="2"/>
        <v>236042944</v>
      </c>
      <c r="F25" s="31">
        <f t="shared" si="2"/>
        <v>236042944</v>
      </c>
      <c r="G25" s="31">
        <f t="shared" si="2"/>
        <v>223669022</v>
      </c>
      <c r="H25" s="31">
        <f t="shared" si="2"/>
        <v>214419745</v>
      </c>
      <c r="I25" s="31">
        <f t="shared" si="2"/>
        <v>191759916</v>
      </c>
      <c r="J25" s="31">
        <f t="shared" si="2"/>
        <v>191759916</v>
      </c>
      <c r="K25" s="31">
        <f t="shared" si="2"/>
        <v>186249309</v>
      </c>
      <c r="L25" s="31">
        <f t="shared" si="2"/>
        <v>237211394</v>
      </c>
      <c r="M25" s="31">
        <f t="shared" si="2"/>
        <v>223399525</v>
      </c>
      <c r="N25" s="31">
        <f t="shared" si="2"/>
        <v>223399525</v>
      </c>
      <c r="O25" s="31">
        <f t="shared" si="2"/>
        <v>212974084</v>
      </c>
      <c r="P25" s="31">
        <f t="shared" si="2"/>
        <v>219833097</v>
      </c>
      <c r="Q25" s="31">
        <f t="shared" si="2"/>
        <v>257852505</v>
      </c>
      <c r="R25" s="31">
        <f t="shared" si="2"/>
        <v>257852505</v>
      </c>
      <c r="S25" s="31">
        <f t="shared" si="2"/>
        <v>242550727</v>
      </c>
      <c r="T25" s="31">
        <f t="shared" si="2"/>
        <v>242779155</v>
      </c>
      <c r="U25" s="31">
        <f t="shared" si="2"/>
        <v>0</v>
      </c>
      <c r="V25" s="31">
        <f t="shared" si="2"/>
        <v>242779155</v>
      </c>
      <c r="W25" s="31">
        <f t="shared" si="2"/>
        <v>242779155</v>
      </c>
      <c r="X25" s="31">
        <f t="shared" si="2"/>
        <v>236042944</v>
      </c>
      <c r="Y25" s="31">
        <f t="shared" si="2"/>
        <v>6736211</v>
      </c>
      <c r="Z25" s="32">
        <f>+IF(X25&lt;&gt;0,+(Y25/X25)*100,0)</f>
        <v>2.8538073987079233</v>
      </c>
      <c r="AA25" s="33">
        <f>+AA12+AA24</f>
        <v>236042944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352104</v>
      </c>
      <c r="D29" s="18">
        <v>352104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18700623</v>
      </c>
      <c r="D32" s="18">
        <v>18700623</v>
      </c>
      <c r="E32" s="19">
        <v>12917548</v>
      </c>
      <c r="F32" s="20">
        <v>12917548</v>
      </c>
      <c r="G32" s="20">
        <v>32506664</v>
      </c>
      <c r="H32" s="20">
        <v>34130615</v>
      </c>
      <c r="I32" s="20">
        <v>14627137</v>
      </c>
      <c r="J32" s="20">
        <v>14627137</v>
      </c>
      <c r="K32" s="20">
        <v>17838015</v>
      </c>
      <c r="L32" s="20">
        <v>22271921</v>
      </c>
      <c r="M32" s="20">
        <v>1622089</v>
      </c>
      <c r="N32" s="20">
        <v>1622089</v>
      </c>
      <c r="O32" s="20">
        <v>478578</v>
      </c>
      <c r="P32" s="20">
        <v>-1136699</v>
      </c>
      <c r="Q32" s="20">
        <v>27870946</v>
      </c>
      <c r="R32" s="20">
        <v>27870946</v>
      </c>
      <c r="S32" s="20">
        <v>20675477</v>
      </c>
      <c r="T32" s="20">
        <v>15046594</v>
      </c>
      <c r="U32" s="20"/>
      <c r="V32" s="20">
        <v>15046594</v>
      </c>
      <c r="W32" s="20">
        <v>15046594</v>
      </c>
      <c r="X32" s="20">
        <v>12917548</v>
      </c>
      <c r="Y32" s="20">
        <v>2129046</v>
      </c>
      <c r="Z32" s="21">
        <v>16.48</v>
      </c>
      <c r="AA32" s="22">
        <v>12917548</v>
      </c>
    </row>
    <row r="33" spans="1:27" ht="13.5">
      <c r="A33" s="23" t="s">
        <v>58</v>
      </c>
      <c r="B33" s="17"/>
      <c r="C33" s="18">
        <v>8510922</v>
      </c>
      <c r="D33" s="18">
        <v>8510922</v>
      </c>
      <c r="E33" s="19"/>
      <c r="F33" s="20"/>
      <c r="G33" s="20">
        <v>7785957</v>
      </c>
      <c r="H33" s="20">
        <v>7785957</v>
      </c>
      <c r="I33" s="20">
        <v>13459398</v>
      </c>
      <c r="J33" s="20">
        <v>13459398</v>
      </c>
      <c r="K33" s="20">
        <v>13459398</v>
      </c>
      <c r="L33" s="20">
        <v>13459398</v>
      </c>
      <c r="M33" s="20">
        <v>13459398</v>
      </c>
      <c r="N33" s="20">
        <v>13459398</v>
      </c>
      <c r="O33" s="20">
        <v>13459398</v>
      </c>
      <c r="P33" s="20">
        <v>13459398</v>
      </c>
      <c r="Q33" s="20">
        <v>13854991</v>
      </c>
      <c r="R33" s="20">
        <v>13854991</v>
      </c>
      <c r="S33" s="20">
        <v>13854991</v>
      </c>
      <c r="T33" s="20">
        <v>13976099</v>
      </c>
      <c r="U33" s="20"/>
      <c r="V33" s="20">
        <v>13976099</v>
      </c>
      <c r="W33" s="20">
        <v>13976099</v>
      </c>
      <c r="X33" s="20"/>
      <c r="Y33" s="20">
        <v>13976099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27563649</v>
      </c>
      <c r="D34" s="29">
        <f>SUM(D29:D33)</f>
        <v>27563649</v>
      </c>
      <c r="E34" s="30">
        <f t="shared" si="3"/>
        <v>12917548</v>
      </c>
      <c r="F34" s="31">
        <f t="shared" si="3"/>
        <v>12917548</v>
      </c>
      <c r="G34" s="31">
        <f t="shared" si="3"/>
        <v>40292621</v>
      </c>
      <c r="H34" s="31">
        <f t="shared" si="3"/>
        <v>41916572</v>
      </c>
      <c r="I34" s="31">
        <f t="shared" si="3"/>
        <v>28086535</v>
      </c>
      <c r="J34" s="31">
        <f t="shared" si="3"/>
        <v>28086535</v>
      </c>
      <c r="K34" s="31">
        <f t="shared" si="3"/>
        <v>31297413</v>
      </c>
      <c r="L34" s="31">
        <f t="shared" si="3"/>
        <v>35731319</v>
      </c>
      <c r="M34" s="31">
        <f t="shared" si="3"/>
        <v>15081487</v>
      </c>
      <c r="N34" s="31">
        <f t="shared" si="3"/>
        <v>15081487</v>
      </c>
      <c r="O34" s="31">
        <f t="shared" si="3"/>
        <v>13937976</v>
      </c>
      <c r="P34" s="31">
        <f t="shared" si="3"/>
        <v>12322699</v>
      </c>
      <c r="Q34" s="31">
        <f t="shared" si="3"/>
        <v>41725937</v>
      </c>
      <c r="R34" s="31">
        <f t="shared" si="3"/>
        <v>41725937</v>
      </c>
      <c r="S34" s="31">
        <f t="shared" si="3"/>
        <v>34530468</v>
      </c>
      <c r="T34" s="31">
        <f t="shared" si="3"/>
        <v>29022693</v>
      </c>
      <c r="U34" s="31">
        <f t="shared" si="3"/>
        <v>0</v>
      </c>
      <c r="V34" s="31">
        <f t="shared" si="3"/>
        <v>29022693</v>
      </c>
      <c r="W34" s="31">
        <f t="shared" si="3"/>
        <v>29022693</v>
      </c>
      <c r="X34" s="31">
        <f t="shared" si="3"/>
        <v>12917548</v>
      </c>
      <c r="Y34" s="31">
        <f t="shared" si="3"/>
        <v>16105145</v>
      </c>
      <c r="Z34" s="32">
        <f>+IF(X34&lt;&gt;0,+(Y34/X34)*100,0)</f>
        <v>124.6764865901795</v>
      </c>
      <c r="AA34" s="33">
        <f>SUM(AA29:AA33)</f>
        <v>12917548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4344672</v>
      </c>
      <c r="D38" s="18">
        <v>4344672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4344672</v>
      </c>
      <c r="D39" s="29">
        <f>SUM(D37:D38)</f>
        <v>4344672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31908321</v>
      </c>
      <c r="D40" s="29">
        <f>+D34+D39</f>
        <v>31908321</v>
      </c>
      <c r="E40" s="30">
        <f t="shared" si="5"/>
        <v>12917548</v>
      </c>
      <c r="F40" s="31">
        <f t="shared" si="5"/>
        <v>12917548</v>
      </c>
      <c r="G40" s="31">
        <f t="shared" si="5"/>
        <v>40292621</v>
      </c>
      <c r="H40" s="31">
        <f t="shared" si="5"/>
        <v>41916572</v>
      </c>
      <c r="I40" s="31">
        <f t="shared" si="5"/>
        <v>28086535</v>
      </c>
      <c r="J40" s="31">
        <f t="shared" si="5"/>
        <v>28086535</v>
      </c>
      <c r="K40" s="31">
        <f t="shared" si="5"/>
        <v>31297413</v>
      </c>
      <c r="L40" s="31">
        <f t="shared" si="5"/>
        <v>35731319</v>
      </c>
      <c r="M40" s="31">
        <f t="shared" si="5"/>
        <v>15081487</v>
      </c>
      <c r="N40" s="31">
        <f t="shared" si="5"/>
        <v>15081487</v>
      </c>
      <c r="O40" s="31">
        <f t="shared" si="5"/>
        <v>13937976</v>
      </c>
      <c r="P40" s="31">
        <f t="shared" si="5"/>
        <v>12322699</v>
      </c>
      <c r="Q40" s="31">
        <f t="shared" si="5"/>
        <v>41725937</v>
      </c>
      <c r="R40" s="31">
        <f t="shared" si="5"/>
        <v>41725937</v>
      </c>
      <c r="S40" s="31">
        <f t="shared" si="5"/>
        <v>34530468</v>
      </c>
      <c r="T40" s="31">
        <f t="shared" si="5"/>
        <v>29022693</v>
      </c>
      <c r="U40" s="31">
        <f t="shared" si="5"/>
        <v>0</v>
      </c>
      <c r="V40" s="31">
        <f t="shared" si="5"/>
        <v>29022693</v>
      </c>
      <c r="W40" s="31">
        <f t="shared" si="5"/>
        <v>29022693</v>
      </c>
      <c r="X40" s="31">
        <f t="shared" si="5"/>
        <v>12917548</v>
      </c>
      <c r="Y40" s="31">
        <f t="shared" si="5"/>
        <v>16105145</v>
      </c>
      <c r="Z40" s="32">
        <f>+IF(X40&lt;&gt;0,+(Y40/X40)*100,0)</f>
        <v>124.6764865901795</v>
      </c>
      <c r="AA40" s="33">
        <f>+AA34+AA39</f>
        <v>12917548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135625869</v>
      </c>
      <c r="D42" s="43">
        <f>+D25-D40</f>
        <v>135625869</v>
      </c>
      <c r="E42" s="44">
        <f t="shared" si="6"/>
        <v>223125396</v>
      </c>
      <c r="F42" s="45">
        <f t="shared" si="6"/>
        <v>223125396</v>
      </c>
      <c r="G42" s="45">
        <f t="shared" si="6"/>
        <v>183376401</v>
      </c>
      <c r="H42" s="45">
        <f t="shared" si="6"/>
        <v>172503173</v>
      </c>
      <c r="I42" s="45">
        <f t="shared" si="6"/>
        <v>163673381</v>
      </c>
      <c r="J42" s="45">
        <f t="shared" si="6"/>
        <v>163673381</v>
      </c>
      <c r="K42" s="45">
        <f t="shared" si="6"/>
        <v>154951896</v>
      </c>
      <c r="L42" s="45">
        <f t="shared" si="6"/>
        <v>201480075</v>
      </c>
      <c r="M42" s="45">
        <f t="shared" si="6"/>
        <v>208318038</v>
      </c>
      <c r="N42" s="45">
        <f t="shared" si="6"/>
        <v>208318038</v>
      </c>
      <c r="O42" s="45">
        <f t="shared" si="6"/>
        <v>199036108</v>
      </c>
      <c r="P42" s="45">
        <f t="shared" si="6"/>
        <v>207510398</v>
      </c>
      <c r="Q42" s="45">
        <f t="shared" si="6"/>
        <v>216126568</v>
      </c>
      <c r="R42" s="45">
        <f t="shared" si="6"/>
        <v>216126568</v>
      </c>
      <c r="S42" s="45">
        <f t="shared" si="6"/>
        <v>208020259</v>
      </c>
      <c r="T42" s="45">
        <f t="shared" si="6"/>
        <v>213756462</v>
      </c>
      <c r="U42" s="45">
        <f t="shared" si="6"/>
        <v>0</v>
      </c>
      <c r="V42" s="45">
        <f t="shared" si="6"/>
        <v>213756462</v>
      </c>
      <c r="W42" s="45">
        <f t="shared" si="6"/>
        <v>213756462</v>
      </c>
      <c r="X42" s="45">
        <f t="shared" si="6"/>
        <v>223125396</v>
      </c>
      <c r="Y42" s="45">
        <f t="shared" si="6"/>
        <v>-9368934</v>
      </c>
      <c r="Z42" s="46">
        <f>+IF(X42&lt;&gt;0,+(Y42/X42)*100,0)</f>
        <v>-4.198954564544504</v>
      </c>
      <c r="AA42" s="47">
        <f>+AA25-AA40</f>
        <v>223125396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135625869</v>
      </c>
      <c r="D45" s="18">
        <v>135625869</v>
      </c>
      <c r="E45" s="19">
        <v>223125395</v>
      </c>
      <c r="F45" s="20">
        <v>223125395</v>
      </c>
      <c r="G45" s="20">
        <v>40512349</v>
      </c>
      <c r="H45" s="20">
        <v>29777463</v>
      </c>
      <c r="I45" s="20">
        <v>31530470</v>
      </c>
      <c r="J45" s="20">
        <v>31530470</v>
      </c>
      <c r="K45" s="20">
        <v>22807795</v>
      </c>
      <c r="L45" s="20">
        <v>62841393</v>
      </c>
      <c r="M45" s="20">
        <v>69645508</v>
      </c>
      <c r="N45" s="20">
        <v>69645508</v>
      </c>
      <c r="O45" s="20">
        <v>199036109</v>
      </c>
      <c r="P45" s="20">
        <v>207510399</v>
      </c>
      <c r="Q45" s="20">
        <v>84231122</v>
      </c>
      <c r="R45" s="20">
        <v>84231122</v>
      </c>
      <c r="S45" s="20">
        <v>208020259</v>
      </c>
      <c r="T45" s="20">
        <v>213756464</v>
      </c>
      <c r="U45" s="20"/>
      <c r="V45" s="20">
        <v>213756464</v>
      </c>
      <c r="W45" s="20">
        <v>213756464</v>
      </c>
      <c r="X45" s="20">
        <v>223125395</v>
      </c>
      <c r="Y45" s="20">
        <v>-9368931</v>
      </c>
      <c r="Z45" s="48">
        <v>-4.2</v>
      </c>
      <c r="AA45" s="22">
        <v>223125395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142864051</v>
      </c>
      <c r="H46" s="20">
        <v>142725709</v>
      </c>
      <c r="I46" s="20">
        <v>132142912</v>
      </c>
      <c r="J46" s="20">
        <v>132142912</v>
      </c>
      <c r="K46" s="20">
        <v>132144100</v>
      </c>
      <c r="L46" s="20">
        <v>138638683</v>
      </c>
      <c r="M46" s="20">
        <v>138672532</v>
      </c>
      <c r="N46" s="20">
        <v>138672532</v>
      </c>
      <c r="O46" s="20"/>
      <c r="P46" s="20"/>
      <c r="Q46" s="20">
        <v>131895448</v>
      </c>
      <c r="R46" s="20">
        <v>131895448</v>
      </c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135625869</v>
      </c>
      <c r="D48" s="51">
        <f>SUM(D45:D47)</f>
        <v>135625869</v>
      </c>
      <c r="E48" s="52">
        <f t="shared" si="7"/>
        <v>223125395</v>
      </c>
      <c r="F48" s="53">
        <f t="shared" si="7"/>
        <v>223125395</v>
      </c>
      <c r="G48" s="53">
        <f t="shared" si="7"/>
        <v>183376400</v>
      </c>
      <c r="H48" s="53">
        <f t="shared" si="7"/>
        <v>172503172</v>
      </c>
      <c r="I48" s="53">
        <f t="shared" si="7"/>
        <v>163673382</v>
      </c>
      <c r="J48" s="53">
        <f t="shared" si="7"/>
        <v>163673382</v>
      </c>
      <c r="K48" s="53">
        <f t="shared" si="7"/>
        <v>154951895</v>
      </c>
      <c r="L48" s="53">
        <f t="shared" si="7"/>
        <v>201480076</v>
      </c>
      <c r="M48" s="53">
        <f t="shared" si="7"/>
        <v>208318040</v>
      </c>
      <c r="N48" s="53">
        <f t="shared" si="7"/>
        <v>208318040</v>
      </c>
      <c r="O48" s="53">
        <f t="shared" si="7"/>
        <v>199036109</v>
      </c>
      <c r="P48" s="53">
        <f t="shared" si="7"/>
        <v>207510399</v>
      </c>
      <c r="Q48" s="53">
        <f t="shared" si="7"/>
        <v>216126570</v>
      </c>
      <c r="R48" s="53">
        <f t="shared" si="7"/>
        <v>216126570</v>
      </c>
      <c r="S48" s="53">
        <f t="shared" si="7"/>
        <v>208020259</v>
      </c>
      <c r="T48" s="53">
        <f t="shared" si="7"/>
        <v>213756464</v>
      </c>
      <c r="U48" s="53">
        <f t="shared" si="7"/>
        <v>0</v>
      </c>
      <c r="V48" s="53">
        <f t="shared" si="7"/>
        <v>213756464</v>
      </c>
      <c r="W48" s="53">
        <f t="shared" si="7"/>
        <v>213756464</v>
      </c>
      <c r="X48" s="53">
        <f t="shared" si="7"/>
        <v>223125395</v>
      </c>
      <c r="Y48" s="53">
        <f t="shared" si="7"/>
        <v>-9368931</v>
      </c>
      <c r="Z48" s="54">
        <f>+IF(X48&lt;&gt;0,+(Y48/X48)*100,0)</f>
        <v>-4.19895323882788</v>
      </c>
      <c r="AA48" s="55">
        <f>SUM(AA45:AA47)</f>
        <v>223125395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141067594</v>
      </c>
      <c r="D6" s="18">
        <v>141067594</v>
      </c>
      <c r="E6" s="19">
        <v>3423037</v>
      </c>
      <c r="F6" s="20">
        <v>3966917</v>
      </c>
      <c r="G6" s="20">
        <v>44966612</v>
      </c>
      <c r="H6" s="20">
        <v>40438289</v>
      </c>
      <c r="I6" s="20">
        <v>32626854</v>
      </c>
      <c r="J6" s="20">
        <v>32626854</v>
      </c>
      <c r="K6" s="20">
        <v>8995171</v>
      </c>
      <c r="L6" s="20">
        <v>489059</v>
      </c>
      <c r="M6" s="20">
        <v>26874718</v>
      </c>
      <c r="N6" s="20">
        <v>26874718</v>
      </c>
      <c r="O6" s="20">
        <v>20815552</v>
      </c>
      <c r="P6" s="20">
        <v>20815552</v>
      </c>
      <c r="Q6" s="20">
        <v>18823941</v>
      </c>
      <c r="R6" s="20">
        <v>18823941</v>
      </c>
      <c r="S6" s="20">
        <v>30201549</v>
      </c>
      <c r="T6" s="20">
        <v>11790078</v>
      </c>
      <c r="U6" s="20">
        <v>-7682413</v>
      </c>
      <c r="V6" s="20">
        <v>-7682413</v>
      </c>
      <c r="W6" s="20">
        <v>-7682413</v>
      </c>
      <c r="X6" s="20">
        <v>3966917</v>
      </c>
      <c r="Y6" s="20">
        <v>-11649330</v>
      </c>
      <c r="Z6" s="21">
        <v>-293.66</v>
      </c>
      <c r="AA6" s="22">
        <v>3966917</v>
      </c>
    </row>
    <row r="7" spans="1:27" ht="13.5">
      <c r="A7" s="23" t="s">
        <v>34</v>
      </c>
      <c r="B7" s="17"/>
      <c r="C7" s="18">
        <v>5007661</v>
      </c>
      <c r="D7" s="18">
        <v>5007661</v>
      </c>
      <c r="E7" s="19">
        <v>89318489</v>
      </c>
      <c r="F7" s="20">
        <v>37056826</v>
      </c>
      <c r="G7" s="20">
        <v>106296869</v>
      </c>
      <c r="H7" s="20">
        <v>106665767</v>
      </c>
      <c r="I7" s="20">
        <v>137526605</v>
      </c>
      <c r="J7" s="20">
        <v>137526605</v>
      </c>
      <c r="K7" s="20">
        <v>112499066</v>
      </c>
      <c r="L7" s="20">
        <v>129914866</v>
      </c>
      <c r="M7" s="20">
        <v>135108168</v>
      </c>
      <c r="N7" s="20">
        <v>135108168</v>
      </c>
      <c r="O7" s="20">
        <v>143203543</v>
      </c>
      <c r="P7" s="20">
        <v>143203543</v>
      </c>
      <c r="Q7" s="20">
        <v>1031172</v>
      </c>
      <c r="R7" s="20">
        <v>1031172</v>
      </c>
      <c r="S7" s="20">
        <v>140186696</v>
      </c>
      <c r="T7" s="20">
        <v>158706599</v>
      </c>
      <c r="U7" s="20">
        <v>159853966</v>
      </c>
      <c r="V7" s="20">
        <v>159853966</v>
      </c>
      <c r="W7" s="20">
        <v>159853966</v>
      </c>
      <c r="X7" s="20">
        <v>37056826</v>
      </c>
      <c r="Y7" s="20">
        <v>122797140</v>
      </c>
      <c r="Z7" s="21">
        <v>331.38</v>
      </c>
      <c r="AA7" s="22">
        <v>37056826</v>
      </c>
    </row>
    <row r="8" spans="1:27" ht="13.5">
      <c r="A8" s="23" t="s">
        <v>35</v>
      </c>
      <c r="B8" s="17"/>
      <c r="C8" s="18">
        <v>11068470</v>
      </c>
      <c r="D8" s="18">
        <v>11068470</v>
      </c>
      <c r="E8" s="19">
        <v>6202875</v>
      </c>
      <c r="F8" s="20">
        <v>7586412</v>
      </c>
      <c r="G8" s="20">
        <v>4189872</v>
      </c>
      <c r="H8" s="20">
        <v>4939281</v>
      </c>
      <c r="I8" s="20">
        <v>5236377</v>
      </c>
      <c r="J8" s="20">
        <v>5236377</v>
      </c>
      <c r="K8" s="20">
        <v>6194318</v>
      </c>
      <c r="L8" s="20">
        <v>6043643</v>
      </c>
      <c r="M8" s="20">
        <v>7952505</v>
      </c>
      <c r="N8" s="20">
        <v>7952505</v>
      </c>
      <c r="O8" s="20">
        <v>7952505</v>
      </c>
      <c r="P8" s="20">
        <v>7952505</v>
      </c>
      <c r="Q8" s="20">
        <v>2713776</v>
      </c>
      <c r="R8" s="20">
        <v>2713776</v>
      </c>
      <c r="S8" s="20">
        <v>16697285</v>
      </c>
      <c r="T8" s="20">
        <v>11464289</v>
      </c>
      <c r="U8" s="20">
        <v>11606618</v>
      </c>
      <c r="V8" s="20">
        <v>11606618</v>
      </c>
      <c r="W8" s="20">
        <v>11606618</v>
      </c>
      <c r="X8" s="20">
        <v>7586412</v>
      </c>
      <c r="Y8" s="20">
        <v>4020206</v>
      </c>
      <c r="Z8" s="21">
        <v>52.99</v>
      </c>
      <c r="AA8" s="22">
        <v>7586412</v>
      </c>
    </row>
    <row r="9" spans="1:27" ht="13.5">
      <c r="A9" s="23" t="s">
        <v>36</v>
      </c>
      <c r="B9" s="17"/>
      <c r="C9" s="18">
        <v>6431111</v>
      </c>
      <c r="D9" s="18">
        <v>6431111</v>
      </c>
      <c r="E9" s="19">
        <v>9303351</v>
      </c>
      <c r="F9" s="20">
        <v>10233686</v>
      </c>
      <c r="G9" s="20">
        <v>2483528</v>
      </c>
      <c r="H9" s="20">
        <v>2566530</v>
      </c>
      <c r="I9" s="20">
        <v>2727086</v>
      </c>
      <c r="J9" s="20">
        <v>2727086</v>
      </c>
      <c r="K9" s="20">
        <v>2649273</v>
      </c>
      <c r="L9" s="20">
        <v>2939883</v>
      </c>
      <c r="M9" s="20">
        <v>2898932</v>
      </c>
      <c r="N9" s="20">
        <v>2898932</v>
      </c>
      <c r="O9" s="20">
        <v>2898932</v>
      </c>
      <c r="P9" s="20">
        <v>2898932</v>
      </c>
      <c r="Q9" s="20">
        <v>405576</v>
      </c>
      <c r="R9" s="20">
        <v>405576</v>
      </c>
      <c r="S9" s="20">
        <v>9280005</v>
      </c>
      <c r="T9" s="20">
        <v>-18113417</v>
      </c>
      <c r="U9" s="20">
        <v>-17866808</v>
      </c>
      <c r="V9" s="20">
        <v>-17866808</v>
      </c>
      <c r="W9" s="20">
        <v>-17866808</v>
      </c>
      <c r="X9" s="20">
        <v>10233686</v>
      </c>
      <c r="Y9" s="20">
        <v>-28100494</v>
      </c>
      <c r="Z9" s="21">
        <v>-274.59</v>
      </c>
      <c r="AA9" s="22">
        <v>10233686</v>
      </c>
    </row>
    <row r="10" spans="1:27" ht="13.5">
      <c r="A10" s="23" t="s">
        <v>37</v>
      </c>
      <c r="B10" s="17"/>
      <c r="C10" s="18">
        <v>203211</v>
      </c>
      <c r="D10" s="18">
        <v>203211</v>
      </c>
      <c r="E10" s="19">
        <v>202330</v>
      </c>
      <c r="F10" s="20">
        <v>192330</v>
      </c>
      <c r="G10" s="24">
        <v>192330</v>
      </c>
      <c r="H10" s="24">
        <v>192330</v>
      </c>
      <c r="I10" s="24">
        <v>192330</v>
      </c>
      <c r="J10" s="20">
        <v>192330</v>
      </c>
      <c r="K10" s="24">
        <v>192330</v>
      </c>
      <c r="L10" s="24">
        <v>192330</v>
      </c>
      <c r="M10" s="20">
        <v>192330</v>
      </c>
      <c r="N10" s="24">
        <v>192330</v>
      </c>
      <c r="O10" s="24">
        <v>192330</v>
      </c>
      <c r="P10" s="24">
        <v>192330</v>
      </c>
      <c r="Q10" s="20">
        <v>14891</v>
      </c>
      <c r="R10" s="24">
        <v>14891</v>
      </c>
      <c r="S10" s="24"/>
      <c r="T10" s="20"/>
      <c r="U10" s="24"/>
      <c r="V10" s="24"/>
      <c r="W10" s="24"/>
      <c r="X10" s="20">
        <v>192330</v>
      </c>
      <c r="Y10" s="24">
        <v>-192330</v>
      </c>
      <c r="Z10" s="25">
        <v>-100</v>
      </c>
      <c r="AA10" s="26">
        <v>192330</v>
      </c>
    </row>
    <row r="11" spans="1:27" ht="13.5">
      <c r="A11" s="23" t="s">
        <v>38</v>
      </c>
      <c r="B11" s="17"/>
      <c r="C11" s="18">
        <v>1088639</v>
      </c>
      <c r="D11" s="18">
        <v>1088639</v>
      </c>
      <c r="E11" s="19">
        <v>1386361</v>
      </c>
      <c r="F11" s="20">
        <v>1524997</v>
      </c>
      <c r="G11" s="20">
        <v>1524997</v>
      </c>
      <c r="H11" s="20">
        <v>1524997</v>
      </c>
      <c r="I11" s="20">
        <v>1524997</v>
      </c>
      <c r="J11" s="20">
        <v>1524997</v>
      </c>
      <c r="K11" s="20">
        <v>1524997</v>
      </c>
      <c r="L11" s="20">
        <v>1524998</v>
      </c>
      <c r="M11" s="20">
        <v>1524997</v>
      </c>
      <c r="N11" s="20">
        <v>1524997</v>
      </c>
      <c r="O11" s="20">
        <v>1524997</v>
      </c>
      <c r="P11" s="20">
        <v>1524997</v>
      </c>
      <c r="Q11" s="20">
        <v>10247</v>
      </c>
      <c r="R11" s="20">
        <v>10247</v>
      </c>
      <c r="S11" s="20">
        <v>1205703</v>
      </c>
      <c r="T11" s="20">
        <v>1207517</v>
      </c>
      <c r="U11" s="20">
        <v>1196656</v>
      </c>
      <c r="V11" s="20">
        <v>1196656</v>
      </c>
      <c r="W11" s="20">
        <v>1196656</v>
      </c>
      <c r="X11" s="20">
        <v>1524997</v>
      </c>
      <c r="Y11" s="20">
        <v>-328341</v>
      </c>
      <c r="Z11" s="21">
        <v>-21.53</v>
      </c>
      <c r="AA11" s="22">
        <v>1524997</v>
      </c>
    </row>
    <row r="12" spans="1:27" ht="13.5">
      <c r="A12" s="27" t="s">
        <v>39</v>
      </c>
      <c r="B12" s="28"/>
      <c r="C12" s="29">
        <f aca="true" t="shared" si="0" ref="C12:Y12">SUM(C6:C11)</f>
        <v>164866686</v>
      </c>
      <c r="D12" s="29">
        <f>SUM(D6:D11)</f>
        <v>164866686</v>
      </c>
      <c r="E12" s="30">
        <f t="shared" si="0"/>
        <v>109836443</v>
      </c>
      <c r="F12" s="31">
        <f t="shared" si="0"/>
        <v>60561168</v>
      </c>
      <c r="G12" s="31">
        <f t="shared" si="0"/>
        <v>159654208</v>
      </c>
      <c r="H12" s="31">
        <f t="shared" si="0"/>
        <v>156327194</v>
      </c>
      <c r="I12" s="31">
        <f t="shared" si="0"/>
        <v>179834249</v>
      </c>
      <c r="J12" s="31">
        <f t="shared" si="0"/>
        <v>179834249</v>
      </c>
      <c r="K12" s="31">
        <f t="shared" si="0"/>
        <v>132055155</v>
      </c>
      <c r="L12" s="31">
        <f t="shared" si="0"/>
        <v>141104779</v>
      </c>
      <c r="M12" s="31">
        <f t="shared" si="0"/>
        <v>174551650</v>
      </c>
      <c r="N12" s="31">
        <f t="shared" si="0"/>
        <v>174551650</v>
      </c>
      <c r="O12" s="31">
        <f t="shared" si="0"/>
        <v>176587859</v>
      </c>
      <c r="P12" s="31">
        <f t="shared" si="0"/>
        <v>176587859</v>
      </c>
      <c r="Q12" s="31">
        <f t="shared" si="0"/>
        <v>22999603</v>
      </c>
      <c r="R12" s="31">
        <f t="shared" si="0"/>
        <v>22999603</v>
      </c>
      <c r="S12" s="31">
        <f t="shared" si="0"/>
        <v>197571238</v>
      </c>
      <c r="T12" s="31">
        <f t="shared" si="0"/>
        <v>165055066</v>
      </c>
      <c r="U12" s="31">
        <f t="shared" si="0"/>
        <v>147108019</v>
      </c>
      <c r="V12" s="31">
        <f t="shared" si="0"/>
        <v>147108019</v>
      </c>
      <c r="W12" s="31">
        <f t="shared" si="0"/>
        <v>147108019</v>
      </c>
      <c r="X12" s="31">
        <f t="shared" si="0"/>
        <v>60561168</v>
      </c>
      <c r="Y12" s="31">
        <f t="shared" si="0"/>
        <v>86546851</v>
      </c>
      <c r="Z12" s="32">
        <f>+IF(X12&lt;&gt;0,+(Y12/X12)*100,0)</f>
        <v>142.90816022570766</v>
      </c>
      <c r="AA12" s="33">
        <f>SUM(AA6:AA11)</f>
        <v>60561168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289321</v>
      </c>
      <c r="D15" s="18">
        <v>289321</v>
      </c>
      <c r="E15" s="19">
        <v>222306</v>
      </c>
      <c r="F15" s="20">
        <v>212306</v>
      </c>
      <c r="G15" s="20">
        <v>212306</v>
      </c>
      <c r="H15" s="20">
        <v>212306</v>
      </c>
      <c r="I15" s="20">
        <v>212306</v>
      </c>
      <c r="J15" s="20">
        <v>212306</v>
      </c>
      <c r="K15" s="20">
        <v>212306</v>
      </c>
      <c r="L15" s="20">
        <v>212306</v>
      </c>
      <c r="M15" s="20">
        <v>212306</v>
      </c>
      <c r="N15" s="20">
        <v>212306</v>
      </c>
      <c r="O15" s="20">
        <v>212306</v>
      </c>
      <c r="P15" s="20">
        <v>212306</v>
      </c>
      <c r="Q15" s="20"/>
      <c r="R15" s="20"/>
      <c r="S15" s="20">
        <v>651282</v>
      </c>
      <c r="T15" s="20">
        <v>680778</v>
      </c>
      <c r="U15" s="20">
        <v>680778</v>
      </c>
      <c r="V15" s="20">
        <v>680778</v>
      </c>
      <c r="W15" s="20">
        <v>680778</v>
      </c>
      <c r="X15" s="20">
        <v>212306</v>
      </c>
      <c r="Y15" s="20">
        <v>468472</v>
      </c>
      <c r="Z15" s="21">
        <v>220.66</v>
      </c>
      <c r="AA15" s="22">
        <v>212306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52593662</v>
      </c>
      <c r="D17" s="18">
        <v>52593662</v>
      </c>
      <c r="E17" s="19">
        <v>3155311</v>
      </c>
      <c r="F17" s="20">
        <v>3155311</v>
      </c>
      <c r="G17" s="20">
        <v>3155311</v>
      </c>
      <c r="H17" s="20">
        <v>3155311</v>
      </c>
      <c r="I17" s="20">
        <v>3155311</v>
      </c>
      <c r="J17" s="20">
        <v>3155311</v>
      </c>
      <c r="K17" s="20">
        <v>3155311</v>
      </c>
      <c r="L17" s="20">
        <v>3155311</v>
      </c>
      <c r="M17" s="20">
        <v>3155311</v>
      </c>
      <c r="N17" s="20">
        <v>3155311</v>
      </c>
      <c r="O17" s="20">
        <v>3155311</v>
      </c>
      <c r="P17" s="20">
        <v>3155311</v>
      </c>
      <c r="Q17" s="20"/>
      <c r="R17" s="20"/>
      <c r="S17" s="20">
        <v>52593662</v>
      </c>
      <c r="T17" s="20">
        <v>52593662</v>
      </c>
      <c r="U17" s="20">
        <v>52593662</v>
      </c>
      <c r="V17" s="20">
        <v>52593662</v>
      </c>
      <c r="W17" s="20">
        <v>52593662</v>
      </c>
      <c r="X17" s="20">
        <v>3155311</v>
      </c>
      <c r="Y17" s="20">
        <v>49438351</v>
      </c>
      <c r="Z17" s="21">
        <v>1566.83</v>
      </c>
      <c r="AA17" s="22">
        <v>3155311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410438149</v>
      </c>
      <c r="D19" s="18">
        <v>410438149</v>
      </c>
      <c r="E19" s="19">
        <v>421004480</v>
      </c>
      <c r="F19" s="20">
        <v>564630186</v>
      </c>
      <c r="G19" s="20">
        <v>421333554</v>
      </c>
      <c r="H19" s="20">
        <v>421571872</v>
      </c>
      <c r="I19" s="20">
        <v>419653681</v>
      </c>
      <c r="J19" s="20">
        <v>419653681</v>
      </c>
      <c r="K19" s="20">
        <v>423148509</v>
      </c>
      <c r="L19" s="20">
        <v>421305033</v>
      </c>
      <c r="M19" s="20">
        <v>418287302</v>
      </c>
      <c r="N19" s="20">
        <v>418287302</v>
      </c>
      <c r="O19" s="20">
        <v>414429462</v>
      </c>
      <c r="P19" s="20">
        <v>414429462</v>
      </c>
      <c r="Q19" s="20">
        <v>1681006</v>
      </c>
      <c r="R19" s="20">
        <v>1681006</v>
      </c>
      <c r="S19" s="20">
        <v>420192803</v>
      </c>
      <c r="T19" s="20">
        <v>428884258</v>
      </c>
      <c r="U19" s="20">
        <v>441742506</v>
      </c>
      <c r="V19" s="20">
        <v>441742506</v>
      </c>
      <c r="W19" s="20">
        <v>441742506</v>
      </c>
      <c r="X19" s="20">
        <v>564630186</v>
      </c>
      <c r="Y19" s="20">
        <v>-122887680</v>
      </c>
      <c r="Z19" s="21">
        <v>-21.76</v>
      </c>
      <c r="AA19" s="22">
        <v>564630186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563500</v>
      </c>
      <c r="D21" s="18">
        <v>563500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264887</v>
      </c>
      <c r="D22" s="18">
        <v>264887</v>
      </c>
      <c r="E22" s="19">
        <v>174630</v>
      </c>
      <c r="F22" s="20">
        <v>174630</v>
      </c>
      <c r="G22" s="20">
        <v>174630</v>
      </c>
      <c r="H22" s="20">
        <v>174630</v>
      </c>
      <c r="I22" s="20">
        <v>174630</v>
      </c>
      <c r="J22" s="20">
        <v>174630</v>
      </c>
      <c r="K22" s="20">
        <v>174630</v>
      </c>
      <c r="L22" s="20">
        <v>174630</v>
      </c>
      <c r="M22" s="20">
        <v>174630</v>
      </c>
      <c r="N22" s="20">
        <v>174630</v>
      </c>
      <c r="O22" s="20">
        <v>174630</v>
      </c>
      <c r="P22" s="20">
        <v>174630</v>
      </c>
      <c r="Q22" s="20"/>
      <c r="R22" s="20"/>
      <c r="S22" s="20">
        <v>249070</v>
      </c>
      <c r="T22" s="20">
        <v>249070</v>
      </c>
      <c r="U22" s="20">
        <v>249070</v>
      </c>
      <c r="V22" s="20">
        <v>249070</v>
      </c>
      <c r="W22" s="20">
        <v>249070</v>
      </c>
      <c r="X22" s="20">
        <v>174630</v>
      </c>
      <c r="Y22" s="20">
        <v>74440</v>
      </c>
      <c r="Z22" s="21">
        <v>42.63</v>
      </c>
      <c r="AA22" s="22">
        <v>174630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464149519</v>
      </c>
      <c r="D24" s="29">
        <f>SUM(D15:D23)</f>
        <v>464149519</v>
      </c>
      <c r="E24" s="36">
        <f t="shared" si="1"/>
        <v>424556727</v>
      </c>
      <c r="F24" s="37">
        <f t="shared" si="1"/>
        <v>568172433</v>
      </c>
      <c r="G24" s="37">
        <f t="shared" si="1"/>
        <v>424875801</v>
      </c>
      <c r="H24" s="37">
        <f t="shared" si="1"/>
        <v>425114119</v>
      </c>
      <c r="I24" s="37">
        <f t="shared" si="1"/>
        <v>423195928</v>
      </c>
      <c r="J24" s="37">
        <f t="shared" si="1"/>
        <v>423195928</v>
      </c>
      <c r="K24" s="37">
        <f t="shared" si="1"/>
        <v>426690756</v>
      </c>
      <c r="L24" s="37">
        <f t="shared" si="1"/>
        <v>424847280</v>
      </c>
      <c r="M24" s="37">
        <f t="shared" si="1"/>
        <v>421829549</v>
      </c>
      <c r="N24" s="37">
        <f t="shared" si="1"/>
        <v>421829549</v>
      </c>
      <c r="O24" s="37">
        <f t="shared" si="1"/>
        <v>417971709</v>
      </c>
      <c r="P24" s="37">
        <f t="shared" si="1"/>
        <v>417971709</v>
      </c>
      <c r="Q24" s="37">
        <f t="shared" si="1"/>
        <v>1681006</v>
      </c>
      <c r="R24" s="37">
        <f t="shared" si="1"/>
        <v>1681006</v>
      </c>
      <c r="S24" s="37">
        <f t="shared" si="1"/>
        <v>473686817</v>
      </c>
      <c r="T24" s="37">
        <f t="shared" si="1"/>
        <v>482407768</v>
      </c>
      <c r="U24" s="37">
        <f t="shared" si="1"/>
        <v>495266016</v>
      </c>
      <c r="V24" s="37">
        <f t="shared" si="1"/>
        <v>495266016</v>
      </c>
      <c r="W24" s="37">
        <f t="shared" si="1"/>
        <v>495266016</v>
      </c>
      <c r="X24" s="37">
        <f t="shared" si="1"/>
        <v>568172433</v>
      </c>
      <c r="Y24" s="37">
        <f t="shared" si="1"/>
        <v>-72906417</v>
      </c>
      <c r="Z24" s="38">
        <f>+IF(X24&lt;&gt;0,+(Y24/X24)*100,0)</f>
        <v>-12.831741345677008</v>
      </c>
      <c r="AA24" s="39">
        <f>SUM(AA15:AA23)</f>
        <v>568172433</v>
      </c>
    </row>
    <row r="25" spans="1:27" ht="13.5">
      <c r="A25" s="27" t="s">
        <v>51</v>
      </c>
      <c r="B25" s="28"/>
      <c r="C25" s="29">
        <f aca="true" t="shared" si="2" ref="C25:Y25">+C12+C24</f>
        <v>629016205</v>
      </c>
      <c r="D25" s="29">
        <f>+D12+D24</f>
        <v>629016205</v>
      </c>
      <c r="E25" s="30">
        <f t="shared" si="2"/>
        <v>534393170</v>
      </c>
      <c r="F25" s="31">
        <f t="shared" si="2"/>
        <v>628733601</v>
      </c>
      <c r="G25" s="31">
        <f t="shared" si="2"/>
        <v>584530009</v>
      </c>
      <c r="H25" s="31">
        <f t="shared" si="2"/>
        <v>581441313</v>
      </c>
      <c r="I25" s="31">
        <f t="shared" si="2"/>
        <v>603030177</v>
      </c>
      <c r="J25" s="31">
        <f t="shared" si="2"/>
        <v>603030177</v>
      </c>
      <c r="K25" s="31">
        <f t="shared" si="2"/>
        <v>558745911</v>
      </c>
      <c r="L25" s="31">
        <f t="shared" si="2"/>
        <v>565952059</v>
      </c>
      <c r="M25" s="31">
        <f t="shared" si="2"/>
        <v>596381199</v>
      </c>
      <c r="N25" s="31">
        <f t="shared" si="2"/>
        <v>596381199</v>
      </c>
      <c r="O25" s="31">
        <f t="shared" si="2"/>
        <v>594559568</v>
      </c>
      <c r="P25" s="31">
        <f t="shared" si="2"/>
        <v>594559568</v>
      </c>
      <c r="Q25" s="31">
        <f t="shared" si="2"/>
        <v>24680609</v>
      </c>
      <c r="R25" s="31">
        <f t="shared" si="2"/>
        <v>24680609</v>
      </c>
      <c r="S25" s="31">
        <f t="shared" si="2"/>
        <v>671258055</v>
      </c>
      <c r="T25" s="31">
        <f t="shared" si="2"/>
        <v>647462834</v>
      </c>
      <c r="U25" s="31">
        <f t="shared" si="2"/>
        <v>642374035</v>
      </c>
      <c r="V25" s="31">
        <f t="shared" si="2"/>
        <v>642374035</v>
      </c>
      <c r="W25" s="31">
        <f t="shared" si="2"/>
        <v>642374035</v>
      </c>
      <c r="X25" s="31">
        <f t="shared" si="2"/>
        <v>628733601</v>
      </c>
      <c r="Y25" s="31">
        <f t="shared" si="2"/>
        <v>13640434</v>
      </c>
      <c r="Z25" s="32">
        <f>+IF(X25&lt;&gt;0,+(Y25/X25)*100,0)</f>
        <v>2.1695093086014343</v>
      </c>
      <c r="AA25" s="33">
        <f>+AA12+AA24</f>
        <v>628733601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9103483</v>
      </c>
      <c r="D30" s="18">
        <v>9103483</v>
      </c>
      <c r="E30" s="19">
        <v>195954</v>
      </c>
      <c r="F30" s="20">
        <v>195954</v>
      </c>
      <c r="G30" s="20">
        <v>195954</v>
      </c>
      <c r="H30" s="20">
        <v>195954</v>
      </c>
      <c r="I30" s="20">
        <v>195954</v>
      </c>
      <c r="J30" s="20">
        <v>195954</v>
      </c>
      <c r="K30" s="20">
        <v>195954</v>
      </c>
      <c r="L30" s="20">
        <v>195954</v>
      </c>
      <c r="M30" s="20">
        <v>195954</v>
      </c>
      <c r="N30" s="20">
        <v>195954</v>
      </c>
      <c r="O30" s="20">
        <v>195954</v>
      </c>
      <c r="P30" s="20">
        <v>195954</v>
      </c>
      <c r="Q30" s="20"/>
      <c r="R30" s="20"/>
      <c r="S30" s="20">
        <v>13152278</v>
      </c>
      <c r="T30" s="20">
        <v>13152278</v>
      </c>
      <c r="U30" s="20">
        <v>13152278</v>
      </c>
      <c r="V30" s="20">
        <v>13152278</v>
      </c>
      <c r="W30" s="20">
        <v>13152278</v>
      </c>
      <c r="X30" s="20">
        <v>195954</v>
      </c>
      <c r="Y30" s="20">
        <v>12956324</v>
      </c>
      <c r="Z30" s="21">
        <v>6611.92</v>
      </c>
      <c r="AA30" s="22">
        <v>195954</v>
      </c>
    </row>
    <row r="31" spans="1:27" ht="13.5">
      <c r="A31" s="23" t="s">
        <v>56</v>
      </c>
      <c r="B31" s="17"/>
      <c r="C31" s="18">
        <v>395364</v>
      </c>
      <c r="D31" s="18">
        <v>395364</v>
      </c>
      <c r="E31" s="19">
        <v>438440</v>
      </c>
      <c r="F31" s="20">
        <v>460362</v>
      </c>
      <c r="G31" s="20">
        <v>460362</v>
      </c>
      <c r="H31" s="20">
        <v>460362</v>
      </c>
      <c r="I31" s="20">
        <v>460362</v>
      </c>
      <c r="J31" s="20">
        <v>460362</v>
      </c>
      <c r="K31" s="20">
        <v>460362</v>
      </c>
      <c r="L31" s="20">
        <v>460362</v>
      </c>
      <c r="M31" s="20">
        <v>460362</v>
      </c>
      <c r="N31" s="20">
        <v>460362</v>
      </c>
      <c r="O31" s="20">
        <v>460362</v>
      </c>
      <c r="P31" s="20">
        <v>460362</v>
      </c>
      <c r="Q31" s="20">
        <v>4881</v>
      </c>
      <c r="R31" s="20">
        <v>4881</v>
      </c>
      <c r="S31" s="20">
        <v>465648</v>
      </c>
      <c r="T31" s="20">
        <v>478473</v>
      </c>
      <c r="U31" s="20">
        <v>540990</v>
      </c>
      <c r="V31" s="20">
        <v>540990</v>
      </c>
      <c r="W31" s="20">
        <v>540990</v>
      </c>
      <c r="X31" s="20">
        <v>460362</v>
      </c>
      <c r="Y31" s="20">
        <v>80628</v>
      </c>
      <c r="Z31" s="21">
        <v>17.51</v>
      </c>
      <c r="AA31" s="22">
        <v>460362</v>
      </c>
    </row>
    <row r="32" spans="1:27" ht="13.5">
      <c r="A32" s="23" t="s">
        <v>57</v>
      </c>
      <c r="B32" s="17"/>
      <c r="C32" s="18">
        <v>20539083</v>
      </c>
      <c r="D32" s="18">
        <v>20539083</v>
      </c>
      <c r="E32" s="19">
        <v>35297559</v>
      </c>
      <c r="F32" s="20">
        <v>38531048</v>
      </c>
      <c r="G32" s="20">
        <v>1347390</v>
      </c>
      <c r="H32" s="20">
        <v>1986740</v>
      </c>
      <c r="I32" s="20">
        <v>40790029</v>
      </c>
      <c r="J32" s="20">
        <v>40790029</v>
      </c>
      <c r="K32" s="20">
        <v>15196069</v>
      </c>
      <c r="L32" s="20">
        <v>15083717</v>
      </c>
      <c r="M32" s="20">
        <v>16080026</v>
      </c>
      <c r="N32" s="20">
        <v>16080026</v>
      </c>
      <c r="O32" s="20">
        <v>30817885</v>
      </c>
      <c r="P32" s="20">
        <v>30817885</v>
      </c>
      <c r="Q32" s="20">
        <v>15688067</v>
      </c>
      <c r="R32" s="20">
        <v>15688067</v>
      </c>
      <c r="S32" s="20">
        <v>92874611</v>
      </c>
      <c r="T32" s="20">
        <v>-8226185</v>
      </c>
      <c r="U32" s="20">
        <v>-15161652</v>
      </c>
      <c r="V32" s="20">
        <v>-15161652</v>
      </c>
      <c r="W32" s="20">
        <v>-15161652</v>
      </c>
      <c r="X32" s="20">
        <v>38531048</v>
      </c>
      <c r="Y32" s="20">
        <v>-53692700</v>
      </c>
      <c r="Z32" s="21">
        <v>-139.35</v>
      </c>
      <c r="AA32" s="22">
        <v>38531048</v>
      </c>
    </row>
    <row r="33" spans="1:27" ht="13.5">
      <c r="A33" s="23" t="s">
        <v>58</v>
      </c>
      <c r="B33" s="17"/>
      <c r="C33" s="18">
        <v>4833897</v>
      </c>
      <c r="D33" s="18">
        <v>4833897</v>
      </c>
      <c r="E33" s="19">
        <v>3424126</v>
      </c>
      <c r="F33" s="20">
        <v>3595332</v>
      </c>
      <c r="G33" s="20">
        <v>3595332</v>
      </c>
      <c r="H33" s="20">
        <v>3595332</v>
      </c>
      <c r="I33" s="20">
        <v>3595332</v>
      </c>
      <c r="J33" s="20">
        <v>3595332</v>
      </c>
      <c r="K33" s="20">
        <v>3595332</v>
      </c>
      <c r="L33" s="20">
        <v>3595332</v>
      </c>
      <c r="M33" s="20">
        <v>3595332</v>
      </c>
      <c r="N33" s="20">
        <v>3595332</v>
      </c>
      <c r="O33" s="20">
        <v>3595332</v>
      </c>
      <c r="P33" s="20">
        <v>3595332</v>
      </c>
      <c r="Q33" s="20"/>
      <c r="R33" s="20"/>
      <c r="S33" s="20">
        <v>71117560</v>
      </c>
      <c r="T33" s="20">
        <v>72904002</v>
      </c>
      <c r="U33" s="20">
        <v>73540031</v>
      </c>
      <c r="V33" s="20">
        <v>73540031</v>
      </c>
      <c r="W33" s="20">
        <v>73540031</v>
      </c>
      <c r="X33" s="20">
        <v>3595332</v>
      </c>
      <c r="Y33" s="20">
        <v>69944699</v>
      </c>
      <c r="Z33" s="21">
        <v>1945.43</v>
      </c>
      <c r="AA33" s="22">
        <v>3595332</v>
      </c>
    </row>
    <row r="34" spans="1:27" ht="13.5">
      <c r="A34" s="27" t="s">
        <v>59</v>
      </c>
      <c r="B34" s="28"/>
      <c r="C34" s="29">
        <f aca="true" t="shared" si="3" ref="C34:Y34">SUM(C29:C33)</f>
        <v>34871827</v>
      </c>
      <c r="D34" s="29">
        <f>SUM(D29:D33)</f>
        <v>34871827</v>
      </c>
      <c r="E34" s="30">
        <f t="shared" si="3"/>
        <v>39356079</v>
      </c>
      <c r="F34" s="31">
        <f t="shared" si="3"/>
        <v>42782696</v>
      </c>
      <c r="G34" s="31">
        <f t="shared" si="3"/>
        <v>5599038</v>
      </c>
      <c r="H34" s="31">
        <f t="shared" si="3"/>
        <v>6238388</v>
      </c>
      <c r="I34" s="31">
        <f t="shared" si="3"/>
        <v>45041677</v>
      </c>
      <c r="J34" s="31">
        <f t="shared" si="3"/>
        <v>45041677</v>
      </c>
      <c r="K34" s="31">
        <f t="shared" si="3"/>
        <v>19447717</v>
      </c>
      <c r="L34" s="31">
        <f t="shared" si="3"/>
        <v>19335365</v>
      </c>
      <c r="M34" s="31">
        <f t="shared" si="3"/>
        <v>20331674</v>
      </c>
      <c r="N34" s="31">
        <f t="shared" si="3"/>
        <v>20331674</v>
      </c>
      <c r="O34" s="31">
        <f t="shared" si="3"/>
        <v>35069533</v>
      </c>
      <c r="P34" s="31">
        <f t="shared" si="3"/>
        <v>35069533</v>
      </c>
      <c r="Q34" s="31">
        <f t="shared" si="3"/>
        <v>15692948</v>
      </c>
      <c r="R34" s="31">
        <f t="shared" si="3"/>
        <v>15692948</v>
      </c>
      <c r="S34" s="31">
        <f t="shared" si="3"/>
        <v>177610097</v>
      </c>
      <c r="T34" s="31">
        <f t="shared" si="3"/>
        <v>78308568</v>
      </c>
      <c r="U34" s="31">
        <f t="shared" si="3"/>
        <v>72071647</v>
      </c>
      <c r="V34" s="31">
        <f t="shared" si="3"/>
        <v>72071647</v>
      </c>
      <c r="W34" s="31">
        <f t="shared" si="3"/>
        <v>72071647</v>
      </c>
      <c r="X34" s="31">
        <f t="shared" si="3"/>
        <v>42782696</v>
      </c>
      <c r="Y34" s="31">
        <f t="shared" si="3"/>
        <v>29288951</v>
      </c>
      <c r="Z34" s="32">
        <f>+IF(X34&lt;&gt;0,+(Y34/X34)*100,0)</f>
        <v>68.45980674055697</v>
      </c>
      <c r="AA34" s="33">
        <f>SUM(AA29:AA33)</f>
        <v>42782696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30166156</v>
      </c>
      <c r="D37" s="18">
        <v>30166156</v>
      </c>
      <c r="E37" s="19">
        <v>220700</v>
      </c>
      <c r="F37" s="20">
        <v>58220699</v>
      </c>
      <c r="G37" s="20">
        <v>220700</v>
      </c>
      <c r="H37" s="20">
        <v>220700</v>
      </c>
      <c r="I37" s="20">
        <v>220700</v>
      </c>
      <c r="J37" s="20">
        <v>220700</v>
      </c>
      <c r="K37" s="20">
        <v>220700</v>
      </c>
      <c r="L37" s="20">
        <v>24166667</v>
      </c>
      <c r="M37" s="20">
        <v>29110350</v>
      </c>
      <c r="N37" s="20">
        <v>29110350</v>
      </c>
      <c r="O37" s="20">
        <v>33962075</v>
      </c>
      <c r="P37" s="20">
        <v>33962075</v>
      </c>
      <c r="Q37" s="20"/>
      <c r="R37" s="20"/>
      <c r="S37" s="20">
        <v>19081177</v>
      </c>
      <c r="T37" s="20">
        <v>19081177</v>
      </c>
      <c r="U37" s="20">
        <v>19081177</v>
      </c>
      <c r="V37" s="20">
        <v>19081177</v>
      </c>
      <c r="W37" s="20">
        <v>19081177</v>
      </c>
      <c r="X37" s="20">
        <v>58220699</v>
      </c>
      <c r="Y37" s="20">
        <v>-39139522</v>
      </c>
      <c r="Z37" s="21">
        <v>-67.23</v>
      </c>
      <c r="AA37" s="22">
        <v>58220699</v>
      </c>
    </row>
    <row r="38" spans="1:27" ht="13.5">
      <c r="A38" s="23" t="s">
        <v>58</v>
      </c>
      <c r="B38" s="17"/>
      <c r="C38" s="18">
        <v>24467718</v>
      </c>
      <c r="D38" s="18">
        <v>24467718</v>
      </c>
      <c r="E38" s="19">
        <v>21605434</v>
      </c>
      <c r="F38" s="20">
        <v>24846249</v>
      </c>
      <c r="G38" s="20">
        <v>18010528</v>
      </c>
      <c r="H38" s="20">
        <v>18010528</v>
      </c>
      <c r="I38" s="20">
        <v>18010528</v>
      </c>
      <c r="J38" s="20">
        <v>18010528</v>
      </c>
      <c r="K38" s="20">
        <v>18010528</v>
      </c>
      <c r="L38" s="20">
        <v>18010528</v>
      </c>
      <c r="M38" s="20">
        <v>18010528</v>
      </c>
      <c r="N38" s="20">
        <v>18010528</v>
      </c>
      <c r="O38" s="20">
        <v>18010528</v>
      </c>
      <c r="P38" s="20">
        <v>18010528</v>
      </c>
      <c r="Q38" s="20"/>
      <c r="R38" s="20"/>
      <c r="S38" s="20"/>
      <c r="T38" s="20"/>
      <c r="U38" s="20"/>
      <c r="V38" s="20"/>
      <c r="W38" s="20"/>
      <c r="X38" s="20">
        <v>24846249</v>
      </c>
      <c r="Y38" s="20">
        <v>-24846249</v>
      </c>
      <c r="Z38" s="21">
        <v>-100</v>
      </c>
      <c r="AA38" s="22">
        <v>24846249</v>
      </c>
    </row>
    <row r="39" spans="1:27" ht="13.5">
      <c r="A39" s="27" t="s">
        <v>61</v>
      </c>
      <c r="B39" s="35"/>
      <c r="C39" s="29">
        <f aca="true" t="shared" si="4" ref="C39:Y39">SUM(C37:C38)</f>
        <v>54633874</v>
      </c>
      <c r="D39" s="29">
        <f>SUM(D37:D38)</f>
        <v>54633874</v>
      </c>
      <c r="E39" s="36">
        <f t="shared" si="4"/>
        <v>21826134</v>
      </c>
      <c r="F39" s="37">
        <f t="shared" si="4"/>
        <v>83066948</v>
      </c>
      <c r="G39" s="37">
        <f t="shared" si="4"/>
        <v>18231228</v>
      </c>
      <c r="H39" s="37">
        <f t="shared" si="4"/>
        <v>18231228</v>
      </c>
      <c r="I39" s="37">
        <f t="shared" si="4"/>
        <v>18231228</v>
      </c>
      <c r="J39" s="37">
        <f t="shared" si="4"/>
        <v>18231228</v>
      </c>
      <c r="K39" s="37">
        <f t="shared" si="4"/>
        <v>18231228</v>
      </c>
      <c r="L39" s="37">
        <f t="shared" si="4"/>
        <v>42177195</v>
      </c>
      <c r="M39" s="37">
        <f t="shared" si="4"/>
        <v>47120878</v>
      </c>
      <c r="N39" s="37">
        <f t="shared" si="4"/>
        <v>47120878</v>
      </c>
      <c r="O39" s="37">
        <f t="shared" si="4"/>
        <v>51972603</v>
      </c>
      <c r="P39" s="37">
        <f t="shared" si="4"/>
        <v>51972603</v>
      </c>
      <c r="Q39" s="37">
        <f t="shared" si="4"/>
        <v>0</v>
      </c>
      <c r="R39" s="37">
        <f t="shared" si="4"/>
        <v>0</v>
      </c>
      <c r="S39" s="37">
        <f t="shared" si="4"/>
        <v>19081177</v>
      </c>
      <c r="T39" s="37">
        <f t="shared" si="4"/>
        <v>19081177</v>
      </c>
      <c r="U39" s="37">
        <f t="shared" si="4"/>
        <v>19081177</v>
      </c>
      <c r="V39" s="37">
        <f t="shared" si="4"/>
        <v>19081177</v>
      </c>
      <c r="W39" s="37">
        <f t="shared" si="4"/>
        <v>19081177</v>
      </c>
      <c r="X39" s="37">
        <f t="shared" si="4"/>
        <v>83066948</v>
      </c>
      <c r="Y39" s="37">
        <f t="shared" si="4"/>
        <v>-63985771</v>
      </c>
      <c r="Z39" s="38">
        <f>+IF(X39&lt;&gt;0,+(Y39/X39)*100,0)</f>
        <v>-77.02915845662224</v>
      </c>
      <c r="AA39" s="39">
        <f>SUM(AA37:AA38)</f>
        <v>83066948</v>
      </c>
    </row>
    <row r="40" spans="1:27" ht="13.5">
      <c r="A40" s="27" t="s">
        <v>62</v>
      </c>
      <c r="B40" s="28"/>
      <c r="C40" s="29">
        <f aca="true" t="shared" si="5" ref="C40:Y40">+C34+C39</f>
        <v>89505701</v>
      </c>
      <c r="D40" s="29">
        <f>+D34+D39</f>
        <v>89505701</v>
      </c>
      <c r="E40" s="30">
        <f t="shared" si="5"/>
        <v>61182213</v>
      </c>
      <c r="F40" s="31">
        <f t="shared" si="5"/>
        <v>125849644</v>
      </c>
      <c r="G40" s="31">
        <f t="shared" si="5"/>
        <v>23830266</v>
      </c>
      <c r="H40" s="31">
        <f t="shared" si="5"/>
        <v>24469616</v>
      </c>
      <c r="I40" s="31">
        <f t="shared" si="5"/>
        <v>63272905</v>
      </c>
      <c r="J40" s="31">
        <f t="shared" si="5"/>
        <v>63272905</v>
      </c>
      <c r="K40" s="31">
        <f t="shared" si="5"/>
        <v>37678945</v>
      </c>
      <c r="L40" s="31">
        <f t="shared" si="5"/>
        <v>61512560</v>
      </c>
      <c r="M40" s="31">
        <f t="shared" si="5"/>
        <v>67452552</v>
      </c>
      <c r="N40" s="31">
        <f t="shared" si="5"/>
        <v>67452552</v>
      </c>
      <c r="O40" s="31">
        <f t="shared" si="5"/>
        <v>87042136</v>
      </c>
      <c r="P40" s="31">
        <f t="shared" si="5"/>
        <v>87042136</v>
      </c>
      <c r="Q40" s="31">
        <f t="shared" si="5"/>
        <v>15692948</v>
      </c>
      <c r="R40" s="31">
        <f t="shared" si="5"/>
        <v>15692948</v>
      </c>
      <c r="S40" s="31">
        <f t="shared" si="5"/>
        <v>196691274</v>
      </c>
      <c r="T40" s="31">
        <f t="shared" si="5"/>
        <v>97389745</v>
      </c>
      <c r="U40" s="31">
        <f t="shared" si="5"/>
        <v>91152824</v>
      </c>
      <c r="V40" s="31">
        <f t="shared" si="5"/>
        <v>91152824</v>
      </c>
      <c r="W40" s="31">
        <f t="shared" si="5"/>
        <v>91152824</v>
      </c>
      <c r="X40" s="31">
        <f t="shared" si="5"/>
        <v>125849644</v>
      </c>
      <c r="Y40" s="31">
        <f t="shared" si="5"/>
        <v>-34696820</v>
      </c>
      <c r="Z40" s="32">
        <f>+IF(X40&lt;&gt;0,+(Y40/X40)*100,0)</f>
        <v>-27.570058124280433</v>
      </c>
      <c r="AA40" s="33">
        <f>+AA34+AA39</f>
        <v>125849644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539510504</v>
      </c>
      <c r="D42" s="43">
        <f>+D25-D40</f>
        <v>539510504</v>
      </c>
      <c r="E42" s="44">
        <f t="shared" si="6"/>
        <v>473210957</v>
      </c>
      <c r="F42" s="45">
        <f t="shared" si="6"/>
        <v>502883957</v>
      </c>
      <c r="G42" s="45">
        <f t="shared" si="6"/>
        <v>560699743</v>
      </c>
      <c r="H42" s="45">
        <f t="shared" si="6"/>
        <v>556971697</v>
      </c>
      <c r="I42" s="45">
        <f t="shared" si="6"/>
        <v>539757272</v>
      </c>
      <c r="J42" s="45">
        <f t="shared" si="6"/>
        <v>539757272</v>
      </c>
      <c r="K42" s="45">
        <f t="shared" si="6"/>
        <v>521066966</v>
      </c>
      <c r="L42" s="45">
        <f t="shared" si="6"/>
        <v>504439499</v>
      </c>
      <c r="M42" s="45">
        <f t="shared" si="6"/>
        <v>528928647</v>
      </c>
      <c r="N42" s="45">
        <f t="shared" si="6"/>
        <v>528928647</v>
      </c>
      <c r="O42" s="45">
        <f t="shared" si="6"/>
        <v>507517432</v>
      </c>
      <c r="P42" s="45">
        <f t="shared" si="6"/>
        <v>507517432</v>
      </c>
      <c r="Q42" s="45">
        <f t="shared" si="6"/>
        <v>8987661</v>
      </c>
      <c r="R42" s="45">
        <f t="shared" si="6"/>
        <v>8987661</v>
      </c>
      <c r="S42" s="45">
        <f t="shared" si="6"/>
        <v>474566781</v>
      </c>
      <c r="T42" s="45">
        <f t="shared" si="6"/>
        <v>550073089</v>
      </c>
      <c r="U42" s="45">
        <f t="shared" si="6"/>
        <v>551221211</v>
      </c>
      <c r="V42" s="45">
        <f t="shared" si="6"/>
        <v>551221211</v>
      </c>
      <c r="W42" s="45">
        <f t="shared" si="6"/>
        <v>551221211</v>
      </c>
      <c r="X42" s="45">
        <f t="shared" si="6"/>
        <v>502883957</v>
      </c>
      <c r="Y42" s="45">
        <f t="shared" si="6"/>
        <v>48337254</v>
      </c>
      <c r="Z42" s="46">
        <f>+IF(X42&lt;&gt;0,+(Y42/X42)*100,0)</f>
        <v>9.612009555516602</v>
      </c>
      <c r="AA42" s="47">
        <f>+AA25-AA40</f>
        <v>502883957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539510504</v>
      </c>
      <c r="D45" s="18">
        <v>539510504</v>
      </c>
      <c r="E45" s="19">
        <v>473210957</v>
      </c>
      <c r="F45" s="20">
        <v>502883957</v>
      </c>
      <c r="G45" s="20">
        <v>560699743</v>
      </c>
      <c r="H45" s="20">
        <v>556971697</v>
      </c>
      <c r="I45" s="20">
        <v>539757272</v>
      </c>
      <c r="J45" s="20">
        <v>539757272</v>
      </c>
      <c r="K45" s="20">
        <v>521066966</v>
      </c>
      <c r="L45" s="20">
        <v>504439499</v>
      </c>
      <c r="M45" s="20">
        <v>528928647</v>
      </c>
      <c r="N45" s="20">
        <v>528928647</v>
      </c>
      <c r="O45" s="20">
        <v>507517432</v>
      </c>
      <c r="P45" s="20">
        <v>507517432</v>
      </c>
      <c r="Q45" s="20">
        <v>8987661</v>
      </c>
      <c r="R45" s="20">
        <v>8987661</v>
      </c>
      <c r="S45" s="20">
        <v>474566781</v>
      </c>
      <c r="T45" s="20">
        <v>550073089</v>
      </c>
      <c r="U45" s="20">
        <v>551221211</v>
      </c>
      <c r="V45" s="20">
        <v>551221211</v>
      </c>
      <c r="W45" s="20">
        <v>551221211</v>
      </c>
      <c r="X45" s="20">
        <v>502883957</v>
      </c>
      <c r="Y45" s="20">
        <v>48337254</v>
      </c>
      <c r="Z45" s="48">
        <v>9.61</v>
      </c>
      <c r="AA45" s="22">
        <v>502883957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539510504</v>
      </c>
      <c r="D48" s="51">
        <f>SUM(D45:D47)</f>
        <v>539510504</v>
      </c>
      <c r="E48" s="52">
        <f t="shared" si="7"/>
        <v>473210957</v>
      </c>
      <c r="F48" s="53">
        <f t="shared" si="7"/>
        <v>502883957</v>
      </c>
      <c r="G48" s="53">
        <f t="shared" si="7"/>
        <v>560699743</v>
      </c>
      <c r="H48" s="53">
        <f t="shared" si="7"/>
        <v>556971697</v>
      </c>
      <c r="I48" s="53">
        <f t="shared" si="7"/>
        <v>539757272</v>
      </c>
      <c r="J48" s="53">
        <f t="shared" si="7"/>
        <v>539757272</v>
      </c>
      <c r="K48" s="53">
        <f t="shared" si="7"/>
        <v>521066966</v>
      </c>
      <c r="L48" s="53">
        <f t="shared" si="7"/>
        <v>504439499</v>
      </c>
      <c r="M48" s="53">
        <f t="shared" si="7"/>
        <v>528928647</v>
      </c>
      <c r="N48" s="53">
        <f t="shared" si="7"/>
        <v>528928647</v>
      </c>
      <c r="O48" s="53">
        <f t="shared" si="7"/>
        <v>507517432</v>
      </c>
      <c r="P48" s="53">
        <f t="shared" si="7"/>
        <v>507517432</v>
      </c>
      <c r="Q48" s="53">
        <f t="shared" si="7"/>
        <v>8987661</v>
      </c>
      <c r="R48" s="53">
        <f t="shared" si="7"/>
        <v>8987661</v>
      </c>
      <c r="S48" s="53">
        <f t="shared" si="7"/>
        <v>474566781</v>
      </c>
      <c r="T48" s="53">
        <f t="shared" si="7"/>
        <v>550073089</v>
      </c>
      <c r="U48" s="53">
        <f t="shared" si="7"/>
        <v>551221211</v>
      </c>
      <c r="V48" s="53">
        <f t="shared" si="7"/>
        <v>551221211</v>
      </c>
      <c r="W48" s="53">
        <f t="shared" si="7"/>
        <v>551221211</v>
      </c>
      <c r="X48" s="53">
        <f t="shared" si="7"/>
        <v>502883957</v>
      </c>
      <c r="Y48" s="53">
        <f t="shared" si="7"/>
        <v>48337254</v>
      </c>
      <c r="Z48" s="54">
        <f>+IF(X48&lt;&gt;0,+(Y48/X48)*100,0)</f>
        <v>9.612009555516602</v>
      </c>
      <c r="AA48" s="55">
        <f>SUM(AA45:AA47)</f>
        <v>502883957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103933265</v>
      </c>
      <c r="D6" s="18">
        <v>103933265</v>
      </c>
      <c r="E6" s="19">
        <v>93089000</v>
      </c>
      <c r="F6" s="20">
        <v>93089000</v>
      </c>
      <c r="G6" s="20"/>
      <c r="H6" s="20">
        <v>145345268</v>
      </c>
      <c r="I6" s="20">
        <v>119376418</v>
      </c>
      <c r="J6" s="20">
        <v>119376418</v>
      </c>
      <c r="K6" s="20">
        <v>93604485</v>
      </c>
      <c r="L6" s="20">
        <v>134079882</v>
      </c>
      <c r="M6" s="20">
        <v>100294599</v>
      </c>
      <c r="N6" s="20">
        <v>100294599</v>
      </c>
      <c r="O6" s="20">
        <v>117298835</v>
      </c>
      <c r="P6" s="20">
        <v>78756706</v>
      </c>
      <c r="Q6" s="20">
        <v>139552302</v>
      </c>
      <c r="R6" s="20">
        <v>139552302</v>
      </c>
      <c r="S6" s="20">
        <v>107307539</v>
      </c>
      <c r="T6" s="20">
        <v>87186714</v>
      </c>
      <c r="U6" s="20">
        <v>61193731</v>
      </c>
      <c r="V6" s="20">
        <v>61193731</v>
      </c>
      <c r="W6" s="20">
        <v>61193731</v>
      </c>
      <c r="X6" s="20">
        <v>93089000</v>
      </c>
      <c r="Y6" s="20">
        <v>-31895269</v>
      </c>
      <c r="Z6" s="21">
        <v>-34.26</v>
      </c>
      <c r="AA6" s="22">
        <v>93089000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13353157</v>
      </c>
      <c r="D8" s="18">
        <v>13353157</v>
      </c>
      <c r="E8" s="19">
        <v>100919212</v>
      </c>
      <c r="F8" s="20">
        <v>100919212</v>
      </c>
      <c r="G8" s="20"/>
      <c r="H8" s="20">
        <v>58595413</v>
      </c>
      <c r="I8" s="20">
        <v>59679626</v>
      </c>
      <c r="J8" s="20">
        <v>59679626</v>
      </c>
      <c r="K8" s="20">
        <v>61408420</v>
      </c>
      <c r="L8" s="20">
        <v>113346319</v>
      </c>
      <c r="M8" s="20">
        <v>116299648</v>
      </c>
      <c r="N8" s="20">
        <v>116299648</v>
      </c>
      <c r="O8" s="20">
        <v>113230125</v>
      </c>
      <c r="P8" s="20">
        <v>113684383</v>
      </c>
      <c r="Q8" s="20">
        <v>114613821</v>
      </c>
      <c r="R8" s="20">
        <v>114613821</v>
      </c>
      <c r="S8" s="20">
        <v>115974576</v>
      </c>
      <c r="T8" s="20"/>
      <c r="U8" s="20">
        <v>117401053</v>
      </c>
      <c r="V8" s="20">
        <v>117401053</v>
      </c>
      <c r="W8" s="20">
        <v>117401053</v>
      </c>
      <c r="X8" s="20">
        <v>100919212</v>
      </c>
      <c r="Y8" s="20">
        <v>16481841</v>
      </c>
      <c r="Z8" s="21">
        <v>16.33</v>
      </c>
      <c r="AA8" s="22">
        <v>100919212</v>
      </c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8947809</v>
      </c>
      <c r="D11" s="18">
        <v>8947809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126234231</v>
      </c>
      <c r="D12" s="29">
        <f>SUM(D6:D11)</f>
        <v>126234231</v>
      </c>
      <c r="E12" s="30">
        <f t="shared" si="0"/>
        <v>194008212</v>
      </c>
      <c r="F12" s="31">
        <f t="shared" si="0"/>
        <v>194008212</v>
      </c>
      <c r="G12" s="31">
        <f t="shared" si="0"/>
        <v>0</v>
      </c>
      <c r="H12" s="31">
        <f t="shared" si="0"/>
        <v>203940681</v>
      </c>
      <c r="I12" s="31">
        <f t="shared" si="0"/>
        <v>179056044</v>
      </c>
      <c r="J12" s="31">
        <f t="shared" si="0"/>
        <v>179056044</v>
      </c>
      <c r="K12" s="31">
        <f t="shared" si="0"/>
        <v>155012905</v>
      </c>
      <c r="L12" s="31">
        <f t="shared" si="0"/>
        <v>247426201</v>
      </c>
      <c r="M12" s="31">
        <f t="shared" si="0"/>
        <v>216594247</v>
      </c>
      <c r="N12" s="31">
        <f t="shared" si="0"/>
        <v>216594247</v>
      </c>
      <c r="O12" s="31">
        <f t="shared" si="0"/>
        <v>230528960</v>
      </c>
      <c r="P12" s="31">
        <f t="shared" si="0"/>
        <v>192441089</v>
      </c>
      <c r="Q12" s="31">
        <f t="shared" si="0"/>
        <v>254166123</v>
      </c>
      <c r="R12" s="31">
        <f t="shared" si="0"/>
        <v>254166123</v>
      </c>
      <c r="S12" s="31">
        <f t="shared" si="0"/>
        <v>223282115</v>
      </c>
      <c r="T12" s="31">
        <f t="shared" si="0"/>
        <v>87186714</v>
      </c>
      <c r="U12" s="31">
        <f t="shared" si="0"/>
        <v>178594784</v>
      </c>
      <c r="V12" s="31">
        <f t="shared" si="0"/>
        <v>178594784</v>
      </c>
      <c r="W12" s="31">
        <f t="shared" si="0"/>
        <v>178594784</v>
      </c>
      <c r="X12" s="31">
        <f t="shared" si="0"/>
        <v>194008212</v>
      </c>
      <c r="Y12" s="31">
        <f t="shared" si="0"/>
        <v>-15413428</v>
      </c>
      <c r="Z12" s="32">
        <f>+IF(X12&lt;&gt;0,+(Y12/X12)*100,0)</f>
        <v>-7.9447296797931415</v>
      </c>
      <c r="AA12" s="33">
        <f>SUM(AA6:AA11)</f>
        <v>194008212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116973757</v>
      </c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717334</v>
      </c>
      <c r="D17" s="18">
        <v>717334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488321331</v>
      </c>
      <c r="D19" s="18">
        <v>488321331</v>
      </c>
      <c r="E19" s="19">
        <v>241338000</v>
      </c>
      <c r="F19" s="20">
        <v>241338303</v>
      </c>
      <c r="G19" s="20"/>
      <c r="H19" s="20">
        <v>5689850</v>
      </c>
      <c r="I19" s="20">
        <v>6149258</v>
      </c>
      <c r="J19" s="20">
        <v>6149258</v>
      </c>
      <c r="K19" s="20">
        <v>22879653</v>
      </c>
      <c r="L19" s="20">
        <v>25425869</v>
      </c>
      <c r="M19" s="20">
        <v>9300253</v>
      </c>
      <c r="N19" s="20">
        <v>9300253</v>
      </c>
      <c r="O19" s="20">
        <v>5982476</v>
      </c>
      <c r="P19" s="20">
        <v>65122888</v>
      </c>
      <c r="Q19" s="20">
        <v>73432899</v>
      </c>
      <c r="R19" s="20">
        <v>73432899</v>
      </c>
      <c r="S19" s="20">
        <v>85758256</v>
      </c>
      <c r="T19" s="20">
        <v>9684529</v>
      </c>
      <c r="U19" s="20">
        <v>106323683</v>
      </c>
      <c r="V19" s="20">
        <v>106323683</v>
      </c>
      <c r="W19" s="20">
        <v>106323683</v>
      </c>
      <c r="X19" s="20">
        <v>241338303</v>
      </c>
      <c r="Y19" s="20">
        <v>-135014620</v>
      </c>
      <c r="Z19" s="21">
        <v>-55.94</v>
      </c>
      <c r="AA19" s="22">
        <v>241338303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202132</v>
      </c>
      <c r="D22" s="18">
        <v>202132</v>
      </c>
      <c r="E22" s="19">
        <v>1000000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489240797</v>
      </c>
      <c r="D24" s="29">
        <f>SUM(D15:D23)</f>
        <v>489240797</v>
      </c>
      <c r="E24" s="36">
        <f t="shared" si="1"/>
        <v>242338000</v>
      </c>
      <c r="F24" s="37">
        <f t="shared" si="1"/>
        <v>241338303</v>
      </c>
      <c r="G24" s="37">
        <f t="shared" si="1"/>
        <v>0</v>
      </c>
      <c r="H24" s="37">
        <f t="shared" si="1"/>
        <v>5689850</v>
      </c>
      <c r="I24" s="37">
        <f t="shared" si="1"/>
        <v>6149258</v>
      </c>
      <c r="J24" s="37">
        <f t="shared" si="1"/>
        <v>6149258</v>
      </c>
      <c r="K24" s="37">
        <f t="shared" si="1"/>
        <v>22879653</v>
      </c>
      <c r="L24" s="37">
        <f t="shared" si="1"/>
        <v>25425869</v>
      </c>
      <c r="M24" s="37">
        <f t="shared" si="1"/>
        <v>9300253</v>
      </c>
      <c r="N24" s="37">
        <f t="shared" si="1"/>
        <v>9300253</v>
      </c>
      <c r="O24" s="37">
        <f t="shared" si="1"/>
        <v>5982476</v>
      </c>
      <c r="P24" s="37">
        <f t="shared" si="1"/>
        <v>65122888</v>
      </c>
      <c r="Q24" s="37">
        <f t="shared" si="1"/>
        <v>73432899</v>
      </c>
      <c r="R24" s="37">
        <f t="shared" si="1"/>
        <v>73432899</v>
      </c>
      <c r="S24" s="37">
        <f t="shared" si="1"/>
        <v>85758256</v>
      </c>
      <c r="T24" s="37">
        <f t="shared" si="1"/>
        <v>126658286</v>
      </c>
      <c r="U24" s="37">
        <f t="shared" si="1"/>
        <v>106323683</v>
      </c>
      <c r="V24" s="37">
        <f t="shared" si="1"/>
        <v>106323683</v>
      </c>
      <c r="W24" s="37">
        <f t="shared" si="1"/>
        <v>106323683</v>
      </c>
      <c r="X24" s="37">
        <f t="shared" si="1"/>
        <v>241338303</v>
      </c>
      <c r="Y24" s="37">
        <f t="shared" si="1"/>
        <v>-135014620</v>
      </c>
      <c r="Z24" s="38">
        <f>+IF(X24&lt;&gt;0,+(Y24/X24)*100,0)</f>
        <v>-55.94413249852014</v>
      </c>
      <c r="AA24" s="39">
        <f>SUM(AA15:AA23)</f>
        <v>241338303</v>
      </c>
    </row>
    <row r="25" spans="1:27" ht="13.5">
      <c r="A25" s="27" t="s">
        <v>51</v>
      </c>
      <c r="B25" s="28"/>
      <c r="C25" s="29">
        <f aca="true" t="shared" si="2" ref="C25:Y25">+C12+C24</f>
        <v>615475028</v>
      </c>
      <c r="D25" s="29">
        <f>+D12+D24</f>
        <v>615475028</v>
      </c>
      <c r="E25" s="30">
        <f t="shared" si="2"/>
        <v>436346212</v>
      </c>
      <c r="F25" s="31">
        <f t="shared" si="2"/>
        <v>435346515</v>
      </c>
      <c r="G25" s="31">
        <f t="shared" si="2"/>
        <v>0</v>
      </c>
      <c r="H25" s="31">
        <f t="shared" si="2"/>
        <v>209630531</v>
      </c>
      <c r="I25" s="31">
        <f t="shared" si="2"/>
        <v>185205302</v>
      </c>
      <c r="J25" s="31">
        <f t="shared" si="2"/>
        <v>185205302</v>
      </c>
      <c r="K25" s="31">
        <f t="shared" si="2"/>
        <v>177892558</v>
      </c>
      <c r="L25" s="31">
        <f t="shared" si="2"/>
        <v>272852070</v>
      </c>
      <c r="M25" s="31">
        <f t="shared" si="2"/>
        <v>225894500</v>
      </c>
      <c r="N25" s="31">
        <f t="shared" si="2"/>
        <v>225894500</v>
      </c>
      <c r="O25" s="31">
        <f t="shared" si="2"/>
        <v>236511436</v>
      </c>
      <c r="P25" s="31">
        <f t="shared" si="2"/>
        <v>257563977</v>
      </c>
      <c r="Q25" s="31">
        <f t="shared" si="2"/>
        <v>327599022</v>
      </c>
      <c r="R25" s="31">
        <f t="shared" si="2"/>
        <v>327599022</v>
      </c>
      <c r="S25" s="31">
        <f t="shared" si="2"/>
        <v>309040371</v>
      </c>
      <c r="T25" s="31">
        <f t="shared" si="2"/>
        <v>213845000</v>
      </c>
      <c r="U25" s="31">
        <f t="shared" si="2"/>
        <v>284918467</v>
      </c>
      <c r="V25" s="31">
        <f t="shared" si="2"/>
        <v>284918467</v>
      </c>
      <c r="W25" s="31">
        <f t="shared" si="2"/>
        <v>284918467</v>
      </c>
      <c r="X25" s="31">
        <f t="shared" si="2"/>
        <v>435346515</v>
      </c>
      <c r="Y25" s="31">
        <f t="shared" si="2"/>
        <v>-150428048</v>
      </c>
      <c r="Z25" s="32">
        <f>+IF(X25&lt;&gt;0,+(Y25/X25)*100,0)</f>
        <v>-34.55363551032446</v>
      </c>
      <c r="AA25" s="33">
        <f>+AA12+AA24</f>
        <v>435346515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436581</v>
      </c>
      <c r="D30" s="18">
        <v>436581</v>
      </c>
      <c r="E30" s="19">
        <v>863548</v>
      </c>
      <c r="F30" s="20">
        <v>1018622</v>
      </c>
      <c r="G30" s="20"/>
      <c r="H30" s="20"/>
      <c r="I30" s="20">
        <v>444671</v>
      </c>
      <c r="J30" s="20">
        <v>444671</v>
      </c>
      <c r="K30" s="20">
        <v>389109</v>
      </c>
      <c r="L30" s="20">
        <v>240576</v>
      </c>
      <c r="M30" s="20">
        <v>206208</v>
      </c>
      <c r="N30" s="20">
        <v>206208</v>
      </c>
      <c r="O30" s="20">
        <v>171840</v>
      </c>
      <c r="P30" s="20">
        <v>137472</v>
      </c>
      <c r="Q30" s="20">
        <v>103104</v>
      </c>
      <c r="R30" s="20">
        <v>103104</v>
      </c>
      <c r="S30" s="20">
        <v>68736</v>
      </c>
      <c r="T30" s="20">
        <v>34098</v>
      </c>
      <c r="U30" s="20"/>
      <c r="V30" s="20"/>
      <c r="W30" s="20"/>
      <c r="X30" s="20">
        <v>1018622</v>
      </c>
      <c r="Y30" s="20">
        <v>-1018622</v>
      </c>
      <c r="Z30" s="21">
        <v>-100</v>
      </c>
      <c r="AA30" s="22">
        <v>1018622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71623715</v>
      </c>
      <c r="D32" s="18">
        <v>71623715</v>
      </c>
      <c r="E32" s="19">
        <v>37865000</v>
      </c>
      <c r="F32" s="20">
        <v>37864844</v>
      </c>
      <c r="G32" s="20"/>
      <c r="H32" s="20">
        <v>55102886</v>
      </c>
      <c r="I32" s="20">
        <v>41006005</v>
      </c>
      <c r="J32" s="20">
        <v>41006005</v>
      </c>
      <c r="K32" s="20">
        <v>35871747</v>
      </c>
      <c r="L32" s="20">
        <v>36913003</v>
      </c>
      <c r="M32" s="20">
        <v>20340827</v>
      </c>
      <c r="N32" s="20">
        <v>20340827</v>
      </c>
      <c r="O32" s="20">
        <v>36039095</v>
      </c>
      <c r="P32" s="20">
        <v>36416107</v>
      </c>
      <c r="Q32" s="20">
        <v>60656842</v>
      </c>
      <c r="R32" s="20">
        <v>60656842</v>
      </c>
      <c r="S32" s="20">
        <v>45958292</v>
      </c>
      <c r="T32" s="20">
        <v>37133117</v>
      </c>
      <c r="U32" s="20">
        <v>27067481</v>
      </c>
      <c r="V32" s="20">
        <v>27067481</v>
      </c>
      <c r="W32" s="20">
        <v>27067481</v>
      </c>
      <c r="X32" s="20">
        <v>37864844</v>
      </c>
      <c r="Y32" s="20">
        <v>-10797363</v>
      </c>
      <c r="Z32" s="21">
        <v>-28.52</v>
      </c>
      <c r="AA32" s="22">
        <v>37864844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72060296</v>
      </c>
      <c r="D34" s="29">
        <f>SUM(D29:D33)</f>
        <v>72060296</v>
      </c>
      <c r="E34" s="30">
        <f t="shared" si="3"/>
        <v>38728548</v>
      </c>
      <c r="F34" s="31">
        <f t="shared" si="3"/>
        <v>38883466</v>
      </c>
      <c r="G34" s="31">
        <f t="shared" si="3"/>
        <v>0</v>
      </c>
      <c r="H34" s="31">
        <f t="shared" si="3"/>
        <v>55102886</v>
      </c>
      <c r="I34" s="31">
        <f t="shared" si="3"/>
        <v>41450676</v>
      </c>
      <c r="J34" s="31">
        <f t="shared" si="3"/>
        <v>41450676</v>
      </c>
      <c r="K34" s="31">
        <f t="shared" si="3"/>
        <v>36260856</v>
      </c>
      <c r="L34" s="31">
        <f t="shared" si="3"/>
        <v>37153579</v>
      </c>
      <c r="M34" s="31">
        <f t="shared" si="3"/>
        <v>20547035</v>
      </c>
      <c r="N34" s="31">
        <f t="shared" si="3"/>
        <v>20547035</v>
      </c>
      <c r="O34" s="31">
        <f t="shared" si="3"/>
        <v>36210935</v>
      </c>
      <c r="P34" s="31">
        <f t="shared" si="3"/>
        <v>36553579</v>
      </c>
      <c r="Q34" s="31">
        <f t="shared" si="3"/>
        <v>60759946</v>
      </c>
      <c r="R34" s="31">
        <f t="shared" si="3"/>
        <v>60759946</v>
      </c>
      <c r="S34" s="31">
        <f t="shared" si="3"/>
        <v>46027028</v>
      </c>
      <c r="T34" s="31">
        <f t="shared" si="3"/>
        <v>37167215</v>
      </c>
      <c r="U34" s="31">
        <f t="shared" si="3"/>
        <v>27067481</v>
      </c>
      <c r="V34" s="31">
        <f t="shared" si="3"/>
        <v>27067481</v>
      </c>
      <c r="W34" s="31">
        <f t="shared" si="3"/>
        <v>27067481</v>
      </c>
      <c r="X34" s="31">
        <f t="shared" si="3"/>
        <v>38883466</v>
      </c>
      <c r="Y34" s="31">
        <f t="shared" si="3"/>
        <v>-11815985</v>
      </c>
      <c r="Z34" s="32">
        <f>+IF(X34&lt;&gt;0,+(Y34/X34)*100,0)</f>
        <v>-30.38819893267745</v>
      </c>
      <c r="AA34" s="33">
        <f>SUM(AA29:AA33)</f>
        <v>38883466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553681</v>
      </c>
      <c r="D37" s="18">
        <v>553681</v>
      </c>
      <c r="E37" s="19">
        <v>1018622</v>
      </c>
      <c r="F37" s="20">
        <v>863548</v>
      </c>
      <c r="G37" s="20"/>
      <c r="H37" s="20">
        <v>1250148</v>
      </c>
      <c r="I37" s="20">
        <v>749890</v>
      </c>
      <c r="J37" s="20">
        <v>749890</v>
      </c>
      <c r="K37" s="20">
        <v>805452</v>
      </c>
      <c r="L37" s="20">
        <v>990614</v>
      </c>
      <c r="M37" s="20">
        <v>707779</v>
      </c>
      <c r="N37" s="20">
        <v>707779</v>
      </c>
      <c r="O37" s="20">
        <v>714184</v>
      </c>
      <c r="P37" s="20">
        <v>719955</v>
      </c>
      <c r="Q37" s="20">
        <v>725805</v>
      </c>
      <c r="R37" s="20">
        <v>725805</v>
      </c>
      <c r="S37" s="20">
        <v>731613</v>
      </c>
      <c r="T37" s="20">
        <v>737310</v>
      </c>
      <c r="U37" s="20">
        <v>742445</v>
      </c>
      <c r="V37" s="20">
        <v>742445</v>
      </c>
      <c r="W37" s="20">
        <v>742445</v>
      </c>
      <c r="X37" s="20">
        <v>863548</v>
      </c>
      <c r="Y37" s="20">
        <v>-121103</v>
      </c>
      <c r="Z37" s="21">
        <v>-14.02</v>
      </c>
      <c r="AA37" s="22">
        <v>863548</v>
      </c>
    </row>
    <row r="38" spans="1:27" ht="13.5">
      <c r="A38" s="23" t="s">
        <v>58</v>
      </c>
      <c r="B38" s="17"/>
      <c r="C38" s="18">
        <v>31761814</v>
      </c>
      <c r="D38" s="18">
        <v>31761814</v>
      </c>
      <c r="E38" s="19">
        <v>25235807</v>
      </c>
      <c r="F38" s="20">
        <v>25235807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25235807</v>
      </c>
      <c r="Y38" s="20">
        <v>-25235807</v>
      </c>
      <c r="Z38" s="21">
        <v>-100</v>
      </c>
      <c r="AA38" s="22">
        <v>25235807</v>
      </c>
    </row>
    <row r="39" spans="1:27" ht="13.5">
      <c r="A39" s="27" t="s">
        <v>61</v>
      </c>
      <c r="B39" s="35"/>
      <c r="C39" s="29">
        <f aca="true" t="shared" si="4" ref="C39:Y39">SUM(C37:C38)</f>
        <v>32315495</v>
      </c>
      <c r="D39" s="29">
        <f>SUM(D37:D38)</f>
        <v>32315495</v>
      </c>
      <c r="E39" s="36">
        <f t="shared" si="4"/>
        <v>26254429</v>
      </c>
      <c r="F39" s="37">
        <f t="shared" si="4"/>
        <v>26099355</v>
      </c>
      <c r="G39" s="37">
        <f t="shared" si="4"/>
        <v>0</v>
      </c>
      <c r="H39" s="37">
        <f t="shared" si="4"/>
        <v>1250148</v>
      </c>
      <c r="I39" s="37">
        <f t="shared" si="4"/>
        <v>749890</v>
      </c>
      <c r="J39" s="37">
        <f t="shared" si="4"/>
        <v>749890</v>
      </c>
      <c r="K39" s="37">
        <f t="shared" si="4"/>
        <v>805452</v>
      </c>
      <c r="L39" s="37">
        <f t="shared" si="4"/>
        <v>990614</v>
      </c>
      <c r="M39" s="37">
        <f t="shared" si="4"/>
        <v>707779</v>
      </c>
      <c r="N39" s="37">
        <f t="shared" si="4"/>
        <v>707779</v>
      </c>
      <c r="O39" s="37">
        <f t="shared" si="4"/>
        <v>714184</v>
      </c>
      <c r="P39" s="37">
        <f t="shared" si="4"/>
        <v>719955</v>
      </c>
      <c r="Q39" s="37">
        <f t="shared" si="4"/>
        <v>725805</v>
      </c>
      <c r="R39" s="37">
        <f t="shared" si="4"/>
        <v>725805</v>
      </c>
      <c r="S39" s="37">
        <f t="shared" si="4"/>
        <v>731613</v>
      </c>
      <c r="T39" s="37">
        <f t="shared" si="4"/>
        <v>737310</v>
      </c>
      <c r="U39" s="37">
        <f t="shared" si="4"/>
        <v>742445</v>
      </c>
      <c r="V39" s="37">
        <f t="shared" si="4"/>
        <v>742445</v>
      </c>
      <c r="W39" s="37">
        <f t="shared" si="4"/>
        <v>742445</v>
      </c>
      <c r="X39" s="37">
        <f t="shared" si="4"/>
        <v>26099355</v>
      </c>
      <c r="Y39" s="37">
        <f t="shared" si="4"/>
        <v>-25356910</v>
      </c>
      <c r="Z39" s="38">
        <f>+IF(X39&lt;&gt;0,+(Y39/X39)*100,0)</f>
        <v>-97.15531284202234</v>
      </c>
      <c r="AA39" s="39">
        <f>SUM(AA37:AA38)</f>
        <v>26099355</v>
      </c>
    </row>
    <row r="40" spans="1:27" ht="13.5">
      <c r="A40" s="27" t="s">
        <v>62</v>
      </c>
      <c r="B40" s="28"/>
      <c r="C40" s="29">
        <f aca="true" t="shared" si="5" ref="C40:Y40">+C34+C39</f>
        <v>104375791</v>
      </c>
      <c r="D40" s="29">
        <f>+D34+D39</f>
        <v>104375791</v>
      </c>
      <c r="E40" s="30">
        <f t="shared" si="5"/>
        <v>64982977</v>
      </c>
      <c r="F40" s="31">
        <f t="shared" si="5"/>
        <v>64982821</v>
      </c>
      <c r="G40" s="31">
        <f t="shared" si="5"/>
        <v>0</v>
      </c>
      <c r="H40" s="31">
        <f t="shared" si="5"/>
        <v>56353034</v>
      </c>
      <c r="I40" s="31">
        <f t="shared" si="5"/>
        <v>42200566</v>
      </c>
      <c r="J40" s="31">
        <f t="shared" si="5"/>
        <v>42200566</v>
      </c>
      <c r="K40" s="31">
        <f t="shared" si="5"/>
        <v>37066308</v>
      </c>
      <c r="L40" s="31">
        <f t="shared" si="5"/>
        <v>38144193</v>
      </c>
      <c r="M40" s="31">
        <f t="shared" si="5"/>
        <v>21254814</v>
      </c>
      <c r="N40" s="31">
        <f t="shared" si="5"/>
        <v>21254814</v>
      </c>
      <c r="O40" s="31">
        <f t="shared" si="5"/>
        <v>36925119</v>
      </c>
      <c r="P40" s="31">
        <f t="shared" si="5"/>
        <v>37273534</v>
      </c>
      <c r="Q40" s="31">
        <f t="shared" si="5"/>
        <v>61485751</v>
      </c>
      <c r="R40" s="31">
        <f t="shared" si="5"/>
        <v>61485751</v>
      </c>
      <c r="S40" s="31">
        <f t="shared" si="5"/>
        <v>46758641</v>
      </c>
      <c r="T40" s="31">
        <f t="shared" si="5"/>
        <v>37904525</v>
      </c>
      <c r="U40" s="31">
        <f t="shared" si="5"/>
        <v>27809926</v>
      </c>
      <c r="V40" s="31">
        <f t="shared" si="5"/>
        <v>27809926</v>
      </c>
      <c r="W40" s="31">
        <f t="shared" si="5"/>
        <v>27809926</v>
      </c>
      <c r="X40" s="31">
        <f t="shared" si="5"/>
        <v>64982821</v>
      </c>
      <c r="Y40" s="31">
        <f t="shared" si="5"/>
        <v>-37172895</v>
      </c>
      <c r="Z40" s="32">
        <f>+IF(X40&lt;&gt;0,+(Y40/X40)*100,0)</f>
        <v>-57.204187857587776</v>
      </c>
      <c r="AA40" s="33">
        <f>+AA34+AA39</f>
        <v>64982821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511099237</v>
      </c>
      <c r="D42" s="43">
        <f>+D25-D40</f>
        <v>511099237</v>
      </c>
      <c r="E42" s="44">
        <f t="shared" si="6"/>
        <v>371363235</v>
      </c>
      <c r="F42" s="45">
        <f t="shared" si="6"/>
        <v>370363694</v>
      </c>
      <c r="G42" s="45">
        <f t="shared" si="6"/>
        <v>0</v>
      </c>
      <c r="H42" s="45">
        <f t="shared" si="6"/>
        <v>153277497</v>
      </c>
      <c r="I42" s="45">
        <f t="shared" si="6"/>
        <v>143004736</v>
      </c>
      <c r="J42" s="45">
        <f t="shared" si="6"/>
        <v>143004736</v>
      </c>
      <c r="K42" s="45">
        <f t="shared" si="6"/>
        <v>140826250</v>
      </c>
      <c r="L42" s="45">
        <f t="shared" si="6"/>
        <v>234707877</v>
      </c>
      <c r="M42" s="45">
        <f t="shared" si="6"/>
        <v>204639686</v>
      </c>
      <c r="N42" s="45">
        <f t="shared" si="6"/>
        <v>204639686</v>
      </c>
      <c r="O42" s="45">
        <f t="shared" si="6"/>
        <v>199586317</v>
      </c>
      <c r="P42" s="45">
        <f t="shared" si="6"/>
        <v>220290443</v>
      </c>
      <c r="Q42" s="45">
        <f t="shared" si="6"/>
        <v>266113271</v>
      </c>
      <c r="R42" s="45">
        <f t="shared" si="6"/>
        <v>266113271</v>
      </c>
      <c r="S42" s="45">
        <f t="shared" si="6"/>
        <v>262281730</v>
      </c>
      <c r="T42" s="45">
        <f t="shared" si="6"/>
        <v>175940475</v>
      </c>
      <c r="U42" s="45">
        <f t="shared" si="6"/>
        <v>257108541</v>
      </c>
      <c r="V42" s="45">
        <f t="shared" si="6"/>
        <v>257108541</v>
      </c>
      <c r="W42" s="45">
        <f t="shared" si="6"/>
        <v>257108541</v>
      </c>
      <c r="X42" s="45">
        <f t="shared" si="6"/>
        <v>370363694</v>
      </c>
      <c r="Y42" s="45">
        <f t="shared" si="6"/>
        <v>-113255153</v>
      </c>
      <c r="Z42" s="46">
        <f>+IF(X42&lt;&gt;0,+(Y42/X42)*100,0)</f>
        <v>-30.579442541147134</v>
      </c>
      <c r="AA42" s="47">
        <f>+AA25-AA40</f>
        <v>370363694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511099237</v>
      </c>
      <c r="D45" s="18">
        <v>511099237</v>
      </c>
      <c r="E45" s="19">
        <v>371363235</v>
      </c>
      <c r="F45" s="20">
        <v>370363694</v>
      </c>
      <c r="G45" s="20"/>
      <c r="H45" s="20">
        <v>153277497</v>
      </c>
      <c r="I45" s="20">
        <v>143004736</v>
      </c>
      <c r="J45" s="20">
        <v>143004736</v>
      </c>
      <c r="K45" s="20">
        <v>140826250</v>
      </c>
      <c r="L45" s="20">
        <v>234707877</v>
      </c>
      <c r="M45" s="20">
        <v>204639686</v>
      </c>
      <c r="N45" s="20">
        <v>204639686</v>
      </c>
      <c r="O45" s="20">
        <v>199586317</v>
      </c>
      <c r="P45" s="20">
        <v>220290443</v>
      </c>
      <c r="Q45" s="20">
        <v>266113271</v>
      </c>
      <c r="R45" s="20">
        <v>266113271</v>
      </c>
      <c r="S45" s="20">
        <v>262281730</v>
      </c>
      <c r="T45" s="20">
        <v>175940475</v>
      </c>
      <c r="U45" s="20">
        <v>257108541</v>
      </c>
      <c r="V45" s="20">
        <v>257108541</v>
      </c>
      <c r="W45" s="20">
        <v>257108541</v>
      </c>
      <c r="X45" s="20">
        <v>370363694</v>
      </c>
      <c r="Y45" s="20">
        <v>-113255153</v>
      </c>
      <c r="Z45" s="48">
        <v>-30.58</v>
      </c>
      <c r="AA45" s="22">
        <v>370363694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511099237</v>
      </c>
      <c r="D48" s="51">
        <f>SUM(D45:D47)</f>
        <v>511099237</v>
      </c>
      <c r="E48" s="52">
        <f t="shared" si="7"/>
        <v>371363235</v>
      </c>
      <c r="F48" s="53">
        <f t="shared" si="7"/>
        <v>370363694</v>
      </c>
      <c r="G48" s="53">
        <f t="shared" si="7"/>
        <v>0</v>
      </c>
      <c r="H48" s="53">
        <f t="shared" si="7"/>
        <v>153277497</v>
      </c>
      <c r="I48" s="53">
        <f t="shared" si="7"/>
        <v>143004736</v>
      </c>
      <c r="J48" s="53">
        <f t="shared" si="7"/>
        <v>143004736</v>
      </c>
      <c r="K48" s="53">
        <f t="shared" si="7"/>
        <v>140826250</v>
      </c>
      <c r="L48" s="53">
        <f t="shared" si="7"/>
        <v>234707877</v>
      </c>
      <c r="M48" s="53">
        <f t="shared" si="7"/>
        <v>204639686</v>
      </c>
      <c r="N48" s="53">
        <f t="shared" si="7"/>
        <v>204639686</v>
      </c>
      <c r="O48" s="53">
        <f t="shared" si="7"/>
        <v>199586317</v>
      </c>
      <c r="P48" s="53">
        <f t="shared" si="7"/>
        <v>220290443</v>
      </c>
      <c r="Q48" s="53">
        <f t="shared" si="7"/>
        <v>266113271</v>
      </c>
      <c r="R48" s="53">
        <f t="shared" si="7"/>
        <v>266113271</v>
      </c>
      <c r="S48" s="53">
        <f t="shared" si="7"/>
        <v>262281730</v>
      </c>
      <c r="T48" s="53">
        <f t="shared" si="7"/>
        <v>175940475</v>
      </c>
      <c r="U48" s="53">
        <f t="shared" si="7"/>
        <v>257108541</v>
      </c>
      <c r="V48" s="53">
        <f t="shared" si="7"/>
        <v>257108541</v>
      </c>
      <c r="W48" s="53">
        <f t="shared" si="7"/>
        <v>257108541</v>
      </c>
      <c r="X48" s="53">
        <f t="shared" si="7"/>
        <v>370363694</v>
      </c>
      <c r="Y48" s="53">
        <f t="shared" si="7"/>
        <v>-113255153</v>
      </c>
      <c r="Z48" s="54">
        <f>+IF(X48&lt;&gt;0,+(Y48/X48)*100,0)</f>
        <v>-30.579442541147134</v>
      </c>
      <c r="AA48" s="55">
        <f>SUM(AA45:AA47)</f>
        <v>370363694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21278517</v>
      </c>
      <c r="D6" s="18">
        <v>21278517</v>
      </c>
      <c r="E6" s="19">
        <v>35861</v>
      </c>
      <c r="F6" s="20">
        <v>35861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35861</v>
      </c>
      <c r="Y6" s="20">
        <v>-35861</v>
      </c>
      <c r="Z6" s="21">
        <v>-100</v>
      </c>
      <c r="AA6" s="22">
        <v>35861</v>
      </c>
    </row>
    <row r="7" spans="1:27" ht="13.5">
      <c r="A7" s="23" t="s">
        <v>34</v>
      </c>
      <c r="B7" s="17"/>
      <c r="C7" s="18"/>
      <c r="D7" s="18"/>
      <c r="E7" s="19">
        <v>6026</v>
      </c>
      <c r="F7" s="20">
        <v>6026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6026</v>
      </c>
      <c r="Y7" s="20">
        <v>-6026</v>
      </c>
      <c r="Z7" s="21">
        <v>-100</v>
      </c>
      <c r="AA7" s="22">
        <v>6026</v>
      </c>
    </row>
    <row r="8" spans="1:27" ht="13.5">
      <c r="A8" s="23" t="s">
        <v>35</v>
      </c>
      <c r="B8" s="17"/>
      <c r="C8" s="18"/>
      <c r="D8" s="18"/>
      <c r="E8" s="19">
        <v>109196</v>
      </c>
      <c r="F8" s="20">
        <v>109196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109196</v>
      </c>
      <c r="Y8" s="20">
        <v>-109196</v>
      </c>
      <c r="Z8" s="21">
        <v>-100</v>
      </c>
      <c r="AA8" s="22">
        <v>109196</v>
      </c>
    </row>
    <row r="9" spans="1:27" ht="13.5">
      <c r="A9" s="23" t="s">
        <v>36</v>
      </c>
      <c r="B9" s="17"/>
      <c r="C9" s="18">
        <v>26003719</v>
      </c>
      <c r="D9" s="18">
        <v>26003719</v>
      </c>
      <c r="E9" s="19">
        <v>8695</v>
      </c>
      <c r="F9" s="20">
        <v>8695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8695</v>
      </c>
      <c r="Y9" s="20">
        <v>-8695</v>
      </c>
      <c r="Z9" s="21">
        <v>-100</v>
      </c>
      <c r="AA9" s="22">
        <v>8695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25564152</v>
      </c>
      <c r="D11" s="18">
        <v>25564152</v>
      </c>
      <c r="E11" s="19">
        <v>208</v>
      </c>
      <c r="F11" s="20">
        <v>208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208</v>
      </c>
      <c r="Y11" s="20">
        <v>-208</v>
      </c>
      <c r="Z11" s="21">
        <v>-100</v>
      </c>
      <c r="AA11" s="22">
        <v>208</v>
      </c>
    </row>
    <row r="12" spans="1:27" ht="13.5">
      <c r="A12" s="27" t="s">
        <v>39</v>
      </c>
      <c r="B12" s="28"/>
      <c r="C12" s="29">
        <f aca="true" t="shared" si="0" ref="C12:Y12">SUM(C6:C11)</f>
        <v>72846388</v>
      </c>
      <c r="D12" s="29">
        <f>SUM(D6:D11)</f>
        <v>72846388</v>
      </c>
      <c r="E12" s="30">
        <f t="shared" si="0"/>
        <v>159986</v>
      </c>
      <c r="F12" s="31">
        <f t="shared" si="0"/>
        <v>159986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159986</v>
      </c>
      <c r="Y12" s="31">
        <f t="shared" si="0"/>
        <v>-159986</v>
      </c>
      <c r="Z12" s="32">
        <f>+IF(X12&lt;&gt;0,+(Y12/X12)*100,0)</f>
        <v>-100</v>
      </c>
      <c r="AA12" s="33">
        <f>SUM(AA6:AA11)</f>
        <v>159986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90</v>
      </c>
      <c r="F16" s="20">
        <v>90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90</v>
      </c>
      <c r="Y16" s="24">
        <v>-90</v>
      </c>
      <c r="Z16" s="25">
        <v>-100</v>
      </c>
      <c r="AA16" s="26">
        <v>90</v>
      </c>
    </row>
    <row r="17" spans="1:27" ht="13.5">
      <c r="A17" s="23" t="s">
        <v>43</v>
      </c>
      <c r="B17" s="17"/>
      <c r="C17" s="18">
        <v>36559250</v>
      </c>
      <c r="D17" s="18">
        <v>36559250</v>
      </c>
      <c r="E17" s="19">
        <v>13035</v>
      </c>
      <c r="F17" s="20">
        <v>13035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13035</v>
      </c>
      <c r="Y17" s="20">
        <v>-13035</v>
      </c>
      <c r="Z17" s="21">
        <v>-100</v>
      </c>
      <c r="AA17" s="22">
        <v>13035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682306550</v>
      </c>
      <c r="D19" s="18">
        <v>682306550</v>
      </c>
      <c r="E19" s="19">
        <v>88134</v>
      </c>
      <c r="F19" s="20">
        <v>88134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88134</v>
      </c>
      <c r="Y19" s="20">
        <v>-88134</v>
      </c>
      <c r="Z19" s="21">
        <v>-100</v>
      </c>
      <c r="AA19" s="22">
        <v>88134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227671</v>
      </c>
      <c r="D22" s="18">
        <v>227671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178541</v>
      </c>
      <c r="D23" s="18">
        <v>178541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719272012</v>
      </c>
      <c r="D24" s="29">
        <f>SUM(D15:D23)</f>
        <v>719272012</v>
      </c>
      <c r="E24" s="36">
        <f t="shared" si="1"/>
        <v>101259</v>
      </c>
      <c r="F24" s="37">
        <f t="shared" si="1"/>
        <v>101259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101259</v>
      </c>
      <c r="Y24" s="37">
        <f t="shared" si="1"/>
        <v>-101259</v>
      </c>
      <c r="Z24" s="38">
        <f>+IF(X24&lt;&gt;0,+(Y24/X24)*100,0)</f>
        <v>-100</v>
      </c>
      <c r="AA24" s="39">
        <f>SUM(AA15:AA23)</f>
        <v>101259</v>
      </c>
    </row>
    <row r="25" spans="1:27" ht="13.5">
      <c r="A25" s="27" t="s">
        <v>51</v>
      </c>
      <c r="B25" s="28"/>
      <c r="C25" s="29">
        <f aca="true" t="shared" si="2" ref="C25:Y25">+C12+C24</f>
        <v>792118400</v>
      </c>
      <c r="D25" s="29">
        <f>+D12+D24</f>
        <v>792118400</v>
      </c>
      <c r="E25" s="30">
        <f t="shared" si="2"/>
        <v>261245</v>
      </c>
      <c r="F25" s="31">
        <f t="shared" si="2"/>
        <v>261245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261245</v>
      </c>
      <c r="Y25" s="31">
        <f t="shared" si="2"/>
        <v>-261245</v>
      </c>
      <c r="Z25" s="32">
        <f>+IF(X25&lt;&gt;0,+(Y25/X25)*100,0)</f>
        <v>-100</v>
      </c>
      <c r="AA25" s="33">
        <f>+AA12+AA24</f>
        <v>261245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3895811</v>
      </c>
      <c r="D30" s="18">
        <v>3895811</v>
      </c>
      <c r="E30" s="19">
        <v>3497</v>
      </c>
      <c r="F30" s="20">
        <v>3497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3497</v>
      </c>
      <c r="Y30" s="20">
        <v>-3497</v>
      </c>
      <c r="Z30" s="21">
        <v>-100</v>
      </c>
      <c r="AA30" s="22">
        <v>3497</v>
      </c>
    </row>
    <row r="31" spans="1:27" ht="13.5">
      <c r="A31" s="23" t="s">
        <v>56</v>
      </c>
      <c r="B31" s="17"/>
      <c r="C31" s="18">
        <v>1634933</v>
      </c>
      <c r="D31" s="18">
        <v>1634933</v>
      </c>
      <c r="E31" s="19">
        <v>1838</v>
      </c>
      <c r="F31" s="20">
        <v>1838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1838</v>
      </c>
      <c r="Y31" s="20">
        <v>-1838</v>
      </c>
      <c r="Z31" s="21">
        <v>-100</v>
      </c>
      <c r="AA31" s="22">
        <v>1838</v>
      </c>
    </row>
    <row r="32" spans="1:27" ht="13.5">
      <c r="A32" s="23" t="s">
        <v>57</v>
      </c>
      <c r="B32" s="17"/>
      <c r="C32" s="18">
        <v>68697654</v>
      </c>
      <c r="D32" s="18">
        <v>68697654</v>
      </c>
      <c r="E32" s="19">
        <v>50435</v>
      </c>
      <c r="F32" s="20">
        <v>50435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50435</v>
      </c>
      <c r="Y32" s="20">
        <v>-50435</v>
      </c>
      <c r="Z32" s="21">
        <v>-100</v>
      </c>
      <c r="AA32" s="22">
        <v>50435</v>
      </c>
    </row>
    <row r="33" spans="1:27" ht="13.5">
      <c r="A33" s="23" t="s">
        <v>58</v>
      </c>
      <c r="B33" s="17"/>
      <c r="C33" s="18">
        <v>2430000</v>
      </c>
      <c r="D33" s="18">
        <v>2430000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76658398</v>
      </c>
      <c r="D34" s="29">
        <f>SUM(D29:D33)</f>
        <v>76658398</v>
      </c>
      <c r="E34" s="30">
        <f t="shared" si="3"/>
        <v>55770</v>
      </c>
      <c r="F34" s="31">
        <f t="shared" si="3"/>
        <v>55770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55770</v>
      </c>
      <c r="Y34" s="31">
        <f t="shared" si="3"/>
        <v>-55770</v>
      </c>
      <c r="Z34" s="32">
        <f>+IF(X34&lt;&gt;0,+(Y34/X34)*100,0)</f>
        <v>-100</v>
      </c>
      <c r="AA34" s="33">
        <f>SUM(AA29:AA33)</f>
        <v>55770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19777482</v>
      </c>
      <c r="D37" s="18">
        <v>19777482</v>
      </c>
      <c r="E37" s="19">
        <v>29989</v>
      </c>
      <c r="F37" s="20">
        <v>29989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29989</v>
      </c>
      <c r="Y37" s="20">
        <v>-29989</v>
      </c>
      <c r="Z37" s="21">
        <v>-100</v>
      </c>
      <c r="AA37" s="22">
        <v>29989</v>
      </c>
    </row>
    <row r="38" spans="1:27" ht="13.5">
      <c r="A38" s="23" t="s">
        <v>58</v>
      </c>
      <c r="B38" s="17"/>
      <c r="C38" s="18">
        <v>68246401</v>
      </c>
      <c r="D38" s="18">
        <v>68246401</v>
      </c>
      <c r="E38" s="19">
        <v>53236</v>
      </c>
      <c r="F38" s="20">
        <v>53236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53236</v>
      </c>
      <c r="Y38" s="20">
        <v>-53236</v>
      </c>
      <c r="Z38" s="21">
        <v>-100</v>
      </c>
      <c r="AA38" s="22">
        <v>53236</v>
      </c>
    </row>
    <row r="39" spans="1:27" ht="13.5">
      <c r="A39" s="27" t="s">
        <v>61</v>
      </c>
      <c r="B39" s="35"/>
      <c r="C39" s="29">
        <f aca="true" t="shared" si="4" ref="C39:Y39">SUM(C37:C38)</f>
        <v>88023883</v>
      </c>
      <c r="D39" s="29">
        <f>SUM(D37:D38)</f>
        <v>88023883</v>
      </c>
      <c r="E39" s="36">
        <f t="shared" si="4"/>
        <v>83225</v>
      </c>
      <c r="F39" s="37">
        <f t="shared" si="4"/>
        <v>83225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83225</v>
      </c>
      <c r="Y39" s="37">
        <f t="shared" si="4"/>
        <v>-83225</v>
      </c>
      <c r="Z39" s="38">
        <f>+IF(X39&lt;&gt;0,+(Y39/X39)*100,0)</f>
        <v>-100</v>
      </c>
      <c r="AA39" s="39">
        <f>SUM(AA37:AA38)</f>
        <v>83225</v>
      </c>
    </row>
    <row r="40" spans="1:27" ht="13.5">
      <c r="A40" s="27" t="s">
        <v>62</v>
      </c>
      <c r="B40" s="28"/>
      <c r="C40" s="29">
        <f aca="true" t="shared" si="5" ref="C40:Y40">+C34+C39</f>
        <v>164682281</v>
      </c>
      <c r="D40" s="29">
        <f>+D34+D39</f>
        <v>164682281</v>
      </c>
      <c r="E40" s="30">
        <f t="shared" si="5"/>
        <v>138995</v>
      </c>
      <c r="F40" s="31">
        <f t="shared" si="5"/>
        <v>138995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138995</v>
      </c>
      <c r="Y40" s="31">
        <f t="shared" si="5"/>
        <v>-138995</v>
      </c>
      <c r="Z40" s="32">
        <f>+IF(X40&lt;&gt;0,+(Y40/X40)*100,0)</f>
        <v>-100</v>
      </c>
      <c r="AA40" s="33">
        <f>+AA34+AA39</f>
        <v>138995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627436119</v>
      </c>
      <c r="D42" s="43">
        <f>+D25-D40</f>
        <v>627436119</v>
      </c>
      <c r="E42" s="44">
        <f t="shared" si="6"/>
        <v>122250</v>
      </c>
      <c r="F42" s="45">
        <f t="shared" si="6"/>
        <v>122250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122250</v>
      </c>
      <c r="Y42" s="45">
        <f t="shared" si="6"/>
        <v>-122250</v>
      </c>
      <c r="Z42" s="46">
        <f>+IF(X42&lt;&gt;0,+(Y42/X42)*100,0)</f>
        <v>-100</v>
      </c>
      <c r="AA42" s="47">
        <f>+AA25-AA40</f>
        <v>122250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627436119</v>
      </c>
      <c r="D45" s="18">
        <v>627436119</v>
      </c>
      <c r="E45" s="19">
        <v>122250</v>
      </c>
      <c r="F45" s="20">
        <v>122250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122250</v>
      </c>
      <c r="Y45" s="20">
        <v>-122250</v>
      </c>
      <c r="Z45" s="48">
        <v>-100</v>
      </c>
      <c r="AA45" s="22">
        <v>122250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627436119</v>
      </c>
      <c r="D48" s="51">
        <f>SUM(D45:D47)</f>
        <v>627436119</v>
      </c>
      <c r="E48" s="52">
        <f t="shared" si="7"/>
        <v>122250</v>
      </c>
      <c r="F48" s="53">
        <f t="shared" si="7"/>
        <v>122250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122250</v>
      </c>
      <c r="Y48" s="53">
        <f t="shared" si="7"/>
        <v>-122250</v>
      </c>
      <c r="Z48" s="54">
        <f>+IF(X48&lt;&gt;0,+(Y48/X48)*100,0)</f>
        <v>-100</v>
      </c>
      <c r="AA48" s="55">
        <f>SUM(AA45:AA47)</f>
        <v>122250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186617048</v>
      </c>
      <c r="D6" s="18">
        <v>186617048</v>
      </c>
      <c r="E6" s="19">
        <v>200120000</v>
      </c>
      <c r="F6" s="20">
        <v>200120000</v>
      </c>
      <c r="G6" s="20">
        <v>106388182</v>
      </c>
      <c r="H6" s="20">
        <v>92046002</v>
      </c>
      <c r="I6" s="20">
        <v>196812705</v>
      </c>
      <c r="J6" s="20">
        <v>196812705</v>
      </c>
      <c r="K6" s="20">
        <v>261930399</v>
      </c>
      <c r="L6" s="20">
        <v>375047544</v>
      </c>
      <c r="M6" s="20">
        <v>155406920</v>
      </c>
      <c r="N6" s="20">
        <v>155406920</v>
      </c>
      <c r="O6" s="20">
        <v>196659570</v>
      </c>
      <c r="P6" s="20">
        <v>382623583</v>
      </c>
      <c r="Q6" s="20">
        <v>193931771</v>
      </c>
      <c r="R6" s="20">
        <v>193931771</v>
      </c>
      <c r="S6" s="20">
        <v>143118974</v>
      </c>
      <c r="T6" s="20">
        <v>187203558</v>
      </c>
      <c r="U6" s="20">
        <v>114066551</v>
      </c>
      <c r="V6" s="20">
        <v>114066551</v>
      </c>
      <c r="W6" s="20">
        <v>114066551</v>
      </c>
      <c r="X6" s="20">
        <v>200120000</v>
      </c>
      <c r="Y6" s="20">
        <v>-86053449</v>
      </c>
      <c r="Z6" s="21">
        <v>-43</v>
      </c>
      <c r="AA6" s="22">
        <v>200120000</v>
      </c>
    </row>
    <row r="7" spans="1:27" ht="13.5">
      <c r="A7" s="23" t="s">
        <v>34</v>
      </c>
      <c r="B7" s="17"/>
      <c r="C7" s="18">
        <v>1424006836</v>
      </c>
      <c r="D7" s="18">
        <v>1424006836</v>
      </c>
      <c r="E7" s="19">
        <v>1016716217</v>
      </c>
      <c r="F7" s="20">
        <v>714441000</v>
      </c>
      <c r="G7" s="20">
        <v>1253780317</v>
      </c>
      <c r="H7" s="20">
        <v>1184253810</v>
      </c>
      <c r="I7" s="20">
        <v>884533937</v>
      </c>
      <c r="J7" s="20">
        <v>884533937</v>
      </c>
      <c r="K7" s="20">
        <v>905080384</v>
      </c>
      <c r="L7" s="20">
        <v>858127536</v>
      </c>
      <c r="M7" s="20">
        <v>1227409815</v>
      </c>
      <c r="N7" s="20">
        <v>1227409815</v>
      </c>
      <c r="O7" s="20">
        <v>1087011188</v>
      </c>
      <c r="P7" s="20">
        <v>854524015</v>
      </c>
      <c r="Q7" s="20">
        <v>1789408429</v>
      </c>
      <c r="R7" s="20">
        <v>1789408429</v>
      </c>
      <c r="S7" s="20">
        <v>1634618967</v>
      </c>
      <c r="T7" s="20">
        <v>1394064407</v>
      </c>
      <c r="U7" s="20">
        <v>1308828913</v>
      </c>
      <c r="V7" s="20">
        <v>1308828913</v>
      </c>
      <c r="W7" s="20">
        <v>1308828913</v>
      </c>
      <c r="X7" s="20">
        <v>714441000</v>
      </c>
      <c r="Y7" s="20">
        <v>594387913</v>
      </c>
      <c r="Z7" s="21">
        <v>83.2</v>
      </c>
      <c r="AA7" s="22">
        <v>714441000</v>
      </c>
    </row>
    <row r="8" spans="1:27" ht="13.5">
      <c r="A8" s="23" t="s">
        <v>35</v>
      </c>
      <c r="B8" s="17"/>
      <c r="C8" s="18">
        <v>1036735584</v>
      </c>
      <c r="D8" s="18">
        <v>1036735584</v>
      </c>
      <c r="E8" s="19">
        <v>673449000</v>
      </c>
      <c r="F8" s="20">
        <v>1098939744</v>
      </c>
      <c r="G8" s="20">
        <v>763060760</v>
      </c>
      <c r="H8" s="20">
        <v>679566155</v>
      </c>
      <c r="I8" s="20">
        <v>914646140</v>
      </c>
      <c r="J8" s="20">
        <v>914646140</v>
      </c>
      <c r="K8" s="20">
        <v>1017602414</v>
      </c>
      <c r="L8" s="20">
        <v>735557170</v>
      </c>
      <c r="M8" s="20">
        <v>1065271559</v>
      </c>
      <c r="N8" s="20">
        <v>1065271559</v>
      </c>
      <c r="O8" s="20">
        <v>1022530478</v>
      </c>
      <c r="P8" s="20">
        <v>1021272013</v>
      </c>
      <c r="Q8" s="20">
        <v>1036735584</v>
      </c>
      <c r="R8" s="20">
        <v>1036735584</v>
      </c>
      <c r="S8" s="20">
        <v>893216297</v>
      </c>
      <c r="T8" s="20">
        <v>1036735584</v>
      </c>
      <c r="U8" s="20">
        <v>1281311976</v>
      </c>
      <c r="V8" s="20">
        <v>1281311976</v>
      </c>
      <c r="W8" s="20">
        <v>1281311976</v>
      </c>
      <c r="X8" s="20">
        <v>1098939744</v>
      </c>
      <c r="Y8" s="20">
        <v>182372232</v>
      </c>
      <c r="Z8" s="21">
        <v>16.6</v>
      </c>
      <c r="AA8" s="22">
        <v>1098939744</v>
      </c>
    </row>
    <row r="9" spans="1:27" ht="13.5">
      <c r="A9" s="23" t="s">
        <v>36</v>
      </c>
      <c r="B9" s="17"/>
      <c r="C9" s="18">
        <v>445405849</v>
      </c>
      <c r="D9" s="18">
        <v>445405849</v>
      </c>
      <c r="E9" s="19">
        <v>324977523</v>
      </c>
      <c r="F9" s="20">
        <v>331084120</v>
      </c>
      <c r="G9" s="20">
        <v>313250903</v>
      </c>
      <c r="H9" s="20">
        <v>327814057</v>
      </c>
      <c r="I9" s="20">
        <v>306549191</v>
      </c>
      <c r="J9" s="20">
        <v>306549191</v>
      </c>
      <c r="K9" s="20">
        <v>305048398</v>
      </c>
      <c r="L9" s="20">
        <v>373637066</v>
      </c>
      <c r="M9" s="20">
        <v>309503547</v>
      </c>
      <c r="N9" s="20">
        <v>309503547</v>
      </c>
      <c r="O9" s="20">
        <v>271409858</v>
      </c>
      <c r="P9" s="20">
        <v>494531717</v>
      </c>
      <c r="Q9" s="20">
        <v>331009120</v>
      </c>
      <c r="R9" s="20">
        <v>331009120</v>
      </c>
      <c r="S9" s="20">
        <v>372550900</v>
      </c>
      <c r="T9" s="20">
        <v>213722166</v>
      </c>
      <c r="U9" s="20">
        <v>333154562</v>
      </c>
      <c r="V9" s="20">
        <v>333154562</v>
      </c>
      <c r="W9" s="20">
        <v>333154562</v>
      </c>
      <c r="X9" s="20">
        <v>331084120</v>
      </c>
      <c r="Y9" s="20">
        <v>2070442</v>
      </c>
      <c r="Z9" s="21">
        <v>0.63</v>
      </c>
      <c r="AA9" s="22">
        <v>331084120</v>
      </c>
    </row>
    <row r="10" spans="1:27" ht="13.5">
      <c r="A10" s="23" t="s">
        <v>37</v>
      </c>
      <c r="B10" s="17"/>
      <c r="C10" s="18">
        <v>80</v>
      </c>
      <c r="D10" s="18">
        <v>80</v>
      </c>
      <c r="E10" s="19">
        <v>5000</v>
      </c>
      <c r="F10" s="20">
        <v>80</v>
      </c>
      <c r="G10" s="24">
        <v>80</v>
      </c>
      <c r="H10" s="24">
        <v>80</v>
      </c>
      <c r="I10" s="24">
        <v>80</v>
      </c>
      <c r="J10" s="20">
        <v>80</v>
      </c>
      <c r="K10" s="24">
        <v>80</v>
      </c>
      <c r="L10" s="24">
        <v>80</v>
      </c>
      <c r="M10" s="20">
        <v>80</v>
      </c>
      <c r="N10" s="24">
        <v>80</v>
      </c>
      <c r="O10" s="24">
        <v>80</v>
      </c>
      <c r="P10" s="24">
        <v>80</v>
      </c>
      <c r="Q10" s="20">
        <v>80</v>
      </c>
      <c r="R10" s="24">
        <v>80</v>
      </c>
      <c r="S10" s="24">
        <v>80</v>
      </c>
      <c r="T10" s="20"/>
      <c r="U10" s="24">
        <v>80</v>
      </c>
      <c r="V10" s="24">
        <v>80</v>
      </c>
      <c r="W10" s="24">
        <v>80</v>
      </c>
      <c r="X10" s="20">
        <v>80</v>
      </c>
      <c r="Y10" s="24"/>
      <c r="Z10" s="25"/>
      <c r="AA10" s="26">
        <v>80</v>
      </c>
    </row>
    <row r="11" spans="1:27" ht="13.5">
      <c r="A11" s="23" t="s">
        <v>38</v>
      </c>
      <c r="B11" s="17"/>
      <c r="C11" s="18">
        <v>107225607</v>
      </c>
      <c r="D11" s="18">
        <v>107225607</v>
      </c>
      <c r="E11" s="19">
        <v>113000000</v>
      </c>
      <c r="F11" s="20">
        <v>109000000</v>
      </c>
      <c r="G11" s="20">
        <v>104194635</v>
      </c>
      <c r="H11" s="20">
        <v>104851389</v>
      </c>
      <c r="I11" s="20">
        <v>111489624</v>
      </c>
      <c r="J11" s="20">
        <v>111489624</v>
      </c>
      <c r="K11" s="20">
        <v>105509720</v>
      </c>
      <c r="L11" s="20">
        <v>106383035</v>
      </c>
      <c r="M11" s="20">
        <v>106849513</v>
      </c>
      <c r="N11" s="20">
        <v>106849513</v>
      </c>
      <c r="O11" s="20">
        <v>106849513</v>
      </c>
      <c r="P11" s="20">
        <v>109246850</v>
      </c>
      <c r="Q11" s="20">
        <v>108826599</v>
      </c>
      <c r="R11" s="20">
        <v>108826599</v>
      </c>
      <c r="S11" s="20">
        <v>107455187</v>
      </c>
      <c r="T11" s="20">
        <v>112505997</v>
      </c>
      <c r="U11" s="20">
        <v>117604074</v>
      </c>
      <c r="V11" s="20">
        <v>117604074</v>
      </c>
      <c r="W11" s="20">
        <v>117604074</v>
      </c>
      <c r="X11" s="20">
        <v>109000000</v>
      </c>
      <c r="Y11" s="20">
        <v>8604074</v>
      </c>
      <c r="Z11" s="21">
        <v>7.89</v>
      </c>
      <c r="AA11" s="22">
        <v>109000000</v>
      </c>
    </row>
    <row r="12" spans="1:27" ht="13.5">
      <c r="A12" s="27" t="s">
        <v>39</v>
      </c>
      <c r="B12" s="28"/>
      <c r="C12" s="29">
        <f aca="true" t="shared" si="0" ref="C12:Y12">SUM(C6:C11)</f>
        <v>3199991004</v>
      </c>
      <c r="D12" s="29">
        <f>SUM(D6:D11)</f>
        <v>3199991004</v>
      </c>
      <c r="E12" s="30">
        <f t="shared" si="0"/>
        <v>2328267740</v>
      </c>
      <c r="F12" s="31">
        <f t="shared" si="0"/>
        <v>2453584944</v>
      </c>
      <c r="G12" s="31">
        <f t="shared" si="0"/>
        <v>2540674877</v>
      </c>
      <c r="H12" s="31">
        <f t="shared" si="0"/>
        <v>2388531493</v>
      </c>
      <c r="I12" s="31">
        <f t="shared" si="0"/>
        <v>2414031677</v>
      </c>
      <c r="J12" s="31">
        <f t="shared" si="0"/>
        <v>2414031677</v>
      </c>
      <c r="K12" s="31">
        <f t="shared" si="0"/>
        <v>2595171395</v>
      </c>
      <c r="L12" s="31">
        <f t="shared" si="0"/>
        <v>2448752431</v>
      </c>
      <c r="M12" s="31">
        <f t="shared" si="0"/>
        <v>2864441434</v>
      </c>
      <c r="N12" s="31">
        <f t="shared" si="0"/>
        <v>2864441434</v>
      </c>
      <c r="O12" s="31">
        <f t="shared" si="0"/>
        <v>2684460687</v>
      </c>
      <c r="P12" s="31">
        <f t="shared" si="0"/>
        <v>2862198258</v>
      </c>
      <c r="Q12" s="31">
        <f t="shared" si="0"/>
        <v>3459911583</v>
      </c>
      <c r="R12" s="31">
        <f t="shared" si="0"/>
        <v>3459911583</v>
      </c>
      <c r="S12" s="31">
        <f t="shared" si="0"/>
        <v>3150960405</v>
      </c>
      <c r="T12" s="31">
        <f t="shared" si="0"/>
        <v>2944231712</v>
      </c>
      <c r="U12" s="31">
        <f t="shared" si="0"/>
        <v>3154966156</v>
      </c>
      <c r="V12" s="31">
        <f t="shared" si="0"/>
        <v>3154966156</v>
      </c>
      <c r="W12" s="31">
        <f t="shared" si="0"/>
        <v>3154966156</v>
      </c>
      <c r="X12" s="31">
        <f t="shared" si="0"/>
        <v>2453584944</v>
      </c>
      <c r="Y12" s="31">
        <f t="shared" si="0"/>
        <v>701381212</v>
      </c>
      <c r="Z12" s="32">
        <f>+IF(X12&lt;&gt;0,+(Y12/X12)*100,0)</f>
        <v>28.58597635737693</v>
      </c>
      <c r="AA12" s="33">
        <f>SUM(AA6:AA11)</f>
        <v>2453584944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12091250</v>
      </c>
      <c r="D15" s="18">
        <v>12091250</v>
      </c>
      <c r="E15" s="19">
        <v>31911000</v>
      </c>
      <c r="F15" s="20">
        <v>12091250</v>
      </c>
      <c r="G15" s="20">
        <v>29996766</v>
      </c>
      <c r="H15" s="20">
        <v>31910665</v>
      </c>
      <c r="I15" s="20">
        <v>12091250</v>
      </c>
      <c r="J15" s="20">
        <v>12091250</v>
      </c>
      <c r="K15" s="20">
        <v>12091250</v>
      </c>
      <c r="L15" s="20">
        <v>12091251</v>
      </c>
      <c r="M15" s="20">
        <v>12091251</v>
      </c>
      <c r="N15" s="20">
        <v>12091251</v>
      </c>
      <c r="O15" s="20">
        <v>12091251</v>
      </c>
      <c r="P15" s="20">
        <v>12091251</v>
      </c>
      <c r="Q15" s="20">
        <v>12091251</v>
      </c>
      <c r="R15" s="20">
        <v>12091251</v>
      </c>
      <c r="S15" s="20">
        <v>12091251</v>
      </c>
      <c r="T15" s="20">
        <v>12091250</v>
      </c>
      <c r="U15" s="20">
        <v>12091250</v>
      </c>
      <c r="V15" s="20">
        <v>12091250</v>
      </c>
      <c r="W15" s="20">
        <v>12091250</v>
      </c>
      <c r="X15" s="20">
        <v>12091250</v>
      </c>
      <c r="Y15" s="20"/>
      <c r="Z15" s="21"/>
      <c r="AA15" s="22">
        <v>12091250</v>
      </c>
    </row>
    <row r="16" spans="1:27" ht="13.5">
      <c r="A16" s="23" t="s">
        <v>42</v>
      </c>
      <c r="B16" s="17"/>
      <c r="C16" s="18"/>
      <c r="D16" s="18"/>
      <c r="E16" s="19">
        <v>20000</v>
      </c>
      <c r="F16" s="20"/>
      <c r="G16" s="24">
        <v>20000</v>
      </c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199439155</v>
      </c>
      <c r="D17" s="18">
        <v>199439155</v>
      </c>
      <c r="E17" s="19">
        <v>199262490</v>
      </c>
      <c r="F17" s="20">
        <v>199439155</v>
      </c>
      <c r="G17" s="20">
        <v>194779151</v>
      </c>
      <c r="H17" s="20">
        <v>199262490</v>
      </c>
      <c r="I17" s="20">
        <v>199439155</v>
      </c>
      <c r="J17" s="20">
        <v>199439155</v>
      </c>
      <c r="K17" s="20">
        <v>199439155</v>
      </c>
      <c r="L17" s="20">
        <v>199439155</v>
      </c>
      <c r="M17" s="20">
        <v>199439155</v>
      </c>
      <c r="N17" s="20">
        <v>199439155</v>
      </c>
      <c r="O17" s="20">
        <v>199439155</v>
      </c>
      <c r="P17" s="20">
        <v>199439155</v>
      </c>
      <c r="Q17" s="20">
        <v>199439155</v>
      </c>
      <c r="R17" s="20">
        <v>199439155</v>
      </c>
      <c r="S17" s="20">
        <v>199439155</v>
      </c>
      <c r="T17" s="20">
        <v>199439155</v>
      </c>
      <c r="U17" s="20">
        <v>199439155</v>
      </c>
      <c r="V17" s="20">
        <v>199439155</v>
      </c>
      <c r="W17" s="20">
        <v>199439155</v>
      </c>
      <c r="X17" s="20">
        <v>199439155</v>
      </c>
      <c r="Y17" s="20"/>
      <c r="Z17" s="21"/>
      <c r="AA17" s="22">
        <v>199439155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13080977738</v>
      </c>
      <c r="D19" s="18">
        <v>13080977738</v>
      </c>
      <c r="E19" s="19">
        <v>13691587997</v>
      </c>
      <c r="F19" s="20">
        <v>13526100000</v>
      </c>
      <c r="G19" s="20">
        <v>13430348701</v>
      </c>
      <c r="H19" s="20">
        <v>12733754936</v>
      </c>
      <c r="I19" s="20">
        <v>13025116878</v>
      </c>
      <c r="J19" s="20">
        <v>13025116878</v>
      </c>
      <c r="K19" s="20">
        <v>13065879704</v>
      </c>
      <c r="L19" s="20">
        <v>13093143162</v>
      </c>
      <c r="M19" s="20">
        <v>13149167546</v>
      </c>
      <c r="N19" s="20">
        <v>13149167546</v>
      </c>
      <c r="O19" s="20">
        <v>13139529793</v>
      </c>
      <c r="P19" s="20">
        <v>13110848486</v>
      </c>
      <c r="Q19" s="20">
        <v>13235033062</v>
      </c>
      <c r="R19" s="20">
        <v>13235033062</v>
      </c>
      <c r="S19" s="20">
        <v>13273130994</v>
      </c>
      <c r="T19" s="20">
        <v>13364985962</v>
      </c>
      <c r="U19" s="20">
        <v>13562391229</v>
      </c>
      <c r="V19" s="20">
        <v>13562391229</v>
      </c>
      <c r="W19" s="20">
        <v>13562391229</v>
      </c>
      <c r="X19" s="20">
        <v>13526100000</v>
      </c>
      <c r="Y19" s="20">
        <v>36291229</v>
      </c>
      <c r="Z19" s="21">
        <v>0.27</v>
      </c>
      <c r="AA19" s="22">
        <v>13526100000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167213016</v>
      </c>
      <c r="D22" s="18">
        <v>167213016</v>
      </c>
      <c r="E22" s="19">
        <v>234947761</v>
      </c>
      <c r="F22" s="20">
        <v>235342761</v>
      </c>
      <c r="G22" s="20">
        <v>234893658</v>
      </c>
      <c r="H22" s="20">
        <v>207029358</v>
      </c>
      <c r="I22" s="20">
        <v>167215213</v>
      </c>
      <c r="J22" s="20">
        <v>167215213</v>
      </c>
      <c r="K22" s="20">
        <v>167214275</v>
      </c>
      <c r="L22" s="20">
        <v>167213337</v>
      </c>
      <c r="M22" s="20">
        <v>167212399</v>
      </c>
      <c r="N22" s="20">
        <v>167212399</v>
      </c>
      <c r="O22" s="20">
        <v>167188642</v>
      </c>
      <c r="P22" s="20">
        <v>167210524</v>
      </c>
      <c r="Q22" s="20">
        <v>167211905</v>
      </c>
      <c r="R22" s="20">
        <v>167211905</v>
      </c>
      <c r="S22" s="20">
        <v>167211905</v>
      </c>
      <c r="T22" s="20">
        <v>167329268</v>
      </c>
      <c r="U22" s="20">
        <v>167357212</v>
      </c>
      <c r="V22" s="20">
        <v>167357212</v>
      </c>
      <c r="W22" s="20">
        <v>167357212</v>
      </c>
      <c r="X22" s="20">
        <v>235342761</v>
      </c>
      <c r="Y22" s="20">
        <v>-67985549</v>
      </c>
      <c r="Z22" s="21">
        <v>-28.89</v>
      </c>
      <c r="AA22" s="22">
        <v>235342761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13459721159</v>
      </c>
      <c r="D24" s="29">
        <f>SUM(D15:D23)</f>
        <v>13459721159</v>
      </c>
      <c r="E24" s="36">
        <f t="shared" si="1"/>
        <v>14157729248</v>
      </c>
      <c r="F24" s="37">
        <f t="shared" si="1"/>
        <v>13972973166</v>
      </c>
      <c r="G24" s="37">
        <f t="shared" si="1"/>
        <v>13890038276</v>
      </c>
      <c r="H24" s="37">
        <f t="shared" si="1"/>
        <v>13171957449</v>
      </c>
      <c r="I24" s="37">
        <f t="shared" si="1"/>
        <v>13403862496</v>
      </c>
      <c r="J24" s="37">
        <f t="shared" si="1"/>
        <v>13403862496</v>
      </c>
      <c r="K24" s="37">
        <f t="shared" si="1"/>
        <v>13444624384</v>
      </c>
      <c r="L24" s="37">
        <f t="shared" si="1"/>
        <v>13471886905</v>
      </c>
      <c r="M24" s="37">
        <f t="shared" si="1"/>
        <v>13527910351</v>
      </c>
      <c r="N24" s="37">
        <f t="shared" si="1"/>
        <v>13527910351</v>
      </c>
      <c r="O24" s="37">
        <f t="shared" si="1"/>
        <v>13518248841</v>
      </c>
      <c r="P24" s="37">
        <f t="shared" si="1"/>
        <v>13489589416</v>
      </c>
      <c r="Q24" s="37">
        <f t="shared" si="1"/>
        <v>13613775373</v>
      </c>
      <c r="R24" s="37">
        <f t="shared" si="1"/>
        <v>13613775373</v>
      </c>
      <c r="S24" s="37">
        <f t="shared" si="1"/>
        <v>13651873305</v>
      </c>
      <c r="T24" s="37">
        <f t="shared" si="1"/>
        <v>13743845635</v>
      </c>
      <c r="U24" s="37">
        <f t="shared" si="1"/>
        <v>13941278846</v>
      </c>
      <c r="V24" s="37">
        <f t="shared" si="1"/>
        <v>13941278846</v>
      </c>
      <c r="W24" s="37">
        <f t="shared" si="1"/>
        <v>13941278846</v>
      </c>
      <c r="X24" s="37">
        <f t="shared" si="1"/>
        <v>13972973166</v>
      </c>
      <c r="Y24" s="37">
        <f t="shared" si="1"/>
        <v>-31694320</v>
      </c>
      <c r="Z24" s="38">
        <f>+IF(X24&lt;&gt;0,+(Y24/X24)*100,0)</f>
        <v>-0.22682588468086953</v>
      </c>
      <c r="AA24" s="39">
        <f>SUM(AA15:AA23)</f>
        <v>13972973166</v>
      </c>
    </row>
    <row r="25" spans="1:27" ht="13.5">
      <c r="A25" s="27" t="s">
        <v>51</v>
      </c>
      <c r="B25" s="28"/>
      <c r="C25" s="29">
        <f aca="true" t="shared" si="2" ref="C25:Y25">+C12+C24</f>
        <v>16659712163</v>
      </c>
      <c r="D25" s="29">
        <f>+D12+D24</f>
        <v>16659712163</v>
      </c>
      <c r="E25" s="30">
        <f t="shared" si="2"/>
        <v>16485996988</v>
      </c>
      <c r="F25" s="31">
        <f t="shared" si="2"/>
        <v>16426558110</v>
      </c>
      <c r="G25" s="31">
        <f t="shared" si="2"/>
        <v>16430713153</v>
      </c>
      <c r="H25" s="31">
        <f t="shared" si="2"/>
        <v>15560488942</v>
      </c>
      <c r="I25" s="31">
        <f t="shared" si="2"/>
        <v>15817894173</v>
      </c>
      <c r="J25" s="31">
        <f t="shared" si="2"/>
        <v>15817894173</v>
      </c>
      <c r="K25" s="31">
        <f t="shared" si="2"/>
        <v>16039795779</v>
      </c>
      <c r="L25" s="31">
        <f t="shared" si="2"/>
        <v>15920639336</v>
      </c>
      <c r="M25" s="31">
        <f t="shared" si="2"/>
        <v>16392351785</v>
      </c>
      <c r="N25" s="31">
        <f t="shared" si="2"/>
        <v>16392351785</v>
      </c>
      <c r="O25" s="31">
        <f t="shared" si="2"/>
        <v>16202709528</v>
      </c>
      <c r="P25" s="31">
        <f t="shared" si="2"/>
        <v>16351787674</v>
      </c>
      <c r="Q25" s="31">
        <f t="shared" si="2"/>
        <v>17073686956</v>
      </c>
      <c r="R25" s="31">
        <f t="shared" si="2"/>
        <v>17073686956</v>
      </c>
      <c r="S25" s="31">
        <f t="shared" si="2"/>
        <v>16802833710</v>
      </c>
      <c r="T25" s="31">
        <f t="shared" si="2"/>
        <v>16688077347</v>
      </c>
      <c r="U25" s="31">
        <f t="shared" si="2"/>
        <v>17096245002</v>
      </c>
      <c r="V25" s="31">
        <f t="shared" si="2"/>
        <v>17096245002</v>
      </c>
      <c r="W25" s="31">
        <f t="shared" si="2"/>
        <v>17096245002</v>
      </c>
      <c r="X25" s="31">
        <f t="shared" si="2"/>
        <v>16426558110</v>
      </c>
      <c r="Y25" s="31">
        <f t="shared" si="2"/>
        <v>669686892</v>
      </c>
      <c r="Z25" s="32">
        <f>+IF(X25&lt;&gt;0,+(Y25/X25)*100,0)</f>
        <v>4.076854612606366</v>
      </c>
      <c r="AA25" s="33">
        <f>+AA12+AA24</f>
        <v>16426558110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113978027</v>
      </c>
      <c r="D30" s="18">
        <v>113978027</v>
      </c>
      <c r="E30" s="19">
        <v>104092767</v>
      </c>
      <c r="F30" s="20">
        <v>104092767</v>
      </c>
      <c r="G30" s="20">
        <v>104092767</v>
      </c>
      <c r="H30" s="20">
        <v>104092767</v>
      </c>
      <c r="I30" s="20">
        <v>104092767</v>
      </c>
      <c r="J30" s="20">
        <v>104092767</v>
      </c>
      <c r="K30" s="20">
        <v>104092767</v>
      </c>
      <c r="L30" s="20">
        <v>104092767</v>
      </c>
      <c r="M30" s="20">
        <v>104092767</v>
      </c>
      <c r="N30" s="20">
        <v>104092767</v>
      </c>
      <c r="O30" s="20">
        <v>104092767</v>
      </c>
      <c r="P30" s="20">
        <v>104092767</v>
      </c>
      <c r="Q30" s="20">
        <v>104092767</v>
      </c>
      <c r="R30" s="20">
        <v>104092767</v>
      </c>
      <c r="S30" s="20">
        <v>104092767</v>
      </c>
      <c r="T30" s="20">
        <v>104092767</v>
      </c>
      <c r="U30" s="20">
        <v>104092767</v>
      </c>
      <c r="V30" s="20">
        <v>104092767</v>
      </c>
      <c r="W30" s="20">
        <v>104092767</v>
      </c>
      <c r="X30" s="20">
        <v>104092767</v>
      </c>
      <c r="Y30" s="20"/>
      <c r="Z30" s="21"/>
      <c r="AA30" s="22">
        <v>104092767</v>
      </c>
    </row>
    <row r="31" spans="1:27" ht="13.5">
      <c r="A31" s="23" t="s">
        <v>56</v>
      </c>
      <c r="B31" s="17"/>
      <c r="C31" s="18">
        <v>100347533</v>
      </c>
      <c r="D31" s="18">
        <v>100347533</v>
      </c>
      <c r="E31" s="19">
        <v>93158571</v>
      </c>
      <c r="F31" s="20">
        <v>100347533</v>
      </c>
      <c r="G31" s="20">
        <v>93158571</v>
      </c>
      <c r="H31" s="20">
        <v>93158571</v>
      </c>
      <c r="I31" s="20">
        <v>104480243</v>
      </c>
      <c r="J31" s="20">
        <v>104480243</v>
      </c>
      <c r="K31" s="20">
        <v>110044222</v>
      </c>
      <c r="L31" s="20">
        <v>100347533</v>
      </c>
      <c r="M31" s="20">
        <v>110517898</v>
      </c>
      <c r="N31" s="20">
        <v>110517898</v>
      </c>
      <c r="O31" s="20">
        <v>110517898</v>
      </c>
      <c r="P31" s="20">
        <v>110517898</v>
      </c>
      <c r="Q31" s="20">
        <v>106242561</v>
      </c>
      <c r="R31" s="20">
        <v>106242561</v>
      </c>
      <c r="S31" s="20">
        <v>109630550</v>
      </c>
      <c r="T31" s="20">
        <v>110437897</v>
      </c>
      <c r="U31" s="20">
        <v>110876469</v>
      </c>
      <c r="V31" s="20">
        <v>110876469</v>
      </c>
      <c r="W31" s="20">
        <v>110876469</v>
      </c>
      <c r="X31" s="20">
        <v>100347533</v>
      </c>
      <c r="Y31" s="20">
        <v>10528936</v>
      </c>
      <c r="Z31" s="21">
        <v>10.49</v>
      </c>
      <c r="AA31" s="22">
        <v>100347533</v>
      </c>
    </row>
    <row r="32" spans="1:27" ht="13.5">
      <c r="A32" s="23" t="s">
        <v>57</v>
      </c>
      <c r="B32" s="17"/>
      <c r="C32" s="18">
        <v>1893411840</v>
      </c>
      <c r="D32" s="18">
        <v>1893411840</v>
      </c>
      <c r="E32" s="19">
        <v>1712870760</v>
      </c>
      <c r="F32" s="20">
        <v>1811618640</v>
      </c>
      <c r="G32" s="20">
        <v>1716600218</v>
      </c>
      <c r="H32" s="20">
        <v>1146375199</v>
      </c>
      <c r="I32" s="20">
        <v>1720497896</v>
      </c>
      <c r="J32" s="20">
        <v>1720497896</v>
      </c>
      <c r="K32" s="20">
        <v>1719753074</v>
      </c>
      <c r="L32" s="20">
        <v>1725487857</v>
      </c>
      <c r="M32" s="20">
        <v>1895071204</v>
      </c>
      <c r="N32" s="20">
        <v>1895071204</v>
      </c>
      <c r="O32" s="20">
        <v>1894904090</v>
      </c>
      <c r="P32" s="20">
        <v>1895638372</v>
      </c>
      <c r="Q32" s="20">
        <v>1893411840</v>
      </c>
      <c r="R32" s="20">
        <v>1893411840</v>
      </c>
      <c r="S32" s="20">
        <v>1834659605</v>
      </c>
      <c r="T32" s="20">
        <v>1828772136</v>
      </c>
      <c r="U32" s="20">
        <v>1888448212</v>
      </c>
      <c r="V32" s="20">
        <v>1888448212</v>
      </c>
      <c r="W32" s="20">
        <v>1888448212</v>
      </c>
      <c r="X32" s="20">
        <v>1811618640</v>
      </c>
      <c r="Y32" s="20">
        <v>76829572</v>
      </c>
      <c r="Z32" s="21">
        <v>4.24</v>
      </c>
      <c r="AA32" s="22">
        <v>1811618640</v>
      </c>
    </row>
    <row r="33" spans="1:27" ht="13.5">
      <c r="A33" s="23" t="s">
        <v>58</v>
      </c>
      <c r="B33" s="17"/>
      <c r="C33" s="18">
        <v>160734148</v>
      </c>
      <c r="D33" s="18">
        <v>160734148</v>
      </c>
      <c r="E33" s="19">
        <v>248788419</v>
      </c>
      <c r="F33" s="20">
        <v>170252272</v>
      </c>
      <c r="G33" s="20">
        <v>202170356</v>
      </c>
      <c r="H33" s="20">
        <v>248330624</v>
      </c>
      <c r="I33" s="20">
        <v>248382627</v>
      </c>
      <c r="J33" s="20">
        <v>248382627</v>
      </c>
      <c r="K33" s="20">
        <v>248434629</v>
      </c>
      <c r="L33" s="20">
        <v>248226619</v>
      </c>
      <c r="M33" s="20">
        <v>248544935</v>
      </c>
      <c r="N33" s="20">
        <v>248544935</v>
      </c>
      <c r="O33" s="20">
        <v>160456741</v>
      </c>
      <c r="P33" s="20">
        <v>160501182</v>
      </c>
      <c r="Q33" s="20">
        <v>160553185</v>
      </c>
      <c r="R33" s="20">
        <v>160553185</v>
      </c>
      <c r="S33" s="20">
        <v>160605187</v>
      </c>
      <c r="T33" s="20">
        <v>160657190</v>
      </c>
      <c r="U33" s="20">
        <v>170314302</v>
      </c>
      <c r="V33" s="20">
        <v>170314302</v>
      </c>
      <c r="W33" s="20">
        <v>170314302</v>
      </c>
      <c r="X33" s="20">
        <v>170252272</v>
      </c>
      <c r="Y33" s="20">
        <v>62030</v>
      </c>
      <c r="Z33" s="21">
        <v>0.04</v>
      </c>
      <c r="AA33" s="22">
        <v>170252272</v>
      </c>
    </row>
    <row r="34" spans="1:27" ht="13.5">
      <c r="A34" s="27" t="s">
        <v>59</v>
      </c>
      <c r="B34" s="28"/>
      <c r="C34" s="29">
        <f aca="true" t="shared" si="3" ref="C34:Y34">SUM(C29:C33)</f>
        <v>2268471548</v>
      </c>
      <c r="D34" s="29">
        <f>SUM(D29:D33)</f>
        <v>2268471548</v>
      </c>
      <c r="E34" s="30">
        <f t="shared" si="3"/>
        <v>2158910517</v>
      </c>
      <c r="F34" s="31">
        <f t="shared" si="3"/>
        <v>2186311212</v>
      </c>
      <c r="G34" s="31">
        <f t="shared" si="3"/>
        <v>2116021912</v>
      </c>
      <c r="H34" s="31">
        <f t="shared" si="3"/>
        <v>1591957161</v>
      </c>
      <c r="I34" s="31">
        <f t="shared" si="3"/>
        <v>2177453533</v>
      </c>
      <c r="J34" s="31">
        <f t="shared" si="3"/>
        <v>2177453533</v>
      </c>
      <c r="K34" s="31">
        <f t="shared" si="3"/>
        <v>2182324692</v>
      </c>
      <c r="L34" s="31">
        <f t="shared" si="3"/>
        <v>2178154776</v>
      </c>
      <c r="M34" s="31">
        <f t="shared" si="3"/>
        <v>2358226804</v>
      </c>
      <c r="N34" s="31">
        <f t="shared" si="3"/>
        <v>2358226804</v>
      </c>
      <c r="O34" s="31">
        <f t="shared" si="3"/>
        <v>2269971496</v>
      </c>
      <c r="P34" s="31">
        <f t="shared" si="3"/>
        <v>2270750219</v>
      </c>
      <c r="Q34" s="31">
        <f t="shared" si="3"/>
        <v>2264300353</v>
      </c>
      <c r="R34" s="31">
        <f t="shared" si="3"/>
        <v>2264300353</v>
      </c>
      <c r="S34" s="31">
        <f t="shared" si="3"/>
        <v>2208988109</v>
      </c>
      <c r="T34" s="31">
        <f t="shared" si="3"/>
        <v>2203959990</v>
      </c>
      <c r="U34" s="31">
        <f t="shared" si="3"/>
        <v>2273731750</v>
      </c>
      <c r="V34" s="31">
        <f t="shared" si="3"/>
        <v>2273731750</v>
      </c>
      <c r="W34" s="31">
        <f t="shared" si="3"/>
        <v>2273731750</v>
      </c>
      <c r="X34" s="31">
        <f t="shared" si="3"/>
        <v>2186311212</v>
      </c>
      <c r="Y34" s="31">
        <f t="shared" si="3"/>
        <v>87420538</v>
      </c>
      <c r="Z34" s="32">
        <f>+IF(X34&lt;&gt;0,+(Y34/X34)*100,0)</f>
        <v>3.9985404420091317</v>
      </c>
      <c r="AA34" s="33">
        <f>SUM(AA29:AA33)</f>
        <v>2186311212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1579062215</v>
      </c>
      <c r="D37" s="18">
        <v>1579062215</v>
      </c>
      <c r="E37" s="19">
        <v>1411952143</v>
      </c>
      <c r="F37" s="20">
        <v>1411952143</v>
      </c>
      <c r="G37" s="20">
        <v>1411952143</v>
      </c>
      <c r="H37" s="20">
        <v>1411952143</v>
      </c>
      <c r="I37" s="20">
        <v>1411952143</v>
      </c>
      <c r="J37" s="20">
        <v>1411952143</v>
      </c>
      <c r="K37" s="20">
        <v>1411952143</v>
      </c>
      <c r="L37" s="20">
        <v>1411952143</v>
      </c>
      <c r="M37" s="20">
        <v>1411952143</v>
      </c>
      <c r="N37" s="20">
        <v>1411952143</v>
      </c>
      <c r="O37" s="20">
        <v>1411952143</v>
      </c>
      <c r="P37" s="20">
        <v>1411952143</v>
      </c>
      <c r="Q37" s="20">
        <v>1411952143</v>
      </c>
      <c r="R37" s="20">
        <v>1411952143</v>
      </c>
      <c r="S37" s="20">
        <v>1411952143</v>
      </c>
      <c r="T37" s="20">
        <v>1411952143</v>
      </c>
      <c r="U37" s="20">
        <v>1411952143</v>
      </c>
      <c r="V37" s="20">
        <v>1411952143</v>
      </c>
      <c r="W37" s="20">
        <v>1411952143</v>
      </c>
      <c r="X37" s="20">
        <v>1411952143</v>
      </c>
      <c r="Y37" s="20"/>
      <c r="Z37" s="21"/>
      <c r="AA37" s="22">
        <v>1411952143</v>
      </c>
    </row>
    <row r="38" spans="1:27" ht="13.5">
      <c r="A38" s="23" t="s">
        <v>58</v>
      </c>
      <c r="B38" s="17"/>
      <c r="C38" s="18">
        <v>1615914540</v>
      </c>
      <c r="D38" s="18">
        <v>1615914540</v>
      </c>
      <c r="E38" s="19">
        <v>1763570320</v>
      </c>
      <c r="F38" s="20">
        <v>1712869732</v>
      </c>
      <c r="G38" s="20">
        <v>1697099311</v>
      </c>
      <c r="H38" s="20">
        <v>1763570320</v>
      </c>
      <c r="I38" s="20">
        <v>1763570320</v>
      </c>
      <c r="J38" s="20">
        <v>1763570320</v>
      </c>
      <c r="K38" s="20">
        <v>1763570320</v>
      </c>
      <c r="L38" s="20">
        <v>1763570320</v>
      </c>
      <c r="M38" s="20">
        <v>1763570320</v>
      </c>
      <c r="N38" s="20">
        <v>1763570320</v>
      </c>
      <c r="O38" s="20">
        <v>1615914540</v>
      </c>
      <c r="P38" s="20">
        <v>1615914540</v>
      </c>
      <c r="Q38" s="20">
        <v>1615914540</v>
      </c>
      <c r="R38" s="20">
        <v>1615914540</v>
      </c>
      <c r="S38" s="20">
        <v>1712869732</v>
      </c>
      <c r="T38" s="20">
        <v>1712869732</v>
      </c>
      <c r="U38" s="20">
        <v>1712869732</v>
      </c>
      <c r="V38" s="20">
        <v>1712869732</v>
      </c>
      <c r="W38" s="20">
        <v>1712869732</v>
      </c>
      <c r="X38" s="20">
        <v>1712869732</v>
      </c>
      <c r="Y38" s="20"/>
      <c r="Z38" s="21"/>
      <c r="AA38" s="22">
        <v>1712869732</v>
      </c>
    </row>
    <row r="39" spans="1:27" ht="13.5">
      <c r="A39" s="27" t="s">
        <v>61</v>
      </c>
      <c r="B39" s="35"/>
      <c r="C39" s="29">
        <f aca="true" t="shared" si="4" ref="C39:Y39">SUM(C37:C38)</f>
        <v>3194976755</v>
      </c>
      <c r="D39" s="29">
        <f>SUM(D37:D38)</f>
        <v>3194976755</v>
      </c>
      <c r="E39" s="36">
        <f t="shared" si="4"/>
        <v>3175522463</v>
      </c>
      <c r="F39" s="37">
        <f t="shared" si="4"/>
        <v>3124821875</v>
      </c>
      <c r="G39" s="37">
        <f t="shared" si="4"/>
        <v>3109051454</v>
      </c>
      <c r="H39" s="37">
        <f t="shared" si="4"/>
        <v>3175522463</v>
      </c>
      <c r="I39" s="37">
        <f t="shared" si="4"/>
        <v>3175522463</v>
      </c>
      <c r="J39" s="37">
        <f t="shared" si="4"/>
        <v>3175522463</v>
      </c>
      <c r="K39" s="37">
        <f t="shared" si="4"/>
        <v>3175522463</v>
      </c>
      <c r="L39" s="37">
        <f t="shared" si="4"/>
        <v>3175522463</v>
      </c>
      <c r="M39" s="37">
        <f t="shared" si="4"/>
        <v>3175522463</v>
      </c>
      <c r="N39" s="37">
        <f t="shared" si="4"/>
        <v>3175522463</v>
      </c>
      <c r="O39" s="37">
        <f t="shared" si="4"/>
        <v>3027866683</v>
      </c>
      <c r="P39" s="37">
        <f t="shared" si="4"/>
        <v>3027866683</v>
      </c>
      <c r="Q39" s="37">
        <f t="shared" si="4"/>
        <v>3027866683</v>
      </c>
      <c r="R39" s="37">
        <f t="shared" si="4"/>
        <v>3027866683</v>
      </c>
      <c r="S39" s="37">
        <f t="shared" si="4"/>
        <v>3124821875</v>
      </c>
      <c r="T39" s="37">
        <f t="shared" si="4"/>
        <v>3124821875</v>
      </c>
      <c r="U39" s="37">
        <f t="shared" si="4"/>
        <v>3124821875</v>
      </c>
      <c r="V39" s="37">
        <f t="shared" si="4"/>
        <v>3124821875</v>
      </c>
      <c r="W39" s="37">
        <f t="shared" si="4"/>
        <v>3124821875</v>
      </c>
      <c r="X39" s="37">
        <f t="shared" si="4"/>
        <v>3124821875</v>
      </c>
      <c r="Y39" s="37">
        <f t="shared" si="4"/>
        <v>0</v>
      </c>
      <c r="Z39" s="38">
        <f>+IF(X39&lt;&gt;0,+(Y39/X39)*100,0)</f>
        <v>0</v>
      </c>
      <c r="AA39" s="39">
        <f>SUM(AA37:AA38)</f>
        <v>3124821875</v>
      </c>
    </row>
    <row r="40" spans="1:27" ht="13.5">
      <c r="A40" s="27" t="s">
        <v>62</v>
      </c>
      <c r="B40" s="28"/>
      <c r="C40" s="29">
        <f aca="true" t="shared" si="5" ref="C40:Y40">+C34+C39</f>
        <v>5463448303</v>
      </c>
      <c r="D40" s="29">
        <f>+D34+D39</f>
        <v>5463448303</v>
      </c>
      <c r="E40" s="30">
        <f t="shared" si="5"/>
        <v>5334432980</v>
      </c>
      <c r="F40" s="31">
        <f t="shared" si="5"/>
        <v>5311133087</v>
      </c>
      <c r="G40" s="31">
        <f t="shared" si="5"/>
        <v>5225073366</v>
      </c>
      <c r="H40" s="31">
        <f t="shared" si="5"/>
        <v>4767479624</v>
      </c>
      <c r="I40" s="31">
        <f t="shared" si="5"/>
        <v>5352975996</v>
      </c>
      <c r="J40" s="31">
        <f t="shared" si="5"/>
        <v>5352975996</v>
      </c>
      <c r="K40" s="31">
        <f t="shared" si="5"/>
        <v>5357847155</v>
      </c>
      <c r="L40" s="31">
        <f t="shared" si="5"/>
        <v>5353677239</v>
      </c>
      <c r="M40" s="31">
        <f t="shared" si="5"/>
        <v>5533749267</v>
      </c>
      <c r="N40" s="31">
        <f t="shared" si="5"/>
        <v>5533749267</v>
      </c>
      <c r="O40" s="31">
        <f t="shared" si="5"/>
        <v>5297838179</v>
      </c>
      <c r="P40" s="31">
        <f t="shared" si="5"/>
        <v>5298616902</v>
      </c>
      <c r="Q40" s="31">
        <f t="shared" si="5"/>
        <v>5292167036</v>
      </c>
      <c r="R40" s="31">
        <f t="shared" si="5"/>
        <v>5292167036</v>
      </c>
      <c r="S40" s="31">
        <f t="shared" si="5"/>
        <v>5333809984</v>
      </c>
      <c r="T40" s="31">
        <f t="shared" si="5"/>
        <v>5328781865</v>
      </c>
      <c r="U40" s="31">
        <f t="shared" si="5"/>
        <v>5398553625</v>
      </c>
      <c r="V40" s="31">
        <f t="shared" si="5"/>
        <v>5398553625</v>
      </c>
      <c r="W40" s="31">
        <f t="shared" si="5"/>
        <v>5398553625</v>
      </c>
      <c r="X40" s="31">
        <f t="shared" si="5"/>
        <v>5311133087</v>
      </c>
      <c r="Y40" s="31">
        <f t="shared" si="5"/>
        <v>87420538</v>
      </c>
      <c r="Z40" s="32">
        <f>+IF(X40&lt;&gt;0,+(Y40/X40)*100,0)</f>
        <v>1.6459865826743876</v>
      </c>
      <c r="AA40" s="33">
        <f>+AA34+AA39</f>
        <v>5311133087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11196263860</v>
      </c>
      <c r="D42" s="43">
        <f>+D25-D40</f>
        <v>11196263860</v>
      </c>
      <c r="E42" s="44">
        <f t="shared" si="6"/>
        <v>11151564008</v>
      </c>
      <c r="F42" s="45">
        <f t="shared" si="6"/>
        <v>11115425023</v>
      </c>
      <c r="G42" s="45">
        <f t="shared" si="6"/>
        <v>11205639787</v>
      </c>
      <c r="H42" s="45">
        <f t="shared" si="6"/>
        <v>10793009318</v>
      </c>
      <c r="I42" s="45">
        <f t="shared" si="6"/>
        <v>10464918177</v>
      </c>
      <c r="J42" s="45">
        <f t="shared" si="6"/>
        <v>10464918177</v>
      </c>
      <c r="K42" s="45">
        <f t="shared" si="6"/>
        <v>10681948624</v>
      </c>
      <c r="L42" s="45">
        <f t="shared" si="6"/>
        <v>10566962097</v>
      </c>
      <c r="M42" s="45">
        <f t="shared" si="6"/>
        <v>10858602518</v>
      </c>
      <c r="N42" s="45">
        <f t="shared" si="6"/>
        <v>10858602518</v>
      </c>
      <c r="O42" s="45">
        <f t="shared" si="6"/>
        <v>10904871349</v>
      </c>
      <c r="P42" s="45">
        <f t="shared" si="6"/>
        <v>11053170772</v>
      </c>
      <c r="Q42" s="45">
        <f t="shared" si="6"/>
        <v>11781519920</v>
      </c>
      <c r="R42" s="45">
        <f t="shared" si="6"/>
        <v>11781519920</v>
      </c>
      <c r="S42" s="45">
        <f t="shared" si="6"/>
        <v>11469023726</v>
      </c>
      <c r="T42" s="45">
        <f t="shared" si="6"/>
        <v>11359295482</v>
      </c>
      <c r="U42" s="45">
        <f t="shared" si="6"/>
        <v>11697691377</v>
      </c>
      <c r="V42" s="45">
        <f t="shared" si="6"/>
        <v>11697691377</v>
      </c>
      <c r="W42" s="45">
        <f t="shared" si="6"/>
        <v>11697691377</v>
      </c>
      <c r="X42" s="45">
        <f t="shared" si="6"/>
        <v>11115425023</v>
      </c>
      <c r="Y42" s="45">
        <f t="shared" si="6"/>
        <v>582266354</v>
      </c>
      <c r="Z42" s="46">
        <f>+IF(X42&lt;&gt;0,+(Y42/X42)*100,0)</f>
        <v>5.23836338057408</v>
      </c>
      <c r="AA42" s="47">
        <f>+AA25-AA40</f>
        <v>11115425023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10748812487</v>
      </c>
      <c r="D45" s="18">
        <v>10748812487</v>
      </c>
      <c r="E45" s="19">
        <v>11101964007</v>
      </c>
      <c r="F45" s="20">
        <v>11065825022</v>
      </c>
      <c r="G45" s="20">
        <v>11029879319</v>
      </c>
      <c r="H45" s="20">
        <v>10435110604</v>
      </c>
      <c r="I45" s="20">
        <v>10127198583</v>
      </c>
      <c r="J45" s="20">
        <v>10127198583</v>
      </c>
      <c r="K45" s="20">
        <v>10344229030</v>
      </c>
      <c r="L45" s="20">
        <v>10206426516</v>
      </c>
      <c r="M45" s="20">
        <v>10498197810</v>
      </c>
      <c r="N45" s="20">
        <v>10498197810</v>
      </c>
      <c r="O45" s="20">
        <v>10537751453</v>
      </c>
      <c r="P45" s="20">
        <v>10693106578</v>
      </c>
      <c r="Q45" s="20">
        <v>11422675094</v>
      </c>
      <c r="R45" s="20">
        <v>11422675094</v>
      </c>
      <c r="S45" s="20">
        <v>11103502214</v>
      </c>
      <c r="T45" s="20">
        <v>10993025365</v>
      </c>
      <c r="U45" s="20">
        <v>11339306484</v>
      </c>
      <c r="V45" s="20">
        <v>11339306484</v>
      </c>
      <c r="W45" s="20">
        <v>11339306484</v>
      </c>
      <c r="X45" s="20">
        <v>11065825022</v>
      </c>
      <c r="Y45" s="20">
        <v>273481462</v>
      </c>
      <c r="Z45" s="48">
        <v>2.47</v>
      </c>
      <c r="AA45" s="22">
        <v>11065825022</v>
      </c>
    </row>
    <row r="46" spans="1:27" ht="13.5">
      <c r="A46" s="23" t="s">
        <v>67</v>
      </c>
      <c r="B46" s="17"/>
      <c r="C46" s="18">
        <v>447451373</v>
      </c>
      <c r="D46" s="18">
        <v>447451373</v>
      </c>
      <c r="E46" s="19">
        <v>49600000</v>
      </c>
      <c r="F46" s="20">
        <v>49600000</v>
      </c>
      <c r="G46" s="20">
        <v>175760468</v>
      </c>
      <c r="H46" s="20">
        <v>357898713</v>
      </c>
      <c r="I46" s="20">
        <v>337719594</v>
      </c>
      <c r="J46" s="20">
        <v>337719594</v>
      </c>
      <c r="K46" s="20">
        <v>337719594</v>
      </c>
      <c r="L46" s="20">
        <v>360535581</v>
      </c>
      <c r="M46" s="20">
        <v>360404706</v>
      </c>
      <c r="N46" s="20">
        <v>360404706</v>
      </c>
      <c r="O46" s="20">
        <v>367119895</v>
      </c>
      <c r="P46" s="20">
        <v>360064194</v>
      </c>
      <c r="Q46" s="20">
        <v>358844826</v>
      </c>
      <c r="R46" s="20">
        <v>358844826</v>
      </c>
      <c r="S46" s="20">
        <v>365521512</v>
      </c>
      <c r="T46" s="20">
        <v>366270117</v>
      </c>
      <c r="U46" s="20">
        <v>358384893</v>
      </c>
      <c r="V46" s="20">
        <v>358384893</v>
      </c>
      <c r="W46" s="20">
        <v>358384893</v>
      </c>
      <c r="X46" s="20">
        <v>49600000</v>
      </c>
      <c r="Y46" s="20">
        <v>308784893</v>
      </c>
      <c r="Z46" s="48">
        <v>622.55</v>
      </c>
      <c r="AA46" s="22">
        <v>49600000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11196263860</v>
      </c>
      <c r="D48" s="51">
        <f>SUM(D45:D47)</f>
        <v>11196263860</v>
      </c>
      <c r="E48" s="52">
        <f t="shared" si="7"/>
        <v>11151564007</v>
      </c>
      <c r="F48" s="53">
        <f t="shared" si="7"/>
        <v>11115425022</v>
      </c>
      <c r="G48" s="53">
        <f t="shared" si="7"/>
        <v>11205639787</v>
      </c>
      <c r="H48" s="53">
        <f t="shared" si="7"/>
        <v>10793009317</v>
      </c>
      <c r="I48" s="53">
        <f t="shared" si="7"/>
        <v>10464918177</v>
      </c>
      <c r="J48" s="53">
        <f t="shared" si="7"/>
        <v>10464918177</v>
      </c>
      <c r="K48" s="53">
        <f t="shared" si="7"/>
        <v>10681948624</v>
      </c>
      <c r="L48" s="53">
        <f t="shared" si="7"/>
        <v>10566962097</v>
      </c>
      <c r="M48" s="53">
        <f t="shared" si="7"/>
        <v>10858602516</v>
      </c>
      <c r="N48" s="53">
        <f t="shared" si="7"/>
        <v>10858602516</v>
      </c>
      <c r="O48" s="53">
        <f t="shared" si="7"/>
        <v>10904871348</v>
      </c>
      <c r="P48" s="53">
        <f t="shared" si="7"/>
        <v>11053170772</v>
      </c>
      <c r="Q48" s="53">
        <f t="shared" si="7"/>
        <v>11781519920</v>
      </c>
      <c r="R48" s="53">
        <f t="shared" si="7"/>
        <v>11781519920</v>
      </c>
      <c r="S48" s="53">
        <f t="shared" si="7"/>
        <v>11469023726</v>
      </c>
      <c r="T48" s="53">
        <f t="shared" si="7"/>
        <v>11359295482</v>
      </c>
      <c r="U48" s="53">
        <f t="shared" si="7"/>
        <v>11697691377</v>
      </c>
      <c r="V48" s="53">
        <f t="shared" si="7"/>
        <v>11697691377</v>
      </c>
      <c r="W48" s="53">
        <f t="shared" si="7"/>
        <v>11697691377</v>
      </c>
      <c r="X48" s="53">
        <f t="shared" si="7"/>
        <v>11115425022</v>
      </c>
      <c r="Y48" s="53">
        <f t="shared" si="7"/>
        <v>582266355</v>
      </c>
      <c r="Z48" s="54">
        <f>+IF(X48&lt;&gt;0,+(Y48/X48)*100,0)</f>
        <v>5.238363390041856</v>
      </c>
      <c r="AA48" s="55">
        <f>SUM(AA45:AA47)</f>
        <v>11115425022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8618348</v>
      </c>
      <c r="D6" s="18">
        <v>8618348</v>
      </c>
      <c r="E6" s="19"/>
      <c r="F6" s="20"/>
      <c r="G6" s="20">
        <v>36251014</v>
      </c>
      <c r="H6" s="20">
        <v>1813117</v>
      </c>
      <c r="I6" s="20">
        <v>690475</v>
      </c>
      <c r="J6" s="20">
        <v>690475</v>
      </c>
      <c r="K6" s="20">
        <v>525958</v>
      </c>
      <c r="L6" s="20">
        <v>8463371</v>
      </c>
      <c r="M6" s="20">
        <v>18599429</v>
      </c>
      <c r="N6" s="20">
        <v>18599429</v>
      </c>
      <c r="O6" s="20"/>
      <c r="P6" s="20">
        <v>1708475</v>
      </c>
      <c r="Q6" s="20">
        <v>47133061</v>
      </c>
      <c r="R6" s="20">
        <v>47133061</v>
      </c>
      <c r="S6" s="20">
        <v>39397663</v>
      </c>
      <c r="T6" s="20">
        <v>31795746</v>
      </c>
      <c r="U6" s="20">
        <v>20341497</v>
      </c>
      <c r="V6" s="20">
        <v>20341497</v>
      </c>
      <c r="W6" s="20">
        <v>20341497</v>
      </c>
      <c r="X6" s="20"/>
      <c r="Y6" s="20">
        <v>20341497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6901882</v>
      </c>
      <c r="D8" s="18">
        <v>6901882</v>
      </c>
      <c r="E8" s="19"/>
      <c r="F8" s="20"/>
      <c r="G8" s="20">
        <v>49883694</v>
      </c>
      <c r="H8" s="20">
        <v>49883694</v>
      </c>
      <c r="I8" s="20">
        <v>49705915</v>
      </c>
      <c r="J8" s="20">
        <v>49705915</v>
      </c>
      <c r="K8" s="20">
        <v>49868825</v>
      </c>
      <c r="L8" s="20">
        <v>25144880</v>
      </c>
      <c r="M8" s="20">
        <v>25512102</v>
      </c>
      <c r="N8" s="20">
        <v>25512102</v>
      </c>
      <c r="O8" s="20"/>
      <c r="P8" s="20">
        <v>24802534</v>
      </c>
      <c r="Q8" s="20">
        <v>24605101</v>
      </c>
      <c r="R8" s="20">
        <v>24605101</v>
      </c>
      <c r="S8" s="20">
        <v>8328117</v>
      </c>
      <c r="T8" s="20">
        <v>25250097</v>
      </c>
      <c r="U8" s="20">
        <v>25714608</v>
      </c>
      <c r="V8" s="20">
        <v>25714608</v>
      </c>
      <c r="W8" s="20">
        <v>25714608</v>
      </c>
      <c r="X8" s="20"/>
      <c r="Y8" s="20">
        <v>25714608</v>
      </c>
      <c r="Z8" s="21"/>
      <c r="AA8" s="22"/>
    </row>
    <row r="9" spans="1:27" ht="13.5">
      <c r="A9" s="23" t="s">
        <v>36</v>
      </c>
      <c r="B9" s="17"/>
      <c r="C9" s="18">
        <v>5467147</v>
      </c>
      <c r="D9" s="18">
        <v>5467147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>
        <v>16510982</v>
      </c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13688935</v>
      </c>
      <c r="D10" s="18">
        <v>13688935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34676312</v>
      </c>
      <c r="D12" s="29">
        <f>SUM(D6:D11)</f>
        <v>34676312</v>
      </c>
      <c r="E12" s="30">
        <f t="shared" si="0"/>
        <v>0</v>
      </c>
      <c r="F12" s="31">
        <f t="shared" si="0"/>
        <v>0</v>
      </c>
      <c r="G12" s="31">
        <f t="shared" si="0"/>
        <v>86134708</v>
      </c>
      <c r="H12" s="31">
        <f t="shared" si="0"/>
        <v>51696811</v>
      </c>
      <c r="I12" s="31">
        <f t="shared" si="0"/>
        <v>50396390</v>
      </c>
      <c r="J12" s="31">
        <f t="shared" si="0"/>
        <v>50396390</v>
      </c>
      <c r="K12" s="31">
        <f t="shared" si="0"/>
        <v>50394783</v>
      </c>
      <c r="L12" s="31">
        <f t="shared" si="0"/>
        <v>33608251</v>
      </c>
      <c r="M12" s="31">
        <f t="shared" si="0"/>
        <v>44111531</v>
      </c>
      <c r="N12" s="31">
        <f t="shared" si="0"/>
        <v>44111531</v>
      </c>
      <c r="O12" s="31">
        <f t="shared" si="0"/>
        <v>0</v>
      </c>
      <c r="P12" s="31">
        <f t="shared" si="0"/>
        <v>26511009</v>
      </c>
      <c r="Q12" s="31">
        <f t="shared" si="0"/>
        <v>71738162</v>
      </c>
      <c r="R12" s="31">
        <f t="shared" si="0"/>
        <v>71738162</v>
      </c>
      <c r="S12" s="31">
        <f t="shared" si="0"/>
        <v>64236762</v>
      </c>
      <c r="T12" s="31">
        <f t="shared" si="0"/>
        <v>57045843</v>
      </c>
      <c r="U12" s="31">
        <f t="shared" si="0"/>
        <v>46056105</v>
      </c>
      <c r="V12" s="31">
        <f t="shared" si="0"/>
        <v>46056105</v>
      </c>
      <c r="W12" s="31">
        <f t="shared" si="0"/>
        <v>46056105</v>
      </c>
      <c r="X12" s="31">
        <f t="shared" si="0"/>
        <v>0</v>
      </c>
      <c r="Y12" s="31">
        <f t="shared" si="0"/>
        <v>46056105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38919116</v>
      </c>
      <c r="D17" s="18">
        <v>38919116</v>
      </c>
      <c r="E17" s="19"/>
      <c r="F17" s="20"/>
      <c r="G17" s="20">
        <v>6000000</v>
      </c>
      <c r="H17" s="20">
        <v>6000000</v>
      </c>
      <c r="I17" s="20">
        <v>6000000</v>
      </c>
      <c r="J17" s="20">
        <v>6000000</v>
      </c>
      <c r="K17" s="20">
        <v>6000000</v>
      </c>
      <c r="L17" s="20">
        <v>6000000</v>
      </c>
      <c r="M17" s="20">
        <v>6000000</v>
      </c>
      <c r="N17" s="20">
        <v>6000000</v>
      </c>
      <c r="O17" s="20"/>
      <c r="P17" s="20">
        <v>6000000</v>
      </c>
      <c r="Q17" s="20">
        <v>6000000</v>
      </c>
      <c r="R17" s="20">
        <v>6000000</v>
      </c>
      <c r="S17" s="20">
        <v>6000000</v>
      </c>
      <c r="T17" s="20">
        <v>6000000</v>
      </c>
      <c r="U17" s="20">
        <v>6000000</v>
      </c>
      <c r="V17" s="20">
        <v>6000000</v>
      </c>
      <c r="W17" s="20">
        <v>6000000</v>
      </c>
      <c r="X17" s="20"/>
      <c r="Y17" s="20">
        <v>6000000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150227086</v>
      </c>
      <c r="D19" s="18">
        <v>150227086</v>
      </c>
      <c r="E19" s="19"/>
      <c r="F19" s="20"/>
      <c r="G19" s="20">
        <v>190959405</v>
      </c>
      <c r="H19" s="20">
        <v>190959405</v>
      </c>
      <c r="I19" s="20">
        <v>191126275</v>
      </c>
      <c r="J19" s="20">
        <v>191126275</v>
      </c>
      <c r="K19" s="20">
        <v>191126275</v>
      </c>
      <c r="L19" s="20">
        <v>193174385</v>
      </c>
      <c r="M19" s="20">
        <v>195806277</v>
      </c>
      <c r="N19" s="20">
        <v>195806277</v>
      </c>
      <c r="O19" s="20"/>
      <c r="P19" s="20">
        <v>196409568</v>
      </c>
      <c r="Q19" s="20">
        <v>198693853</v>
      </c>
      <c r="R19" s="20">
        <v>198693853</v>
      </c>
      <c r="S19" s="20">
        <v>200863739</v>
      </c>
      <c r="T19" s="20">
        <v>204301462</v>
      </c>
      <c r="U19" s="20">
        <v>211013473</v>
      </c>
      <c r="V19" s="20">
        <v>211013473</v>
      </c>
      <c r="W19" s="20">
        <v>211013473</v>
      </c>
      <c r="X19" s="20"/>
      <c r="Y19" s="20">
        <v>211013473</v>
      </c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1431744</v>
      </c>
      <c r="D22" s="18">
        <v>1431744</v>
      </c>
      <c r="E22" s="19"/>
      <c r="F22" s="20"/>
      <c r="G22" s="20">
        <v>1500000</v>
      </c>
      <c r="H22" s="20">
        <v>1500000</v>
      </c>
      <c r="I22" s="20">
        <v>1500000</v>
      </c>
      <c r="J22" s="20">
        <v>1500000</v>
      </c>
      <c r="K22" s="20">
        <v>1500000</v>
      </c>
      <c r="L22" s="20">
        <v>1500000</v>
      </c>
      <c r="M22" s="20">
        <v>1500000</v>
      </c>
      <c r="N22" s="20">
        <v>1500000</v>
      </c>
      <c r="O22" s="20"/>
      <c r="P22" s="20">
        <v>1500000</v>
      </c>
      <c r="Q22" s="20">
        <v>1500000</v>
      </c>
      <c r="R22" s="20">
        <v>1500000</v>
      </c>
      <c r="S22" s="20">
        <v>1500000</v>
      </c>
      <c r="T22" s="20">
        <v>1500000</v>
      </c>
      <c r="U22" s="20">
        <v>1500000</v>
      </c>
      <c r="V22" s="20">
        <v>1500000</v>
      </c>
      <c r="W22" s="20">
        <v>1500000</v>
      </c>
      <c r="X22" s="20"/>
      <c r="Y22" s="20">
        <v>1500000</v>
      </c>
      <c r="Z22" s="21"/>
      <c r="AA22" s="22"/>
    </row>
    <row r="23" spans="1:27" ht="13.5">
      <c r="A23" s="23" t="s">
        <v>49</v>
      </c>
      <c r="B23" s="17"/>
      <c r="C23" s="18">
        <v>2</v>
      </c>
      <c r="D23" s="18">
        <v>2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190577948</v>
      </c>
      <c r="D24" s="29">
        <f>SUM(D15:D23)</f>
        <v>190577948</v>
      </c>
      <c r="E24" s="36">
        <f t="shared" si="1"/>
        <v>0</v>
      </c>
      <c r="F24" s="37">
        <f t="shared" si="1"/>
        <v>0</v>
      </c>
      <c r="G24" s="37">
        <f t="shared" si="1"/>
        <v>198459405</v>
      </c>
      <c r="H24" s="37">
        <f t="shared" si="1"/>
        <v>198459405</v>
      </c>
      <c r="I24" s="37">
        <f t="shared" si="1"/>
        <v>198626275</v>
      </c>
      <c r="J24" s="37">
        <f t="shared" si="1"/>
        <v>198626275</v>
      </c>
      <c r="K24" s="37">
        <f t="shared" si="1"/>
        <v>198626275</v>
      </c>
      <c r="L24" s="37">
        <f t="shared" si="1"/>
        <v>200674385</v>
      </c>
      <c r="M24" s="37">
        <f t="shared" si="1"/>
        <v>203306277</v>
      </c>
      <c r="N24" s="37">
        <f t="shared" si="1"/>
        <v>203306277</v>
      </c>
      <c r="O24" s="37">
        <f t="shared" si="1"/>
        <v>0</v>
      </c>
      <c r="P24" s="37">
        <f t="shared" si="1"/>
        <v>203909568</v>
      </c>
      <c r="Q24" s="37">
        <f t="shared" si="1"/>
        <v>206193853</v>
      </c>
      <c r="R24" s="37">
        <f t="shared" si="1"/>
        <v>206193853</v>
      </c>
      <c r="S24" s="37">
        <f t="shared" si="1"/>
        <v>208363739</v>
      </c>
      <c r="T24" s="37">
        <f t="shared" si="1"/>
        <v>211801462</v>
      </c>
      <c r="U24" s="37">
        <f t="shared" si="1"/>
        <v>218513473</v>
      </c>
      <c r="V24" s="37">
        <f t="shared" si="1"/>
        <v>218513473</v>
      </c>
      <c r="W24" s="37">
        <f t="shared" si="1"/>
        <v>218513473</v>
      </c>
      <c r="X24" s="37">
        <f t="shared" si="1"/>
        <v>0</v>
      </c>
      <c r="Y24" s="37">
        <f t="shared" si="1"/>
        <v>218513473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225254260</v>
      </c>
      <c r="D25" s="29">
        <f>+D12+D24</f>
        <v>225254260</v>
      </c>
      <c r="E25" s="30">
        <f t="shared" si="2"/>
        <v>0</v>
      </c>
      <c r="F25" s="31">
        <f t="shared" si="2"/>
        <v>0</v>
      </c>
      <c r="G25" s="31">
        <f t="shared" si="2"/>
        <v>284594113</v>
      </c>
      <c r="H25" s="31">
        <f t="shared" si="2"/>
        <v>250156216</v>
      </c>
      <c r="I25" s="31">
        <f t="shared" si="2"/>
        <v>249022665</v>
      </c>
      <c r="J25" s="31">
        <f t="shared" si="2"/>
        <v>249022665</v>
      </c>
      <c r="K25" s="31">
        <f t="shared" si="2"/>
        <v>249021058</v>
      </c>
      <c r="L25" s="31">
        <f t="shared" si="2"/>
        <v>234282636</v>
      </c>
      <c r="M25" s="31">
        <f t="shared" si="2"/>
        <v>247417808</v>
      </c>
      <c r="N25" s="31">
        <f t="shared" si="2"/>
        <v>247417808</v>
      </c>
      <c r="O25" s="31">
        <f t="shared" si="2"/>
        <v>0</v>
      </c>
      <c r="P25" s="31">
        <f t="shared" si="2"/>
        <v>230420577</v>
      </c>
      <c r="Q25" s="31">
        <f t="shared" si="2"/>
        <v>277932015</v>
      </c>
      <c r="R25" s="31">
        <f t="shared" si="2"/>
        <v>277932015</v>
      </c>
      <c r="S25" s="31">
        <f t="shared" si="2"/>
        <v>272600501</v>
      </c>
      <c r="T25" s="31">
        <f t="shared" si="2"/>
        <v>268847305</v>
      </c>
      <c r="U25" s="31">
        <f t="shared" si="2"/>
        <v>264569578</v>
      </c>
      <c r="V25" s="31">
        <f t="shared" si="2"/>
        <v>264569578</v>
      </c>
      <c r="W25" s="31">
        <f t="shared" si="2"/>
        <v>264569578</v>
      </c>
      <c r="X25" s="31">
        <f t="shared" si="2"/>
        <v>0</v>
      </c>
      <c r="Y25" s="31">
        <f t="shared" si="2"/>
        <v>264569578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3771722</v>
      </c>
      <c r="D30" s="18">
        <v>3771722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>
        <v>219902397</v>
      </c>
      <c r="H31" s="20">
        <v>190415822</v>
      </c>
      <c r="I31" s="20">
        <v>194366966</v>
      </c>
      <c r="J31" s="20">
        <v>194366966</v>
      </c>
      <c r="K31" s="20">
        <v>195558829</v>
      </c>
      <c r="L31" s="20">
        <v>172578363</v>
      </c>
      <c r="M31" s="20">
        <v>177462060</v>
      </c>
      <c r="N31" s="20">
        <v>177462060</v>
      </c>
      <c r="O31" s="20"/>
      <c r="P31" s="20">
        <v>160132513</v>
      </c>
      <c r="Q31" s="20">
        <v>178618876</v>
      </c>
      <c r="R31" s="20">
        <v>178618876</v>
      </c>
      <c r="S31" s="20">
        <v>164552718</v>
      </c>
      <c r="T31" s="20">
        <v>168227921</v>
      </c>
      <c r="U31" s="20">
        <v>174523612</v>
      </c>
      <c r="V31" s="20">
        <v>174523612</v>
      </c>
      <c r="W31" s="20">
        <v>174523612</v>
      </c>
      <c r="X31" s="20"/>
      <c r="Y31" s="20">
        <v>174523612</v>
      </c>
      <c r="Z31" s="21"/>
      <c r="AA31" s="22"/>
    </row>
    <row r="32" spans="1:27" ht="13.5">
      <c r="A32" s="23" t="s">
        <v>57</v>
      </c>
      <c r="B32" s="17"/>
      <c r="C32" s="18">
        <v>31903940</v>
      </c>
      <c r="D32" s="18">
        <v>31903940</v>
      </c>
      <c r="E32" s="19"/>
      <c r="F32" s="20"/>
      <c r="G32" s="20">
        <v>2961504</v>
      </c>
      <c r="H32" s="20">
        <v>2961504</v>
      </c>
      <c r="I32" s="20">
        <v>-1964872</v>
      </c>
      <c r="J32" s="20">
        <v>-1964872</v>
      </c>
      <c r="K32" s="20">
        <v>-3158342</v>
      </c>
      <c r="L32" s="20">
        <v>4848326</v>
      </c>
      <c r="M32" s="20">
        <v>238963</v>
      </c>
      <c r="N32" s="20">
        <v>238963</v>
      </c>
      <c r="O32" s="20"/>
      <c r="P32" s="20">
        <v>2787003</v>
      </c>
      <c r="Q32" s="20">
        <v>10717760</v>
      </c>
      <c r="R32" s="20">
        <v>10717760</v>
      </c>
      <c r="S32" s="20">
        <v>25572977</v>
      </c>
      <c r="T32" s="20">
        <v>22127681</v>
      </c>
      <c r="U32" s="20">
        <v>16725648</v>
      </c>
      <c r="V32" s="20">
        <v>16725648</v>
      </c>
      <c r="W32" s="20">
        <v>16725648</v>
      </c>
      <c r="X32" s="20"/>
      <c r="Y32" s="20">
        <v>16725648</v>
      </c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24000000</v>
      </c>
      <c r="H33" s="20">
        <v>24000000</v>
      </c>
      <c r="I33" s="20">
        <v>24000000</v>
      </c>
      <c r="J33" s="20">
        <v>24000000</v>
      </c>
      <c r="K33" s="20">
        <v>24000000</v>
      </c>
      <c r="L33" s="20">
        <v>24000000</v>
      </c>
      <c r="M33" s="20">
        <v>24000000</v>
      </c>
      <c r="N33" s="20">
        <v>24000000</v>
      </c>
      <c r="O33" s="20"/>
      <c r="P33" s="20">
        <v>24000000</v>
      </c>
      <c r="Q33" s="20">
        <v>24000000</v>
      </c>
      <c r="R33" s="20">
        <v>24000000</v>
      </c>
      <c r="S33" s="20">
        <v>24000000</v>
      </c>
      <c r="T33" s="20">
        <v>24000000</v>
      </c>
      <c r="U33" s="20">
        <v>24000000</v>
      </c>
      <c r="V33" s="20">
        <v>24000000</v>
      </c>
      <c r="W33" s="20">
        <v>24000000</v>
      </c>
      <c r="X33" s="20"/>
      <c r="Y33" s="20">
        <v>24000000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35675662</v>
      </c>
      <c r="D34" s="29">
        <f>SUM(D29:D33)</f>
        <v>35675662</v>
      </c>
      <c r="E34" s="30">
        <f t="shared" si="3"/>
        <v>0</v>
      </c>
      <c r="F34" s="31">
        <f t="shared" si="3"/>
        <v>0</v>
      </c>
      <c r="G34" s="31">
        <f t="shared" si="3"/>
        <v>246863901</v>
      </c>
      <c r="H34" s="31">
        <f t="shared" si="3"/>
        <v>217377326</v>
      </c>
      <c r="I34" s="31">
        <f t="shared" si="3"/>
        <v>216402094</v>
      </c>
      <c r="J34" s="31">
        <f t="shared" si="3"/>
        <v>216402094</v>
      </c>
      <c r="K34" s="31">
        <f t="shared" si="3"/>
        <v>216400487</v>
      </c>
      <c r="L34" s="31">
        <f t="shared" si="3"/>
        <v>201426689</v>
      </c>
      <c r="M34" s="31">
        <f t="shared" si="3"/>
        <v>201701023</v>
      </c>
      <c r="N34" s="31">
        <f t="shared" si="3"/>
        <v>201701023</v>
      </c>
      <c r="O34" s="31">
        <f t="shared" si="3"/>
        <v>0</v>
      </c>
      <c r="P34" s="31">
        <f t="shared" si="3"/>
        <v>186919516</v>
      </c>
      <c r="Q34" s="31">
        <f t="shared" si="3"/>
        <v>213336636</v>
      </c>
      <c r="R34" s="31">
        <f t="shared" si="3"/>
        <v>213336636</v>
      </c>
      <c r="S34" s="31">
        <f t="shared" si="3"/>
        <v>214125695</v>
      </c>
      <c r="T34" s="31">
        <f t="shared" si="3"/>
        <v>214355602</v>
      </c>
      <c r="U34" s="31">
        <f t="shared" si="3"/>
        <v>215249260</v>
      </c>
      <c r="V34" s="31">
        <f t="shared" si="3"/>
        <v>215249260</v>
      </c>
      <c r="W34" s="31">
        <f t="shared" si="3"/>
        <v>215249260</v>
      </c>
      <c r="X34" s="31">
        <f t="shared" si="3"/>
        <v>0</v>
      </c>
      <c r="Y34" s="31">
        <f t="shared" si="3"/>
        <v>215249260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6776902</v>
      </c>
      <c r="D37" s="18">
        <v>6776902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2327056</v>
      </c>
      <c r="D38" s="18">
        <v>2327056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9103958</v>
      </c>
      <c r="D39" s="29">
        <f>SUM(D37:D38)</f>
        <v>9103958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44779620</v>
      </c>
      <c r="D40" s="29">
        <f>+D34+D39</f>
        <v>44779620</v>
      </c>
      <c r="E40" s="30">
        <f t="shared" si="5"/>
        <v>0</v>
      </c>
      <c r="F40" s="31">
        <f t="shared" si="5"/>
        <v>0</v>
      </c>
      <c r="G40" s="31">
        <f t="shared" si="5"/>
        <v>246863901</v>
      </c>
      <c r="H40" s="31">
        <f t="shared" si="5"/>
        <v>217377326</v>
      </c>
      <c r="I40" s="31">
        <f t="shared" si="5"/>
        <v>216402094</v>
      </c>
      <c r="J40" s="31">
        <f t="shared" si="5"/>
        <v>216402094</v>
      </c>
      <c r="K40" s="31">
        <f t="shared" si="5"/>
        <v>216400487</v>
      </c>
      <c r="L40" s="31">
        <f t="shared" si="5"/>
        <v>201426689</v>
      </c>
      <c r="M40" s="31">
        <f t="shared" si="5"/>
        <v>201701023</v>
      </c>
      <c r="N40" s="31">
        <f t="shared" si="5"/>
        <v>201701023</v>
      </c>
      <c r="O40" s="31">
        <f t="shared" si="5"/>
        <v>0</v>
      </c>
      <c r="P40" s="31">
        <f t="shared" si="5"/>
        <v>186919516</v>
      </c>
      <c r="Q40" s="31">
        <f t="shared" si="5"/>
        <v>213336636</v>
      </c>
      <c r="R40" s="31">
        <f t="shared" si="5"/>
        <v>213336636</v>
      </c>
      <c r="S40" s="31">
        <f t="shared" si="5"/>
        <v>214125695</v>
      </c>
      <c r="T40" s="31">
        <f t="shared" si="5"/>
        <v>214355602</v>
      </c>
      <c r="U40" s="31">
        <f t="shared" si="5"/>
        <v>215249260</v>
      </c>
      <c r="V40" s="31">
        <f t="shared" si="5"/>
        <v>215249260</v>
      </c>
      <c r="W40" s="31">
        <f t="shared" si="5"/>
        <v>215249260</v>
      </c>
      <c r="X40" s="31">
        <f t="shared" si="5"/>
        <v>0</v>
      </c>
      <c r="Y40" s="31">
        <f t="shared" si="5"/>
        <v>215249260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180474640</v>
      </c>
      <c r="D42" s="43">
        <f>+D25-D40</f>
        <v>180474640</v>
      </c>
      <c r="E42" s="44">
        <f t="shared" si="6"/>
        <v>0</v>
      </c>
      <c r="F42" s="45">
        <f t="shared" si="6"/>
        <v>0</v>
      </c>
      <c r="G42" s="45">
        <f t="shared" si="6"/>
        <v>37730212</v>
      </c>
      <c r="H42" s="45">
        <f t="shared" si="6"/>
        <v>32778890</v>
      </c>
      <c r="I42" s="45">
        <f t="shared" si="6"/>
        <v>32620571</v>
      </c>
      <c r="J42" s="45">
        <f t="shared" si="6"/>
        <v>32620571</v>
      </c>
      <c r="K42" s="45">
        <f t="shared" si="6"/>
        <v>32620571</v>
      </c>
      <c r="L42" s="45">
        <f t="shared" si="6"/>
        <v>32855947</v>
      </c>
      <c r="M42" s="45">
        <f t="shared" si="6"/>
        <v>45716785</v>
      </c>
      <c r="N42" s="45">
        <f t="shared" si="6"/>
        <v>45716785</v>
      </c>
      <c r="O42" s="45">
        <f t="shared" si="6"/>
        <v>0</v>
      </c>
      <c r="P42" s="45">
        <f t="shared" si="6"/>
        <v>43501061</v>
      </c>
      <c r="Q42" s="45">
        <f t="shared" si="6"/>
        <v>64595379</v>
      </c>
      <c r="R42" s="45">
        <f t="shared" si="6"/>
        <v>64595379</v>
      </c>
      <c r="S42" s="45">
        <f t="shared" si="6"/>
        <v>58474806</v>
      </c>
      <c r="T42" s="45">
        <f t="shared" si="6"/>
        <v>54491703</v>
      </c>
      <c r="U42" s="45">
        <f t="shared" si="6"/>
        <v>49320318</v>
      </c>
      <c r="V42" s="45">
        <f t="shared" si="6"/>
        <v>49320318</v>
      </c>
      <c r="W42" s="45">
        <f t="shared" si="6"/>
        <v>49320318</v>
      </c>
      <c r="X42" s="45">
        <f t="shared" si="6"/>
        <v>0</v>
      </c>
      <c r="Y42" s="45">
        <f t="shared" si="6"/>
        <v>49320318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180474640</v>
      </c>
      <c r="D45" s="18">
        <v>180474640</v>
      </c>
      <c r="E45" s="19"/>
      <c r="F45" s="20"/>
      <c r="G45" s="20">
        <v>37730212</v>
      </c>
      <c r="H45" s="20">
        <v>32778890</v>
      </c>
      <c r="I45" s="20">
        <v>32620571</v>
      </c>
      <c r="J45" s="20">
        <v>32620571</v>
      </c>
      <c r="K45" s="20">
        <v>32620571</v>
      </c>
      <c r="L45" s="20">
        <v>32855947</v>
      </c>
      <c r="M45" s="20">
        <v>45716785</v>
      </c>
      <c r="N45" s="20">
        <v>45716785</v>
      </c>
      <c r="O45" s="20"/>
      <c r="P45" s="20">
        <v>43501061</v>
      </c>
      <c r="Q45" s="20">
        <v>64595379</v>
      </c>
      <c r="R45" s="20">
        <v>64595379</v>
      </c>
      <c r="S45" s="20">
        <v>58474806</v>
      </c>
      <c r="T45" s="20">
        <v>54491704</v>
      </c>
      <c r="U45" s="20">
        <v>49320318</v>
      </c>
      <c r="V45" s="20">
        <v>49320318</v>
      </c>
      <c r="W45" s="20">
        <v>49320318</v>
      </c>
      <c r="X45" s="20"/>
      <c r="Y45" s="20">
        <v>49320318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180474640</v>
      </c>
      <c r="D48" s="51">
        <f>SUM(D45:D47)</f>
        <v>180474640</v>
      </c>
      <c r="E48" s="52">
        <f t="shared" si="7"/>
        <v>0</v>
      </c>
      <c r="F48" s="53">
        <f t="shared" si="7"/>
        <v>0</v>
      </c>
      <c r="G48" s="53">
        <f t="shared" si="7"/>
        <v>37730212</v>
      </c>
      <c r="H48" s="53">
        <f t="shared" si="7"/>
        <v>32778890</v>
      </c>
      <c r="I48" s="53">
        <f t="shared" si="7"/>
        <v>32620571</v>
      </c>
      <c r="J48" s="53">
        <f t="shared" si="7"/>
        <v>32620571</v>
      </c>
      <c r="K48" s="53">
        <f t="shared" si="7"/>
        <v>32620571</v>
      </c>
      <c r="L48" s="53">
        <f t="shared" si="7"/>
        <v>32855947</v>
      </c>
      <c r="M48" s="53">
        <f t="shared" si="7"/>
        <v>45716785</v>
      </c>
      <c r="N48" s="53">
        <f t="shared" si="7"/>
        <v>45716785</v>
      </c>
      <c r="O48" s="53">
        <f t="shared" si="7"/>
        <v>0</v>
      </c>
      <c r="P48" s="53">
        <f t="shared" si="7"/>
        <v>43501061</v>
      </c>
      <c r="Q48" s="53">
        <f t="shared" si="7"/>
        <v>64595379</v>
      </c>
      <c r="R48" s="53">
        <f t="shared" si="7"/>
        <v>64595379</v>
      </c>
      <c r="S48" s="53">
        <f t="shared" si="7"/>
        <v>58474806</v>
      </c>
      <c r="T48" s="53">
        <f t="shared" si="7"/>
        <v>54491704</v>
      </c>
      <c r="U48" s="53">
        <f t="shared" si="7"/>
        <v>49320318</v>
      </c>
      <c r="V48" s="53">
        <f t="shared" si="7"/>
        <v>49320318</v>
      </c>
      <c r="W48" s="53">
        <f t="shared" si="7"/>
        <v>49320318</v>
      </c>
      <c r="X48" s="53">
        <f t="shared" si="7"/>
        <v>0</v>
      </c>
      <c r="Y48" s="53">
        <f t="shared" si="7"/>
        <v>49320318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29778831</v>
      </c>
      <c r="D6" s="18">
        <v>29778831</v>
      </c>
      <c r="E6" s="19">
        <v>7250969</v>
      </c>
      <c r="F6" s="20">
        <v>913</v>
      </c>
      <c r="G6" s="20">
        <v>87042433</v>
      </c>
      <c r="H6" s="20">
        <v>7250969</v>
      </c>
      <c r="I6" s="20">
        <v>913</v>
      </c>
      <c r="J6" s="20">
        <v>913</v>
      </c>
      <c r="K6" s="20">
        <v>4480072</v>
      </c>
      <c r="L6" s="20">
        <v>913</v>
      </c>
      <c r="M6" s="20">
        <v>913</v>
      </c>
      <c r="N6" s="20">
        <v>913</v>
      </c>
      <c r="O6" s="20">
        <v>913</v>
      </c>
      <c r="P6" s="20">
        <v>913</v>
      </c>
      <c r="Q6" s="20">
        <v>913</v>
      </c>
      <c r="R6" s="20">
        <v>913</v>
      </c>
      <c r="S6" s="20">
        <v>913</v>
      </c>
      <c r="T6" s="20">
        <v>913</v>
      </c>
      <c r="U6" s="20">
        <v>5319435</v>
      </c>
      <c r="V6" s="20">
        <v>5319435</v>
      </c>
      <c r="W6" s="20">
        <v>5319435</v>
      </c>
      <c r="X6" s="20">
        <v>913</v>
      </c>
      <c r="Y6" s="20">
        <v>5318522</v>
      </c>
      <c r="Z6" s="21">
        <v>582532.53</v>
      </c>
      <c r="AA6" s="22">
        <v>913</v>
      </c>
    </row>
    <row r="7" spans="1:27" ht="13.5">
      <c r="A7" s="23" t="s">
        <v>34</v>
      </c>
      <c r="B7" s="17"/>
      <c r="C7" s="18"/>
      <c r="D7" s="18"/>
      <c r="E7" s="19">
        <v>59774158</v>
      </c>
      <c r="F7" s="20">
        <v>54678357</v>
      </c>
      <c r="G7" s="20">
        <v>59520188</v>
      </c>
      <c r="H7" s="20">
        <v>59774158</v>
      </c>
      <c r="I7" s="20">
        <v>48362062</v>
      </c>
      <c r="J7" s="20">
        <v>48362062</v>
      </c>
      <c r="K7" s="20">
        <v>62482420</v>
      </c>
      <c r="L7" s="20">
        <v>65092846</v>
      </c>
      <c r="M7" s="20">
        <v>70077024</v>
      </c>
      <c r="N7" s="20">
        <v>70077024</v>
      </c>
      <c r="O7" s="20">
        <v>54678358</v>
      </c>
      <c r="P7" s="20">
        <v>30496400</v>
      </c>
      <c r="Q7" s="20">
        <v>100087849</v>
      </c>
      <c r="R7" s="20">
        <v>100087849</v>
      </c>
      <c r="S7" s="20">
        <v>81306474</v>
      </c>
      <c r="T7" s="20">
        <v>63978965</v>
      </c>
      <c r="U7" s="20">
        <v>18453241</v>
      </c>
      <c r="V7" s="20">
        <v>18453241</v>
      </c>
      <c r="W7" s="20">
        <v>18453241</v>
      </c>
      <c r="X7" s="20">
        <v>54678357</v>
      </c>
      <c r="Y7" s="20">
        <v>-36225116</v>
      </c>
      <c r="Z7" s="21">
        <v>-66.25</v>
      </c>
      <c r="AA7" s="22">
        <v>54678357</v>
      </c>
    </row>
    <row r="8" spans="1:27" ht="13.5">
      <c r="A8" s="23" t="s">
        <v>35</v>
      </c>
      <c r="B8" s="17"/>
      <c r="C8" s="18">
        <v>2704147</v>
      </c>
      <c r="D8" s="18">
        <v>2704147</v>
      </c>
      <c r="E8" s="19">
        <v>54639671</v>
      </c>
      <c r="F8" s="20">
        <v>50587640</v>
      </c>
      <c r="G8" s="20">
        <v>55189434</v>
      </c>
      <c r="H8" s="20">
        <v>54639671</v>
      </c>
      <c r="I8" s="20">
        <v>53873965</v>
      </c>
      <c r="J8" s="20">
        <v>53873965</v>
      </c>
      <c r="K8" s="20">
        <v>45907115</v>
      </c>
      <c r="L8" s="20">
        <v>52113969</v>
      </c>
      <c r="M8" s="20">
        <v>51710730</v>
      </c>
      <c r="N8" s="20">
        <v>51710730</v>
      </c>
      <c r="O8" s="20">
        <v>50587640</v>
      </c>
      <c r="P8" s="20">
        <v>50205464</v>
      </c>
      <c r="Q8" s="20">
        <v>45536672</v>
      </c>
      <c r="R8" s="20">
        <v>45536672</v>
      </c>
      <c r="S8" s="20">
        <v>45066548</v>
      </c>
      <c r="T8" s="20">
        <v>44416390</v>
      </c>
      <c r="U8" s="20">
        <v>44416390</v>
      </c>
      <c r="V8" s="20">
        <v>44416390</v>
      </c>
      <c r="W8" s="20">
        <v>44416390</v>
      </c>
      <c r="X8" s="20">
        <v>50587640</v>
      </c>
      <c r="Y8" s="20">
        <v>-6171250</v>
      </c>
      <c r="Z8" s="21">
        <v>-12.2</v>
      </c>
      <c r="AA8" s="22">
        <v>50587640</v>
      </c>
    </row>
    <row r="9" spans="1:27" ht="13.5">
      <c r="A9" s="23" t="s">
        <v>36</v>
      </c>
      <c r="B9" s="17"/>
      <c r="C9" s="18">
        <v>23514131</v>
      </c>
      <c r="D9" s="18">
        <v>23514131</v>
      </c>
      <c r="E9" s="19">
        <v>28068980</v>
      </c>
      <c r="F9" s="20">
        <v>41205080</v>
      </c>
      <c r="G9" s="20">
        <v>27993117</v>
      </c>
      <c r="H9" s="20">
        <v>28068980</v>
      </c>
      <c r="I9" s="20">
        <v>29278168</v>
      </c>
      <c r="J9" s="20">
        <v>29278168</v>
      </c>
      <c r="K9" s="20">
        <v>15439729</v>
      </c>
      <c r="L9" s="20">
        <v>32326094</v>
      </c>
      <c r="M9" s="20">
        <v>33055736</v>
      </c>
      <c r="N9" s="20">
        <v>33055736</v>
      </c>
      <c r="O9" s="20">
        <v>41205079</v>
      </c>
      <c r="P9" s="20">
        <v>36441584</v>
      </c>
      <c r="Q9" s="20">
        <v>37476064</v>
      </c>
      <c r="R9" s="20">
        <v>37476064</v>
      </c>
      <c r="S9" s="20">
        <v>46315594</v>
      </c>
      <c r="T9" s="20">
        <v>55079343</v>
      </c>
      <c r="U9" s="20">
        <v>28895632</v>
      </c>
      <c r="V9" s="20">
        <v>28895632</v>
      </c>
      <c r="W9" s="20">
        <v>28895632</v>
      </c>
      <c r="X9" s="20">
        <v>41205080</v>
      </c>
      <c r="Y9" s="20">
        <v>-12309448</v>
      </c>
      <c r="Z9" s="21">
        <v>-29.87</v>
      </c>
      <c r="AA9" s="22">
        <v>41205080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13588160</v>
      </c>
      <c r="D11" s="18">
        <v>13588160</v>
      </c>
      <c r="E11" s="19">
        <v>13588160</v>
      </c>
      <c r="F11" s="20">
        <v>13588160</v>
      </c>
      <c r="G11" s="20">
        <v>13588160</v>
      </c>
      <c r="H11" s="20">
        <v>13588160</v>
      </c>
      <c r="I11" s="20">
        <v>13588160</v>
      </c>
      <c r="J11" s="20">
        <v>13588160</v>
      </c>
      <c r="K11" s="20">
        <v>14851805</v>
      </c>
      <c r="L11" s="20">
        <v>13588160</v>
      </c>
      <c r="M11" s="20">
        <v>13588160</v>
      </c>
      <c r="N11" s="20">
        <v>13588160</v>
      </c>
      <c r="O11" s="20">
        <v>13588160</v>
      </c>
      <c r="P11" s="20">
        <v>13588160</v>
      </c>
      <c r="Q11" s="20">
        <v>13588160</v>
      </c>
      <c r="R11" s="20">
        <v>13588160</v>
      </c>
      <c r="S11" s="20">
        <v>13588160</v>
      </c>
      <c r="T11" s="20">
        <v>13588160</v>
      </c>
      <c r="U11" s="20">
        <v>13588160</v>
      </c>
      <c r="V11" s="20">
        <v>13588160</v>
      </c>
      <c r="W11" s="20">
        <v>13588160</v>
      </c>
      <c r="X11" s="20">
        <v>13588160</v>
      </c>
      <c r="Y11" s="20"/>
      <c r="Z11" s="21"/>
      <c r="AA11" s="22">
        <v>13588160</v>
      </c>
    </row>
    <row r="12" spans="1:27" ht="13.5">
      <c r="A12" s="27" t="s">
        <v>39</v>
      </c>
      <c r="B12" s="28"/>
      <c r="C12" s="29">
        <f aca="true" t="shared" si="0" ref="C12:Y12">SUM(C6:C11)</f>
        <v>69585269</v>
      </c>
      <c r="D12" s="29">
        <f>SUM(D6:D11)</f>
        <v>69585269</v>
      </c>
      <c r="E12" s="30">
        <f t="shared" si="0"/>
        <v>163321938</v>
      </c>
      <c r="F12" s="31">
        <f t="shared" si="0"/>
        <v>160060150</v>
      </c>
      <c r="G12" s="31">
        <f t="shared" si="0"/>
        <v>243333332</v>
      </c>
      <c r="H12" s="31">
        <f t="shared" si="0"/>
        <v>163321938</v>
      </c>
      <c r="I12" s="31">
        <f t="shared" si="0"/>
        <v>145103268</v>
      </c>
      <c r="J12" s="31">
        <f t="shared" si="0"/>
        <v>145103268</v>
      </c>
      <c r="K12" s="31">
        <f t="shared" si="0"/>
        <v>143161141</v>
      </c>
      <c r="L12" s="31">
        <f t="shared" si="0"/>
        <v>163121982</v>
      </c>
      <c r="M12" s="31">
        <f t="shared" si="0"/>
        <v>168432563</v>
      </c>
      <c r="N12" s="31">
        <f t="shared" si="0"/>
        <v>168432563</v>
      </c>
      <c r="O12" s="31">
        <f t="shared" si="0"/>
        <v>160060150</v>
      </c>
      <c r="P12" s="31">
        <f t="shared" si="0"/>
        <v>130732521</v>
      </c>
      <c r="Q12" s="31">
        <f t="shared" si="0"/>
        <v>196689658</v>
      </c>
      <c r="R12" s="31">
        <f t="shared" si="0"/>
        <v>196689658</v>
      </c>
      <c r="S12" s="31">
        <f t="shared" si="0"/>
        <v>186277689</v>
      </c>
      <c r="T12" s="31">
        <f t="shared" si="0"/>
        <v>177063771</v>
      </c>
      <c r="U12" s="31">
        <f t="shared" si="0"/>
        <v>110672858</v>
      </c>
      <c r="V12" s="31">
        <f t="shared" si="0"/>
        <v>110672858</v>
      </c>
      <c r="W12" s="31">
        <f t="shared" si="0"/>
        <v>110672858</v>
      </c>
      <c r="X12" s="31">
        <f t="shared" si="0"/>
        <v>160060150</v>
      </c>
      <c r="Y12" s="31">
        <f t="shared" si="0"/>
        <v>-49387292</v>
      </c>
      <c r="Z12" s="32">
        <f>+IF(X12&lt;&gt;0,+(Y12/X12)*100,0)</f>
        <v>-30.855457776342206</v>
      </c>
      <c r="AA12" s="33">
        <f>SUM(AA6:AA11)</f>
        <v>160060150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459341100</v>
      </c>
      <c r="D17" s="18">
        <v>459341100</v>
      </c>
      <c r="E17" s="19">
        <v>459341100</v>
      </c>
      <c r="F17" s="20">
        <v>459341100</v>
      </c>
      <c r="G17" s="20">
        <v>459341100</v>
      </c>
      <c r="H17" s="20">
        <v>459341100</v>
      </c>
      <c r="I17" s="20">
        <v>459341100</v>
      </c>
      <c r="J17" s="20">
        <v>459341100</v>
      </c>
      <c r="K17" s="20">
        <v>446226604</v>
      </c>
      <c r="L17" s="20">
        <v>459341100</v>
      </c>
      <c r="M17" s="20">
        <v>459341100</v>
      </c>
      <c r="N17" s="20">
        <v>459341100</v>
      </c>
      <c r="O17" s="20">
        <v>459341100</v>
      </c>
      <c r="P17" s="20">
        <v>459341100</v>
      </c>
      <c r="Q17" s="20">
        <v>459341100</v>
      </c>
      <c r="R17" s="20">
        <v>459341100</v>
      </c>
      <c r="S17" s="20">
        <v>459341100</v>
      </c>
      <c r="T17" s="20">
        <v>459341100</v>
      </c>
      <c r="U17" s="20">
        <v>459341100</v>
      </c>
      <c r="V17" s="20">
        <v>459341100</v>
      </c>
      <c r="W17" s="20">
        <v>459341100</v>
      </c>
      <c r="X17" s="20">
        <v>459341100</v>
      </c>
      <c r="Y17" s="20"/>
      <c r="Z17" s="21"/>
      <c r="AA17" s="22">
        <v>459341100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377803109</v>
      </c>
      <c r="D19" s="18">
        <v>377803109</v>
      </c>
      <c r="E19" s="19">
        <v>351627932</v>
      </c>
      <c r="F19" s="20">
        <v>351540682</v>
      </c>
      <c r="G19" s="20">
        <v>351627930</v>
      </c>
      <c r="H19" s="20">
        <v>351627932</v>
      </c>
      <c r="I19" s="20">
        <v>351627921</v>
      </c>
      <c r="J19" s="20">
        <v>351627921</v>
      </c>
      <c r="K19" s="20">
        <v>326875472</v>
      </c>
      <c r="L19" s="20">
        <v>351627932</v>
      </c>
      <c r="M19" s="20">
        <v>351540682</v>
      </c>
      <c r="N19" s="20">
        <v>351540682</v>
      </c>
      <c r="O19" s="20">
        <v>351540682</v>
      </c>
      <c r="P19" s="20">
        <v>351540682</v>
      </c>
      <c r="Q19" s="20">
        <v>351540682</v>
      </c>
      <c r="R19" s="20">
        <v>351540682</v>
      </c>
      <c r="S19" s="20">
        <v>351540682</v>
      </c>
      <c r="T19" s="20">
        <v>351540682</v>
      </c>
      <c r="U19" s="20">
        <v>363895122</v>
      </c>
      <c r="V19" s="20">
        <v>363895122</v>
      </c>
      <c r="W19" s="20">
        <v>363895122</v>
      </c>
      <c r="X19" s="20">
        <v>351540682</v>
      </c>
      <c r="Y19" s="20">
        <v>12354440</v>
      </c>
      <c r="Z19" s="21">
        <v>3.51</v>
      </c>
      <c r="AA19" s="22">
        <v>351540682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87250</v>
      </c>
      <c r="D22" s="18">
        <v>87250</v>
      </c>
      <c r="E22" s="19"/>
      <c r="F22" s="20">
        <v>87250</v>
      </c>
      <c r="G22" s="20"/>
      <c r="H22" s="20"/>
      <c r="I22" s="20"/>
      <c r="J22" s="20"/>
      <c r="K22" s="20"/>
      <c r="L22" s="20"/>
      <c r="M22" s="20">
        <v>87250</v>
      </c>
      <c r="N22" s="20">
        <v>87250</v>
      </c>
      <c r="O22" s="20">
        <v>87250</v>
      </c>
      <c r="P22" s="20">
        <v>87250</v>
      </c>
      <c r="Q22" s="20">
        <v>87250</v>
      </c>
      <c r="R22" s="20">
        <v>87250</v>
      </c>
      <c r="S22" s="20">
        <v>87250</v>
      </c>
      <c r="T22" s="20">
        <v>87250</v>
      </c>
      <c r="U22" s="20">
        <v>87250</v>
      </c>
      <c r="V22" s="20">
        <v>87250</v>
      </c>
      <c r="W22" s="20">
        <v>87250</v>
      </c>
      <c r="X22" s="20">
        <v>87250</v>
      </c>
      <c r="Y22" s="20"/>
      <c r="Z22" s="21"/>
      <c r="AA22" s="22">
        <v>87250</v>
      </c>
    </row>
    <row r="23" spans="1:27" ht="13.5">
      <c r="A23" s="23" t="s">
        <v>49</v>
      </c>
      <c r="B23" s="17"/>
      <c r="C23" s="18">
        <v>4738950</v>
      </c>
      <c r="D23" s="18">
        <v>4738950</v>
      </c>
      <c r="E23" s="19">
        <v>14729352</v>
      </c>
      <c r="F23" s="20">
        <v>14729352</v>
      </c>
      <c r="G23" s="24">
        <v>14729351</v>
      </c>
      <c r="H23" s="24">
        <v>14729352</v>
      </c>
      <c r="I23" s="24">
        <v>14729352</v>
      </c>
      <c r="J23" s="20">
        <v>14729352</v>
      </c>
      <c r="K23" s="24">
        <v>4538073</v>
      </c>
      <c r="L23" s="24">
        <v>14729352</v>
      </c>
      <c r="M23" s="20">
        <v>14729352</v>
      </c>
      <c r="N23" s="24">
        <v>14729352</v>
      </c>
      <c r="O23" s="24">
        <v>14729352</v>
      </c>
      <c r="P23" s="24">
        <v>14729352</v>
      </c>
      <c r="Q23" s="20">
        <v>14729352</v>
      </c>
      <c r="R23" s="24">
        <v>14729352</v>
      </c>
      <c r="S23" s="24">
        <v>14729352</v>
      </c>
      <c r="T23" s="20">
        <v>14729352</v>
      </c>
      <c r="U23" s="24">
        <v>14729352</v>
      </c>
      <c r="V23" s="24">
        <v>14729352</v>
      </c>
      <c r="W23" s="24">
        <v>14729352</v>
      </c>
      <c r="X23" s="20">
        <v>14729352</v>
      </c>
      <c r="Y23" s="24"/>
      <c r="Z23" s="25"/>
      <c r="AA23" s="26">
        <v>14729352</v>
      </c>
    </row>
    <row r="24" spans="1:27" ht="13.5">
      <c r="A24" s="27" t="s">
        <v>50</v>
      </c>
      <c r="B24" s="35"/>
      <c r="C24" s="29">
        <f aca="true" t="shared" si="1" ref="C24:Y24">SUM(C15:C23)</f>
        <v>841970409</v>
      </c>
      <c r="D24" s="29">
        <f>SUM(D15:D23)</f>
        <v>841970409</v>
      </c>
      <c r="E24" s="36">
        <f t="shared" si="1"/>
        <v>825698384</v>
      </c>
      <c r="F24" s="37">
        <f t="shared" si="1"/>
        <v>825698384</v>
      </c>
      <c r="G24" s="37">
        <f t="shared" si="1"/>
        <v>825698381</v>
      </c>
      <c r="H24" s="37">
        <f t="shared" si="1"/>
        <v>825698384</v>
      </c>
      <c r="I24" s="37">
        <f t="shared" si="1"/>
        <v>825698373</v>
      </c>
      <c r="J24" s="37">
        <f t="shared" si="1"/>
        <v>825698373</v>
      </c>
      <c r="K24" s="37">
        <f t="shared" si="1"/>
        <v>777640149</v>
      </c>
      <c r="L24" s="37">
        <f t="shared" si="1"/>
        <v>825698384</v>
      </c>
      <c r="M24" s="37">
        <f t="shared" si="1"/>
        <v>825698384</v>
      </c>
      <c r="N24" s="37">
        <f t="shared" si="1"/>
        <v>825698384</v>
      </c>
      <c r="O24" s="37">
        <f t="shared" si="1"/>
        <v>825698384</v>
      </c>
      <c r="P24" s="37">
        <f t="shared" si="1"/>
        <v>825698384</v>
      </c>
      <c r="Q24" s="37">
        <f t="shared" si="1"/>
        <v>825698384</v>
      </c>
      <c r="R24" s="37">
        <f t="shared" si="1"/>
        <v>825698384</v>
      </c>
      <c r="S24" s="37">
        <f t="shared" si="1"/>
        <v>825698384</v>
      </c>
      <c r="T24" s="37">
        <f t="shared" si="1"/>
        <v>825698384</v>
      </c>
      <c r="U24" s="37">
        <f t="shared" si="1"/>
        <v>838052824</v>
      </c>
      <c r="V24" s="37">
        <f t="shared" si="1"/>
        <v>838052824</v>
      </c>
      <c r="W24" s="37">
        <f t="shared" si="1"/>
        <v>838052824</v>
      </c>
      <c r="X24" s="37">
        <f t="shared" si="1"/>
        <v>825698384</v>
      </c>
      <c r="Y24" s="37">
        <f t="shared" si="1"/>
        <v>12354440</v>
      </c>
      <c r="Z24" s="38">
        <f>+IF(X24&lt;&gt;0,+(Y24/X24)*100,0)</f>
        <v>1.4962412715585502</v>
      </c>
      <c r="AA24" s="39">
        <f>SUM(AA15:AA23)</f>
        <v>825698384</v>
      </c>
    </row>
    <row r="25" spans="1:27" ht="13.5">
      <c r="A25" s="27" t="s">
        <v>51</v>
      </c>
      <c r="B25" s="28"/>
      <c r="C25" s="29">
        <f aca="true" t="shared" si="2" ref="C25:Y25">+C12+C24</f>
        <v>911555678</v>
      </c>
      <c r="D25" s="29">
        <f>+D12+D24</f>
        <v>911555678</v>
      </c>
      <c r="E25" s="30">
        <f t="shared" si="2"/>
        <v>989020322</v>
      </c>
      <c r="F25" s="31">
        <f t="shared" si="2"/>
        <v>985758534</v>
      </c>
      <c r="G25" s="31">
        <f t="shared" si="2"/>
        <v>1069031713</v>
      </c>
      <c r="H25" s="31">
        <f t="shared" si="2"/>
        <v>989020322</v>
      </c>
      <c r="I25" s="31">
        <f t="shared" si="2"/>
        <v>970801641</v>
      </c>
      <c r="J25" s="31">
        <f t="shared" si="2"/>
        <v>970801641</v>
      </c>
      <c r="K25" s="31">
        <f t="shared" si="2"/>
        <v>920801290</v>
      </c>
      <c r="L25" s="31">
        <f t="shared" si="2"/>
        <v>988820366</v>
      </c>
      <c r="M25" s="31">
        <f t="shared" si="2"/>
        <v>994130947</v>
      </c>
      <c r="N25" s="31">
        <f t="shared" si="2"/>
        <v>994130947</v>
      </c>
      <c r="O25" s="31">
        <f t="shared" si="2"/>
        <v>985758534</v>
      </c>
      <c r="P25" s="31">
        <f t="shared" si="2"/>
        <v>956430905</v>
      </c>
      <c r="Q25" s="31">
        <f t="shared" si="2"/>
        <v>1022388042</v>
      </c>
      <c r="R25" s="31">
        <f t="shared" si="2"/>
        <v>1022388042</v>
      </c>
      <c r="S25" s="31">
        <f t="shared" si="2"/>
        <v>1011976073</v>
      </c>
      <c r="T25" s="31">
        <f t="shared" si="2"/>
        <v>1002762155</v>
      </c>
      <c r="U25" s="31">
        <f t="shared" si="2"/>
        <v>948725682</v>
      </c>
      <c r="V25" s="31">
        <f t="shared" si="2"/>
        <v>948725682</v>
      </c>
      <c r="W25" s="31">
        <f t="shared" si="2"/>
        <v>948725682</v>
      </c>
      <c r="X25" s="31">
        <f t="shared" si="2"/>
        <v>985758534</v>
      </c>
      <c r="Y25" s="31">
        <f t="shared" si="2"/>
        <v>-37032852</v>
      </c>
      <c r="Z25" s="32">
        <f>+IF(X25&lt;&gt;0,+(Y25/X25)*100,0)</f>
        <v>-3.75678735944882</v>
      </c>
      <c r="AA25" s="33">
        <f>+AA12+AA24</f>
        <v>985758534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330778</v>
      </c>
      <c r="F31" s="20">
        <v>330778</v>
      </c>
      <c r="G31" s="20">
        <v>330778</v>
      </c>
      <c r="H31" s="20">
        <v>330778</v>
      </c>
      <c r="I31" s="20">
        <v>330778</v>
      </c>
      <c r="J31" s="20">
        <v>330778</v>
      </c>
      <c r="K31" s="20">
        <v>117571</v>
      </c>
      <c r="L31" s="20">
        <v>330778</v>
      </c>
      <c r="M31" s="20">
        <v>330778</v>
      </c>
      <c r="N31" s="20">
        <v>330778</v>
      </c>
      <c r="O31" s="20">
        <v>330778</v>
      </c>
      <c r="P31" s="20">
        <v>330778</v>
      </c>
      <c r="Q31" s="20">
        <v>330778</v>
      </c>
      <c r="R31" s="20">
        <v>330778</v>
      </c>
      <c r="S31" s="20">
        <v>330778</v>
      </c>
      <c r="T31" s="20">
        <v>330778</v>
      </c>
      <c r="U31" s="20">
        <v>114870</v>
      </c>
      <c r="V31" s="20">
        <v>114870</v>
      </c>
      <c r="W31" s="20">
        <v>114870</v>
      </c>
      <c r="X31" s="20">
        <v>330778</v>
      </c>
      <c r="Y31" s="20">
        <v>-215908</v>
      </c>
      <c r="Z31" s="21">
        <v>-65.27</v>
      </c>
      <c r="AA31" s="22">
        <v>330778</v>
      </c>
    </row>
    <row r="32" spans="1:27" ht="13.5">
      <c r="A32" s="23" t="s">
        <v>57</v>
      </c>
      <c r="B32" s="17"/>
      <c r="C32" s="18">
        <v>32289399</v>
      </c>
      <c r="D32" s="18">
        <v>32289399</v>
      </c>
      <c r="E32" s="19">
        <v>31757751</v>
      </c>
      <c r="F32" s="20">
        <v>38849328</v>
      </c>
      <c r="G32" s="20">
        <v>44252759</v>
      </c>
      <c r="H32" s="20">
        <v>31757751</v>
      </c>
      <c r="I32" s="20">
        <v>35290203</v>
      </c>
      <c r="J32" s="20">
        <v>35290203</v>
      </c>
      <c r="K32" s="20">
        <v>26329646</v>
      </c>
      <c r="L32" s="20">
        <v>32453273</v>
      </c>
      <c r="M32" s="20">
        <v>34960486</v>
      </c>
      <c r="N32" s="20">
        <v>34960486</v>
      </c>
      <c r="O32" s="20">
        <v>38849328</v>
      </c>
      <c r="P32" s="20">
        <v>33084449</v>
      </c>
      <c r="Q32" s="20">
        <v>33241009</v>
      </c>
      <c r="R32" s="20">
        <v>33241009</v>
      </c>
      <c r="S32" s="20">
        <v>34096115</v>
      </c>
      <c r="T32" s="20">
        <v>37466906</v>
      </c>
      <c r="U32" s="20">
        <v>105426849</v>
      </c>
      <c r="V32" s="20">
        <v>105426849</v>
      </c>
      <c r="W32" s="20">
        <v>105426849</v>
      </c>
      <c r="X32" s="20">
        <v>38849328</v>
      </c>
      <c r="Y32" s="20">
        <v>66577521</v>
      </c>
      <c r="Z32" s="21">
        <v>171.37</v>
      </c>
      <c r="AA32" s="22">
        <v>38849328</v>
      </c>
    </row>
    <row r="33" spans="1:27" ht="13.5">
      <c r="A33" s="23" t="s">
        <v>58</v>
      </c>
      <c r="B33" s="17"/>
      <c r="C33" s="18">
        <v>4697601</v>
      </c>
      <c r="D33" s="18">
        <v>4697601</v>
      </c>
      <c r="E33" s="19">
        <v>45678985</v>
      </c>
      <c r="F33" s="20">
        <v>45820762</v>
      </c>
      <c r="G33" s="20">
        <v>45678985</v>
      </c>
      <c r="H33" s="20">
        <v>45678985</v>
      </c>
      <c r="I33" s="20">
        <v>45678985</v>
      </c>
      <c r="J33" s="20">
        <v>45678985</v>
      </c>
      <c r="K33" s="20"/>
      <c r="L33" s="20">
        <v>45820762</v>
      </c>
      <c r="M33" s="20">
        <v>45820762</v>
      </c>
      <c r="N33" s="20">
        <v>45820762</v>
      </c>
      <c r="O33" s="20">
        <v>45820762</v>
      </c>
      <c r="P33" s="20">
        <v>45820762</v>
      </c>
      <c r="Q33" s="20">
        <v>45820762</v>
      </c>
      <c r="R33" s="20">
        <v>45820762</v>
      </c>
      <c r="S33" s="20">
        <v>45820762</v>
      </c>
      <c r="T33" s="20">
        <v>45820762</v>
      </c>
      <c r="U33" s="20">
        <v>49881538</v>
      </c>
      <c r="V33" s="20">
        <v>49881538</v>
      </c>
      <c r="W33" s="20">
        <v>49881538</v>
      </c>
      <c r="X33" s="20">
        <v>45820762</v>
      </c>
      <c r="Y33" s="20">
        <v>4060776</v>
      </c>
      <c r="Z33" s="21">
        <v>8.86</v>
      </c>
      <c r="AA33" s="22">
        <v>45820762</v>
      </c>
    </row>
    <row r="34" spans="1:27" ht="13.5">
      <c r="A34" s="27" t="s">
        <v>59</v>
      </c>
      <c r="B34" s="28"/>
      <c r="C34" s="29">
        <f aca="true" t="shared" si="3" ref="C34:Y34">SUM(C29:C33)</f>
        <v>36987000</v>
      </c>
      <c r="D34" s="29">
        <f>SUM(D29:D33)</f>
        <v>36987000</v>
      </c>
      <c r="E34" s="30">
        <f t="shared" si="3"/>
        <v>77767514</v>
      </c>
      <c r="F34" s="31">
        <f t="shared" si="3"/>
        <v>85000868</v>
      </c>
      <c r="G34" s="31">
        <f t="shared" si="3"/>
        <v>90262522</v>
      </c>
      <c r="H34" s="31">
        <f t="shared" si="3"/>
        <v>77767514</v>
      </c>
      <c r="I34" s="31">
        <f t="shared" si="3"/>
        <v>81299966</v>
      </c>
      <c r="J34" s="31">
        <f t="shared" si="3"/>
        <v>81299966</v>
      </c>
      <c r="K34" s="31">
        <f t="shared" si="3"/>
        <v>26447217</v>
      </c>
      <c r="L34" s="31">
        <f t="shared" si="3"/>
        <v>78604813</v>
      </c>
      <c r="M34" s="31">
        <f t="shared" si="3"/>
        <v>81112026</v>
      </c>
      <c r="N34" s="31">
        <f t="shared" si="3"/>
        <v>81112026</v>
      </c>
      <c r="O34" s="31">
        <f t="shared" si="3"/>
        <v>85000868</v>
      </c>
      <c r="P34" s="31">
        <f t="shared" si="3"/>
        <v>79235989</v>
      </c>
      <c r="Q34" s="31">
        <f t="shared" si="3"/>
        <v>79392549</v>
      </c>
      <c r="R34" s="31">
        <f t="shared" si="3"/>
        <v>79392549</v>
      </c>
      <c r="S34" s="31">
        <f t="shared" si="3"/>
        <v>80247655</v>
      </c>
      <c r="T34" s="31">
        <f t="shared" si="3"/>
        <v>83618446</v>
      </c>
      <c r="U34" s="31">
        <f t="shared" si="3"/>
        <v>155423257</v>
      </c>
      <c r="V34" s="31">
        <f t="shared" si="3"/>
        <v>155423257</v>
      </c>
      <c r="W34" s="31">
        <f t="shared" si="3"/>
        <v>155423257</v>
      </c>
      <c r="X34" s="31">
        <f t="shared" si="3"/>
        <v>85000868</v>
      </c>
      <c r="Y34" s="31">
        <f t="shared" si="3"/>
        <v>70422389</v>
      </c>
      <c r="Z34" s="32">
        <f>+IF(X34&lt;&gt;0,+(Y34/X34)*100,0)</f>
        <v>82.84902337703187</v>
      </c>
      <c r="AA34" s="33">
        <f>SUM(AA29:AA33)</f>
        <v>85000868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6825840</v>
      </c>
      <c r="D37" s="18">
        <v>6825840</v>
      </c>
      <c r="E37" s="19">
        <v>6825840</v>
      </c>
      <c r="F37" s="20">
        <v>6825840</v>
      </c>
      <c r="G37" s="20">
        <v>6825840</v>
      </c>
      <c r="H37" s="20">
        <v>6825840</v>
      </c>
      <c r="I37" s="20">
        <v>6825840</v>
      </c>
      <c r="J37" s="20">
        <v>6825840</v>
      </c>
      <c r="K37" s="20">
        <v>6825840</v>
      </c>
      <c r="L37" s="20">
        <v>6825840</v>
      </c>
      <c r="M37" s="20">
        <v>6825840</v>
      </c>
      <c r="N37" s="20">
        <v>6825840</v>
      </c>
      <c r="O37" s="20">
        <v>6825840</v>
      </c>
      <c r="P37" s="20">
        <v>6825840</v>
      </c>
      <c r="Q37" s="20">
        <v>6825840</v>
      </c>
      <c r="R37" s="20">
        <v>6825840</v>
      </c>
      <c r="S37" s="20">
        <v>6825840</v>
      </c>
      <c r="T37" s="20">
        <v>6825840</v>
      </c>
      <c r="U37" s="20">
        <v>6825840</v>
      </c>
      <c r="V37" s="20">
        <v>6825840</v>
      </c>
      <c r="W37" s="20">
        <v>6825840</v>
      </c>
      <c r="X37" s="20">
        <v>6825840</v>
      </c>
      <c r="Y37" s="20"/>
      <c r="Z37" s="21"/>
      <c r="AA37" s="22">
        <v>6825840</v>
      </c>
    </row>
    <row r="38" spans="1:27" ht="13.5">
      <c r="A38" s="23" t="s">
        <v>58</v>
      </c>
      <c r="B38" s="17"/>
      <c r="C38" s="18">
        <v>3268925</v>
      </c>
      <c r="D38" s="18">
        <v>3268925</v>
      </c>
      <c r="E38" s="19"/>
      <c r="F38" s="20"/>
      <c r="G38" s="20"/>
      <c r="H38" s="20"/>
      <c r="I38" s="20"/>
      <c r="J38" s="20"/>
      <c r="K38" s="20">
        <v>44666532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10094765</v>
      </c>
      <c r="D39" s="29">
        <f>SUM(D37:D38)</f>
        <v>10094765</v>
      </c>
      <c r="E39" s="36">
        <f t="shared" si="4"/>
        <v>6825840</v>
      </c>
      <c r="F39" s="37">
        <f t="shared" si="4"/>
        <v>6825840</v>
      </c>
      <c r="G39" s="37">
        <f t="shared" si="4"/>
        <v>6825840</v>
      </c>
      <c r="H39" s="37">
        <f t="shared" si="4"/>
        <v>6825840</v>
      </c>
      <c r="I39" s="37">
        <f t="shared" si="4"/>
        <v>6825840</v>
      </c>
      <c r="J39" s="37">
        <f t="shared" si="4"/>
        <v>6825840</v>
      </c>
      <c r="K39" s="37">
        <f t="shared" si="4"/>
        <v>51492372</v>
      </c>
      <c r="L39" s="37">
        <f t="shared" si="4"/>
        <v>6825840</v>
      </c>
      <c r="M39" s="37">
        <f t="shared" si="4"/>
        <v>6825840</v>
      </c>
      <c r="N39" s="37">
        <f t="shared" si="4"/>
        <v>6825840</v>
      </c>
      <c r="O39" s="37">
        <f t="shared" si="4"/>
        <v>6825840</v>
      </c>
      <c r="P39" s="37">
        <f t="shared" si="4"/>
        <v>6825840</v>
      </c>
      <c r="Q39" s="37">
        <f t="shared" si="4"/>
        <v>6825840</v>
      </c>
      <c r="R39" s="37">
        <f t="shared" si="4"/>
        <v>6825840</v>
      </c>
      <c r="S39" s="37">
        <f t="shared" si="4"/>
        <v>6825840</v>
      </c>
      <c r="T39" s="37">
        <f t="shared" si="4"/>
        <v>6825840</v>
      </c>
      <c r="U39" s="37">
        <f t="shared" si="4"/>
        <v>6825840</v>
      </c>
      <c r="V39" s="37">
        <f t="shared" si="4"/>
        <v>6825840</v>
      </c>
      <c r="W39" s="37">
        <f t="shared" si="4"/>
        <v>6825840</v>
      </c>
      <c r="X39" s="37">
        <f t="shared" si="4"/>
        <v>6825840</v>
      </c>
      <c r="Y39" s="37">
        <f t="shared" si="4"/>
        <v>0</v>
      </c>
      <c r="Z39" s="38">
        <f>+IF(X39&lt;&gt;0,+(Y39/X39)*100,0)</f>
        <v>0</v>
      </c>
      <c r="AA39" s="39">
        <f>SUM(AA37:AA38)</f>
        <v>6825840</v>
      </c>
    </row>
    <row r="40" spans="1:27" ht="13.5">
      <c r="A40" s="27" t="s">
        <v>62</v>
      </c>
      <c r="B40" s="28"/>
      <c r="C40" s="29">
        <f aca="true" t="shared" si="5" ref="C40:Y40">+C34+C39</f>
        <v>47081765</v>
      </c>
      <c r="D40" s="29">
        <f>+D34+D39</f>
        <v>47081765</v>
      </c>
      <c r="E40" s="30">
        <f t="shared" si="5"/>
        <v>84593354</v>
      </c>
      <c r="F40" s="31">
        <f t="shared" si="5"/>
        <v>91826708</v>
      </c>
      <c r="G40" s="31">
        <f t="shared" si="5"/>
        <v>97088362</v>
      </c>
      <c r="H40" s="31">
        <f t="shared" si="5"/>
        <v>84593354</v>
      </c>
      <c r="I40" s="31">
        <f t="shared" si="5"/>
        <v>88125806</v>
      </c>
      <c r="J40" s="31">
        <f t="shared" si="5"/>
        <v>88125806</v>
      </c>
      <c r="K40" s="31">
        <f t="shared" si="5"/>
        <v>77939589</v>
      </c>
      <c r="L40" s="31">
        <f t="shared" si="5"/>
        <v>85430653</v>
      </c>
      <c r="M40" s="31">
        <f t="shared" si="5"/>
        <v>87937866</v>
      </c>
      <c r="N40" s="31">
        <f t="shared" si="5"/>
        <v>87937866</v>
      </c>
      <c r="O40" s="31">
        <f t="shared" si="5"/>
        <v>91826708</v>
      </c>
      <c r="P40" s="31">
        <f t="shared" si="5"/>
        <v>86061829</v>
      </c>
      <c r="Q40" s="31">
        <f t="shared" si="5"/>
        <v>86218389</v>
      </c>
      <c r="R40" s="31">
        <f t="shared" si="5"/>
        <v>86218389</v>
      </c>
      <c r="S40" s="31">
        <f t="shared" si="5"/>
        <v>87073495</v>
      </c>
      <c r="T40" s="31">
        <f t="shared" si="5"/>
        <v>90444286</v>
      </c>
      <c r="U40" s="31">
        <f t="shared" si="5"/>
        <v>162249097</v>
      </c>
      <c r="V40" s="31">
        <f t="shared" si="5"/>
        <v>162249097</v>
      </c>
      <c r="W40" s="31">
        <f t="shared" si="5"/>
        <v>162249097</v>
      </c>
      <c r="X40" s="31">
        <f t="shared" si="5"/>
        <v>91826708</v>
      </c>
      <c r="Y40" s="31">
        <f t="shared" si="5"/>
        <v>70422389</v>
      </c>
      <c r="Z40" s="32">
        <f>+IF(X40&lt;&gt;0,+(Y40/X40)*100,0)</f>
        <v>76.69052994908627</v>
      </c>
      <c r="AA40" s="33">
        <f>+AA34+AA39</f>
        <v>91826708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864473913</v>
      </c>
      <c r="D42" s="43">
        <f>+D25-D40</f>
        <v>864473913</v>
      </c>
      <c r="E42" s="44">
        <f t="shared" si="6"/>
        <v>904426968</v>
      </c>
      <c r="F42" s="45">
        <f t="shared" si="6"/>
        <v>893931826</v>
      </c>
      <c r="G42" s="45">
        <f t="shared" si="6"/>
        <v>971943351</v>
      </c>
      <c r="H42" s="45">
        <f t="shared" si="6"/>
        <v>904426968</v>
      </c>
      <c r="I42" s="45">
        <f t="shared" si="6"/>
        <v>882675835</v>
      </c>
      <c r="J42" s="45">
        <f t="shared" si="6"/>
        <v>882675835</v>
      </c>
      <c r="K42" s="45">
        <f t="shared" si="6"/>
        <v>842861701</v>
      </c>
      <c r="L42" s="45">
        <f t="shared" si="6"/>
        <v>903389713</v>
      </c>
      <c r="M42" s="45">
        <f t="shared" si="6"/>
        <v>906193081</v>
      </c>
      <c r="N42" s="45">
        <f t="shared" si="6"/>
        <v>906193081</v>
      </c>
      <c r="O42" s="45">
        <f t="shared" si="6"/>
        <v>893931826</v>
      </c>
      <c r="P42" s="45">
        <f t="shared" si="6"/>
        <v>870369076</v>
      </c>
      <c r="Q42" s="45">
        <f t="shared" si="6"/>
        <v>936169653</v>
      </c>
      <c r="R42" s="45">
        <f t="shared" si="6"/>
        <v>936169653</v>
      </c>
      <c r="S42" s="45">
        <f t="shared" si="6"/>
        <v>924902578</v>
      </c>
      <c r="T42" s="45">
        <f t="shared" si="6"/>
        <v>912317869</v>
      </c>
      <c r="U42" s="45">
        <f t="shared" si="6"/>
        <v>786476585</v>
      </c>
      <c r="V42" s="45">
        <f t="shared" si="6"/>
        <v>786476585</v>
      </c>
      <c r="W42" s="45">
        <f t="shared" si="6"/>
        <v>786476585</v>
      </c>
      <c r="X42" s="45">
        <f t="shared" si="6"/>
        <v>893931826</v>
      </c>
      <c r="Y42" s="45">
        <f t="shared" si="6"/>
        <v>-107455241</v>
      </c>
      <c r="Z42" s="46">
        <f>+IF(X42&lt;&gt;0,+(Y42/X42)*100,0)</f>
        <v>-12.020518553503207</v>
      </c>
      <c r="AA42" s="47">
        <f>+AA25-AA40</f>
        <v>893931826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864473913</v>
      </c>
      <c r="D45" s="18">
        <v>864473913</v>
      </c>
      <c r="E45" s="19">
        <v>904426968</v>
      </c>
      <c r="F45" s="20">
        <v>893931826</v>
      </c>
      <c r="G45" s="20">
        <v>971943351</v>
      </c>
      <c r="H45" s="20">
        <v>904426968</v>
      </c>
      <c r="I45" s="20">
        <v>882675835</v>
      </c>
      <c r="J45" s="20">
        <v>882675835</v>
      </c>
      <c r="K45" s="20">
        <v>842861701</v>
      </c>
      <c r="L45" s="20">
        <v>903389713</v>
      </c>
      <c r="M45" s="20">
        <v>906193081</v>
      </c>
      <c r="N45" s="20">
        <v>906193081</v>
      </c>
      <c r="O45" s="20">
        <v>893931826</v>
      </c>
      <c r="P45" s="20">
        <v>870369076</v>
      </c>
      <c r="Q45" s="20">
        <v>936169653</v>
      </c>
      <c r="R45" s="20">
        <v>936169653</v>
      </c>
      <c r="S45" s="20">
        <v>924902578</v>
      </c>
      <c r="T45" s="20">
        <v>912317869</v>
      </c>
      <c r="U45" s="20">
        <v>786476585</v>
      </c>
      <c r="V45" s="20">
        <v>786476585</v>
      </c>
      <c r="W45" s="20">
        <v>786476585</v>
      </c>
      <c r="X45" s="20">
        <v>893931826</v>
      </c>
      <c r="Y45" s="20">
        <v>-107455241</v>
      </c>
      <c r="Z45" s="48">
        <v>-12.02</v>
      </c>
      <c r="AA45" s="22">
        <v>893931826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864473913</v>
      </c>
      <c r="D48" s="51">
        <f>SUM(D45:D47)</f>
        <v>864473913</v>
      </c>
      <c r="E48" s="52">
        <f t="shared" si="7"/>
        <v>904426968</v>
      </c>
      <c r="F48" s="53">
        <f t="shared" si="7"/>
        <v>893931826</v>
      </c>
      <c r="G48" s="53">
        <f t="shared" si="7"/>
        <v>971943351</v>
      </c>
      <c r="H48" s="53">
        <f t="shared" si="7"/>
        <v>904426968</v>
      </c>
      <c r="I48" s="53">
        <f t="shared" si="7"/>
        <v>882675835</v>
      </c>
      <c r="J48" s="53">
        <f t="shared" si="7"/>
        <v>882675835</v>
      </c>
      <c r="K48" s="53">
        <f t="shared" si="7"/>
        <v>842861701</v>
      </c>
      <c r="L48" s="53">
        <f t="shared" si="7"/>
        <v>903389713</v>
      </c>
      <c r="M48" s="53">
        <f t="shared" si="7"/>
        <v>906193081</v>
      </c>
      <c r="N48" s="53">
        <f t="shared" si="7"/>
        <v>906193081</v>
      </c>
      <c r="O48" s="53">
        <f t="shared" si="7"/>
        <v>893931826</v>
      </c>
      <c r="P48" s="53">
        <f t="shared" si="7"/>
        <v>870369076</v>
      </c>
      <c r="Q48" s="53">
        <f t="shared" si="7"/>
        <v>936169653</v>
      </c>
      <c r="R48" s="53">
        <f t="shared" si="7"/>
        <v>936169653</v>
      </c>
      <c r="S48" s="53">
        <f t="shared" si="7"/>
        <v>924902578</v>
      </c>
      <c r="T48" s="53">
        <f t="shared" si="7"/>
        <v>912317869</v>
      </c>
      <c r="U48" s="53">
        <f t="shared" si="7"/>
        <v>786476585</v>
      </c>
      <c r="V48" s="53">
        <f t="shared" si="7"/>
        <v>786476585</v>
      </c>
      <c r="W48" s="53">
        <f t="shared" si="7"/>
        <v>786476585</v>
      </c>
      <c r="X48" s="53">
        <f t="shared" si="7"/>
        <v>893931826</v>
      </c>
      <c r="Y48" s="53">
        <f t="shared" si="7"/>
        <v>-107455241</v>
      </c>
      <c r="Z48" s="54">
        <f>+IF(X48&lt;&gt;0,+(Y48/X48)*100,0)</f>
        <v>-12.020518553503207</v>
      </c>
      <c r="AA48" s="55">
        <f>SUM(AA45:AA47)</f>
        <v>893931826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3264261</v>
      </c>
      <c r="D6" s="18">
        <v>3264261</v>
      </c>
      <c r="E6" s="19">
        <v>5175000</v>
      </c>
      <c r="F6" s="20">
        <v>5175000</v>
      </c>
      <c r="G6" s="20">
        <v>7890399</v>
      </c>
      <c r="H6" s="20">
        <v>25492249</v>
      </c>
      <c r="I6" s="20">
        <v>12308896</v>
      </c>
      <c r="J6" s="20">
        <v>12308896</v>
      </c>
      <c r="K6" s="20"/>
      <c r="L6" s="20">
        <v>22208073</v>
      </c>
      <c r="M6" s="20">
        <v>16319399</v>
      </c>
      <c r="N6" s="20">
        <v>16319399</v>
      </c>
      <c r="O6" s="20">
        <v>2112060</v>
      </c>
      <c r="P6" s="20"/>
      <c r="Q6" s="20">
        <v>14987441</v>
      </c>
      <c r="R6" s="20">
        <v>14987441</v>
      </c>
      <c r="S6" s="20"/>
      <c r="T6" s="20">
        <v>114554</v>
      </c>
      <c r="U6" s="20">
        <v>507576</v>
      </c>
      <c r="V6" s="20">
        <v>507576</v>
      </c>
      <c r="W6" s="20">
        <v>507576</v>
      </c>
      <c r="X6" s="20">
        <v>5175000</v>
      </c>
      <c r="Y6" s="20">
        <v>-4667424</v>
      </c>
      <c r="Z6" s="21">
        <v>-90.19</v>
      </c>
      <c r="AA6" s="22">
        <v>5175000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13988603</v>
      </c>
      <c r="H7" s="20"/>
      <c r="I7" s="20"/>
      <c r="J7" s="20"/>
      <c r="K7" s="20"/>
      <c r="L7" s="20"/>
      <c r="M7" s="20"/>
      <c r="N7" s="20"/>
      <c r="O7" s="20"/>
      <c r="P7" s="20">
        <v>3109076</v>
      </c>
      <c r="Q7" s="20">
        <v>13049784</v>
      </c>
      <c r="R7" s="20">
        <v>13049784</v>
      </c>
      <c r="S7" s="20">
        <v>10876796</v>
      </c>
      <c r="T7" s="20">
        <v>5786723</v>
      </c>
      <c r="U7" s="20">
        <v>5786723</v>
      </c>
      <c r="V7" s="20">
        <v>5786723</v>
      </c>
      <c r="W7" s="20">
        <v>5786723</v>
      </c>
      <c r="X7" s="20"/>
      <c r="Y7" s="20">
        <v>5786723</v>
      </c>
      <c r="Z7" s="21"/>
      <c r="AA7" s="22"/>
    </row>
    <row r="8" spans="1:27" ht="13.5">
      <c r="A8" s="23" t="s">
        <v>35</v>
      </c>
      <c r="B8" s="17"/>
      <c r="C8" s="18">
        <v>9658294</v>
      </c>
      <c r="D8" s="18">
        <v>9658294</v>
      </c>
      <c r="E8" s="19">
        <v>35000000</v>
      </c>
      <c r="F8" s="20">
        <v>35000000</v>
      </c>
      <c r="G8" s="20">
        <v>24565782</v>
      </c>
      <c r="H8" s="20">
        <v>26004310</v>
      </c>
      <c r="I8" s="20">
        <v>24006745</v>
      </c>
      <c r="J8" s="20">
        <v>24006745</v>
      </c>
      <c r="K8" s="20">
        <v>24516839</v>
      </c>
      <c r="L8" s="20">
        <v>28289822</v>
      </c>
      <c r="M8" s="20">
        <v>29015326</v>
      </c>
      <c r="N8" s="20">
        <v>29015326</v>
      </c>
      <c r="O8" s="20">
        <v>58965949</v>
      </c>
      <c r="P8" s="20">
        <v>70560414</v>
      </c>
      <c r="Q8" s="20">
        <v>73582716</v>
      </c>
      <c r="R8" s="20">
        <v>73582716</v>
      </c>
      <c r="S8" s="20">
        <v>72189786</v>
      </c>
      <c r="T8" s="20">
        <v>70053885</v>
      </c>
      <c r="U8" s="20">
        <v>71870091</v>
      </c>
      <c r="V8" s="20">
        <v>71870091</v>
      </c>
      <c r="W8" s="20">
        <v>71870091</v>
      </c>
      <c r="X8" s="20">
        <v>35000000</v>
      </c>
      <c r="Y8" s="20">
        <v>36870091</v>
      </c>
      <c r="Z8" s="21">
        <v>105.34</v>
      </c>
      <c r="AA8" s="22">
        <v>35000000</v>
      </c>
    </row>
    <row r="9" spans="1:27" ht="13.5">
      <c r="A9" s="23" t="s">
        <v>36</v>
      </c>
      <c r="B9" s="17"/>
      <c r="C9" s="18">
        <v>28897294</v>
      </c>
      <c r="D9" s="18">
        <v>28897294</v>
      </c>
      <c r="E9" s="19">
        <v>400000</v>
      </c>
      <c r="F9" s="20">
        <v>400000</v>
      </c>
      <c r="G9" s="20">
        <v>10565574</v>
      </c>
      <c r="H9" s="20">
        <v>15822223</v>
      </c>
      <c r="I9" s="20">
        <v>15261073</v>
      </c>
      <c r="J9" s="20">
        <v>15261073</v>
      </c>
      <c r="K9" s="20">
        <v>22972891</v>
      </c>
      <c r="L9" s="20">
        <v>10174426</v>
      </c>
      <c r="M9" s="20">
        <v>14819594</v>
      </c>
      <c r="N9" s="20">
        <v>14819594</v>
      </c>
      <c r="O9" s="20">
        <v>7049728</v>
      </c>
      <c r="P9" s="20">
        <v>6915703</v>
      </c>
      <c r="Q9" s="20">
        <v>8190269</v>
      </c>
      <c r="R9" s="20">
        <v>8190269</v>
      </c>
      <c r="S9" s="20">
        <v>8807353</v>
      </c>
      <c r="T9" s="20">
        <v>8942292</v>
      </c>
      <c r="U9" s="20">
        <v>8958893</v>
      </c>
      <c r="V9" s="20">
        <v>8958893</v>
      </c>
      <c r="W9" s="20">
        <v>8958893</v>
      </c>
      <c r="X9" s="20">
        <v>400000</v>
      </c>
      <c r="Y9" s="20">
        <v>8558893</v>
      </c>
      <c r="Z9" s="21">
        <v>2139.72</v>
      </c>
      <c r="AA9" s="22">
        <v>400000</v>
      </c>
    </row>
    <row r="10" spans="1:27" ht="13.5">
      <c r="A10" s="23" t="s">
        <v>37</v>
      </c>
      <c r="B10" s="17"/>
      <c r="C10" s="18">
        <v>2455629</v>
      </c>
      <c r="D10" s="18">
        <v>2455629</v>
      </c>
      <c r="E10" s="19">
        <v>830000</v>
      </c>
      <c r="F10" s="20">
        <v>830000</v>
      </c>
      <c r="G10" s="24">
        <v>15472702</v>
      </c>
      <c r="H10" s="24">
        <v>1317064</v>
      </c>
      <c r="I10" s="24">
        <v>1795335</v>
      </c>
      <c r="J10" s="20">
        <v>1795335</v>
      </c>
      <c r="K10" s="24">
        <v>1723490</v>
      </c>
      <c r="L10" s="24">
        <v>1519011</v>
      </c>
      <c r="M10" s="20">
        <v>2596543</v>
      </c>
      <c r="N10" s="24">
        <v>2596543</v>
      </c>
      <c r="O10" s="24"/>
      <c r="P10" s="24"/>
      <c r="Q10" s="20"/>
      <c r="R10" s="24"/>
      <c r="S10" s="24"/>
      <c r="T10" s="20"/>
      <c r="U10" s="24"/>
      <c r="V10" s="24"/>
      <c r="W10" s="24"/>
      <c r="X10" s="20">
        <v>830000</v>
      </c>
      <c r="Y10" s="24">
        <v>-830000</v>
      </c>
      <c r="Z10" s="25">
        <v>-100</v>
      </c>
      <c r="AA10" s="26">
        <v>830000</v>
      </c>
    </row>
    <row r="11" spans="1:27" ht="13.5">
      <c r="A11" s="23" t="s">
        <v>38</v>
      </c>
      <c r="B11" s="17"/>
      <c r="C11" s="18">
        <v>686705</v>
      </c>
      <c r="D11" s="18">
        <v>686705</v>
      </c>
      <c r="E11" s="19"/>
      <c r="F11" s="20"/>
      <c r="G11" s="20">
        <v>39107</v>
      </c>
      <c r="H11" s="20">
        <v>42294</v>
      </c>
      <c r="I11" s="20">
        <v>59448</v>
      </c>
      <c r="J11" s="20">
        <v>59448</v>
      </c>
      <c r="K11" s="20">
        <v>50981</v>
      </c>
      <c r="L11" s="20">
        <v>51234</v>
      </c>
      <c r="M11" s="20"/>
      <c r="N11" s="20"/>
      <c r="O11" s="20">
        <v>670137</v>
      </c>
      <c r="P11" s="20">
        <v>550660</v>
      </c>
      <c r="Q11" s="20">
        <v>558029</v>
      </c>
      <c r="R11" s="20">
        <v>558029</v>
      </c>
      <c r="S11" s="20">
        <v>772526</v>
      </c>
      <c r="T11" s="20">
        <v>799867</v>
      </c>
      <c r="U11" s="20">
        <v>796634</v>
      </c>
      <c r="V11" s="20">
        <v>796634</v>
      </c>
      <c r="W11" s="20">
        <v>796634</v>
      </c>
      <c r="X11" s="20"/>
      <c r="Y11" s="20">
        <v>796634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44962183</v>
      </c>
      <c r="D12" s="29">
        <f>SUM(D6:D11)</f>
        <v>44962183</v>
      </c>
      <c r="E12" s="30">
        <f t="shared" si="0"/>
        <v>41405000</v>
      </c>
      <c r="F12" s="31">
        <f t="shared" si="0"/>
        <v>41405000</v>
      </c>
      <c r="G12" s="31">
        <f t="shared" si="0"/>
        <v>72522167</v>
      </c>
      <c r="H12" s="31">
        <f t="shared" si="0"/>
        <v>68678140</v>
      </c>
      <c r="I12" s="31">
        <f t="shared" si="0"/>
        <v>53431497</v>
      </c>
      <c r="J12" s="31">
        <f t="shared" si="0"/>
        <v>53431497</v>
      </c>
      <c r="K12" s="31">
        <f t="shared" si="0"/>
        <v>49264201</v>
      </c>
      <c r="L12" s="31">
        <f t="shared" si="0"/>
        <v>62242566</v>
      </c>
      <c r="M12" s="31">
        <f t="shared" si="0"/>
        <v>62750862</v>
      </c>
      <c r="N12" s="31">
        <f t="shared" si="0"/>
        <v>62750862</v>
      </c>
      <c r="O12" s="31">
        <f t="shared" si="0"/>
        <v>68797874</v>
      </c>
      <c r="P12" s="31">
        <f t="shared" si="0"/>
        <v>81135853</v>
      </c>
      <c r="Q12" s="31">
        <f t="shared" si="0"/>
        <v>110368239</v>
      </c>
      <c r="R12" s="31">
        <f t="shared" si="0"/>
        <v>110368239</v>
      </c>
      <c r="S12" s="31">
        <f t="shared" si="0"/>
        <v>92646461</v>
      </c>
      <c r="T12" s="31">
        <f t="shared" si="0"/>
        <v>85697321</v>
      </c>
      <c r="U12" s="31">
        <f t="shared" si="0"/>
        <v>87919917</v>
      </c>
      <c r="V12" s="31">
        <f t="shared" si="0"/>
        <v>87919917</v>
      </c>
      <c r="W12" s="31">
        <f t="shared" si="0"/>
        <v>87919917</v>
      </c>
      <c r="X12" s="31">
        <f t="shared" si="0"/>
        <v>41405000</v>
      </c>
      <c r="Y12" s="31">
        <f t="shared" si="0"/>
        <v>46514917</v>
      </c>
      <c r="Z12" s="32">
        <f>+IF(X12&lt;&gt;0,+(Y12/X12)*100,0)</f>
        <v>112.34130419031518</v>
      </c>
      <c r="AA12" s="33">
        <f>SUM(AA6:AA11)</f>
        <v>41405000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19638100</v>
      </c>
      <c r="D17" s="18">
        <v>19638100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>
        <v>21221700</v>
      </c>
      <c r="P17" s="20">
        <v>21221700</v>
      </c>
      <c r="Q17" s="20">
        <v>21221700</v>
      </c>
      <c r="R17" s="20">
        <v>21221700</v>
      </c>
      <c r="S17" s="20">
        <v>21221700</v>
      </c>
      <c r="T17" s="20">
        <v>21221700</v>
      </c>
      <c r="U17" s="20">
        <v>21221700</v>
      </c>
      <c r="V17" s="20">
        <v>21221700</v>
      </c>
      <c r="W17" s="20">
        <v>21221700</v>
      </c>
      <c r="X17" s="20"/>
      <c r="Y17" s="20">
        <v>21221700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281863749</v>
      </c>
      <c r="D19" s="18">
        <v>281863749</v>
      </c>
      <c r="E19" s="19">
        <v>275221000</v>
      </c>
      <c r="F19" s="20">
        <v>275221000</v>
      </c>
      <c r="G19" s="20">
        <v>1098683</v>
      </c>
      <c r="H19" s="20">
        <v>3522640</v>
      </c>
      <c r="I19" s="20">
        <v>5697282</v>
      </c>
      <c r="J19" s="20">
        <v>5697282</v>
      </c>
      <c r="K19" s="20">
        <v>7064651</v>
      </c>
      <c r="L19" s="20">
        <v>9449742</v>
      </c>
      <c r="M19" s="20">
        <v>15243287</v>
      </c>
      <c r="N19" s="20">
        <v>15243287</v>
      </c>
      <c r="O19" s="20">
        <v>276696928</v>
      </c>
      <c r="P19" s="20">
        <v>279454002</v>
      </c>
      <c r="Q19" s="20">
        <v>282802718</v>
      </c>
      <c r="R19" s="20">
        <v>282802718</v>
      </c>
      <c r="S19" s="20">
        <v>274880311</v>
      </c>
      <c r="T19" s="20">
        <v>279093855</v>
      </c>
      <c r="U19" s="20">
        <v>281081685</v>
      </c>
      <c r="V19" s="20">
        <v>281081685</v>
      </c>
      <c r="W19" s="20">
        <v>281081685</v>
      </c>
      <c r="X19" s="20">
        <v>275221000</v>
      </c>
      <c r="Y19" s="20">
        <v>5860685</v>
      </c>
      <c r="Z19" s="21">
        <v>2.13</v>
      </c>
      <c r="AA19" s="22">
        <v>275221000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328794</v>
      </c>
      <c r="D22" s="18">
        <v>328794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>
        <v>328794</v>
      </c>
      <c r="P22" s="20">
        <v>328794</v>
      </c>
      <c r="Q22" s="20">
        <v>328794</v>
      </c>
      <c r="R22" s="20">
        <v>328794</v>
      </c>
      <c r="S22" s="20">
        <v>328794</v>
      </c>
      <c r="T22" s="20">
        <v>328794</v>
      </c>
      <c r="U22" s="20">
        <v>328794</v>
      </c>
      <c r="V22" s="20">
        <v>328794</v>
      </c>
      <c r="W22" s="20">
        <v>328794</v>
      </c>
      <c r="X22" s="20"/>
      <c r="Y22" s="20">
        <v>328794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301830643</v>
      </c>
      <c r="D24" s="29">
        <f>SUM(D15:D23)</f>
        <v>301830643</v>
      </c>
      <c r="E24" s="36">
        <f t="shared" si="1"/>
        <v>275221000</v>
      </c>
      <c r="F24" s="37">
        <f t="shared" si="1"/>
        <v>275221000</v>
      </c>
      <c r="G24" s="37">
        <f t="shared" si="1"/>
        <v>1098683</v>
      </c>
      <c r="H24" s="37">
        <f t="shared" si="1"/>
        <v>3522640</v>
      </c>
      <c r="I24" s="37">
        <f t="shared" si="1"/>
        <v>5697282</v>
      </c>
      <c r="J24" s="37">
        <f t="shared" si="1"/>
        <v>5697282</v>
      </c>
      <c r="K24" s="37">
        <f t="shared" si="1"/>
        <v>7064651</v>
      </c>
      <c r="L24" s="37">
        <f t="shared" si="1"/>
        <v>9449742</v>
      </c>
      <c r="M24" s="37">
        <f t="shared" si="1"/>
        <v>15243287</v>
      </c>
      <c r="N24" s="37">
        <f t="shared" si="1"/>
        <v>15243287</v>
      </c>
      <c r="O24" s="37">
        <f t="shared" si="1"/>
        <v>298247422</v>
      </c>
      <c r="P24" s="37">
        <f t="shared" si="1"/>
        <v>301004496</v>
      </c>
      <c r="Q24" s="37">
        <f t="shared" si="1"/>
        <v>304353212</v>
      </c>
      <c r="R24" s="37">
        <f t="shared" si="1"/>
        <v>304353212</v>
      </c>
      <c r="S24" s="37">
        <f t="shared" si="1"/>
        <v>296430805</v>
      </c>
      <c r="T24" s="37">
        <f t="shared" si="1"/>
        <v>300644349</v>
      </c>
      <c r="U24" s="37">
        <f t="shared" si="1"/>
        <v>302632179</v>
      </c>
      <c r="V24" s="37">
        <f t="shared" si="1"/>
        <v>302632179</v>
      </c>
      <c r="W24" s="37">
        <f t="shared" si="1"/>
        <v>302632179</v>
      </c>
      <c r="X24" s="37">
        <f t="shared" si="1"/>
        <v>275221000</v>
      </c>
      <c r="Y24" s="37">
        <f t="shared" si="1"/>
        <v>27411179</v>
      </c>
      <c r="Z24" s="38">
        <f>+IF(X24&lt;&gt;0,+(Y24/X24)*100,0)</f>
        <v>9.959697479480127</v>
      </c>
      <c r="AA24" s="39">
        <f>SUM(AA15:AA23)</f>
        <v>275221000</v>
      </c>
    </row>
    <row r="25" spans="1:27" ht="13.5">
      <c r="A25" s="27" t="s">
        <v>51</v>
      </c>
      <c r="B25" s="28"/>
      <c r="C25" s="29">
        <f aca="true" t="shared" si="2" ref="C25:Y25">+C12+C24</f>
        <v>346792826</v>
      </c>
      <c r="D25" s="29">
        <f>+D12+D24</f>
        <v>346792826</v>
      </c>
      <c r="E25" s="30">
        <f t="shared" si="2"/>
        <v>316626000</v>
      </c>
      <c r="F25" s="31">
        <f t="shared" si="2"/>
        <v>316626000</v>
      </c>
      <c r="G25" s="31">
        <f t="shared" si="2"/>
        <v>73620850</v>
      </c>
      <c r="H25" s="31">
        <f t="shared" si="2"/>
        <v>72200780</v>
      </c>
      <c r="I25" s="31">
        <f t="shared" si="2"/>
        <v>59128779</v>
      </c>
      <c r="J25" s="31">
        <f t="shared" si="2"/>
        <v>59128779</v>
      </c>
      <c r="K25" s="31">
        <f t="shared" si="2"/>
        <v>56328852</v>
      </c>
      <c r="L25" s="31">
        <f t="shared" si="2"/>
        <v>71692308</v>
      </c>
      <c r="M25" s="31">
        <f t="shared" si="2"/>
        <v>77994149</v>
      </c>
      <c r="N25" s="31">
        <f t="shared" si="2"/>
        <v>77994149</v>
      </c>
      <c r="O25" s="31">
        <f t="shared" si="2"/>
        <v>367045296</v>
      </c>
      <c r="P25" s="31">
        <f t="shared" si="2"/>
        <v>382140349</v>
      </c>
      <c r="Q25" s="31">
        <f t="shared" si="2"/>
        <v>414721451</v>
      </c>
      <c r="R25" s="31">
        <f t="shared" si="2"/>
        <v>414721451</v>
      </c>
      <c r="S25" s="31">
        <f t="shared" si="2"/>
        <v>389077266</v>
      </c>
      <c r="T25" s="31">
        <f t="shared" si="2"/>
        <v>386341670</v>
      </c>
      <c r="U25" s="31">
        <f t="shared" si="2"/>
        <v>390552096</v>
      </c>
      <c r="V25" s="31">
        <f t="shared" si="2"/>
        <v>390552096</v>
      </c>
      <c r="W25" s="31">
        <f t="shared" si="2"/>
        <v>390552096</v>
      </c>
      <c r="X25" s="31">
        <f t="shared" si="2"/>
        <v>316626000</v>
      </c>
      <c r="Y25" s="31">
        <f t="shared" si="2"/>
        <v>73926096</v>
      </c>
      <c r="Z25" s="32">
        <f>+IF(X25&lt;&gt;0,+(Y25/X25)*100,0)</f>
        <v>23.348081332550073</v>
      </c>
      <c r="AA25" s="33">
        <f>+AA12+AA24</f>
        <v>316626000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11597401</v>
      </c>
      <c r="I29" s="20">
        <v>5616780</v>
      </c>
      <c r="J29" s="20">
        <v>5616780</v>
      </c>
      <c r="K29" s="20">
        <v>7233468</v>
      </c>
      <c r="L29" s="20">
        <v>4416780</v>
      </c>
      <c r="M29" s="20">
        <v>4416780</v>
      </c>
      <c r="N29" s="20">
        <v>4416780</v>
      </c>
      <c r="O29" s="20">
        <v>790924</v>
      </c>
      <c r="P29" s="20">
        <v>145752</v>
      </c>
      <c r="Q29" s="20"/>
      <c r="R29" s="20"/>
      <c r="S29" s="20">
        <v>1950695</v>
      </c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2062622</v>
      </c>
      <c r="D30" s="18">
        <v>2062622</v>
      </c>
      <c r="E30" s="19">
        <v>152000</v>
      </c>
      <c r="F30" s="20">
        <v>152000</v>
      </c>
      <c r="G30" s="20"/>
      <c r="H30" s="20"/>
      <c r="I30" s="20"/>
      <c r="J30" s="20"/>
      <c r="K30" s="20"/>
      <c r="L30" s="20"/>
      <c r="M30" s="20"/>
      <c r="N30" s="20"/>
      <c r="O30" s="20">
        <v>1688579</v>
      </c>
      <c r="P30" s="20">
        <v>1688579</v>
      </c>
      <c r="Q30" s="20">
        <v>1688579</v>
      </c>
      <c r="R30" s="20">
        <v>1688579</v>
      </c>
      <c r="S30" s="20">
        <v>1688579</v>
      </c>
      <c r="T30" s="20">
        <v>1688579</v>
      </c>
      <c r="U30" s="20">
        <v>1688144</v>
      </c>
      <c r="V30" s="20">
        <v>1688144</v>
      </c>
      <c r="W30" s="20">
        <v>1688144</v>
      </c>
      <c r="X30" s="20">
        <v>152000</v>
      </c>
      <c r="Y30" s="20">
        <v>1536144</v>
      </c>
      <c r="Z30" s="21">
        <v>1010.62</v>
      </c>
      <c r="AA30" s="22">
        <v>152000</v>
      </c>
    </row>
    <row r="31" spans="1:27" ht="13.5">
      <c r="A31" s="23" t="s">
        <v>56</v>
      </c>
      <c r="B31" s="17"/>
      <c r="C31" s="18">
        <v>1268829</v>
      </c>
      <c r="D31" s="18">
        <v>1268829</v>
      </c>
      <c r="E31" s="19">
        <v>1300000</v>
      </c>
      <c r="F31" s="20">
        <v>1300000</v>
      </c>
      <c r="G31" s="20">
        <v>4925</v>
      </c>
      <c r="H31" s="20">
        <v>7018</v>
      </c>
      <c r="I31" s="20">
        <v>37145</v>
      </c>
      <c r="J31" s="20">
        <v>37145</v>
      </c>
      <c r="K31" s="20">
        <v>41505</v>
      </c>
      <c r="L31" s="20">
        <v>42717</v>
      </c>
      <c r="M31" s="20">
        <v>44356</v>
      </c>
      <c r="N31" s="20">
        <v>44356</v>
      </c>
      <c r="O31" s="20">
        <v>1319831</v>
      </c>
      <c r="P31" s="20">
        <v>1323767</v>
      </c>
      <c r="Q31" s="20">
        <v>1341437</v>
      </c>
      <c r="R31" s="20">
        <v>1341437</v>
      </c>
      <c r="S31" s="20">
        <v>1349680</v>
      </c>
      <c r="T31" s="20">
        <v>1360535</v>
      </c>
      <c r="U31" s="20">
        <v>1372974</v>
      </c>
      <c r="V31" s="20">
        <v>1372974</v>
      </c>
      <c r="W31" s="20">
        <v>1372974</v>
      </c>
      <c r="X31" s="20">
        <v>1300000</v>
      </c>
      <c r="Y31" s="20">
        <v>72974</v>
      </c>
      <c r="Z31" s="21">
        <v>5.61</v>
      </c>
      <c r="AA31" s="22">
        <v>1300000</v>
      </c>
    </row>
    <row r="32" spans="1:27" ht="13.5">
      <c r="A32" s="23" t="s">
        <v>57</v>
      </c>
      <c r="B32" s="17"/>
      <c r="C32" s="18">
        <v>58060979</v>
      </c>
      <c r="D32" s="18">
        <v>58060979</v>
      </c>
      <c r="E32" s="19"/>
      <c r="F32" s="20"/>
      <c r="G32" s="20">
        <v>10535000</v>
      </c>
      <c r="H32" s="20">
        <v>11897000</v>
      </c>
      <c r="I32" s="20">
        <v>13397000</v>
      </c>
      <c r="J32" s="20">
        <v>13397000</v>
      </c>
      <c r="K32" s="20">
        <v>13397000</v>
      </c>
      <c r="L32" s="20">
        <v>31484607</v>
      </c>
      <c r="M32" s="20">
        <v>48586146</v>
      </c>
      <c r="N32" s="20">
        <v>48586146</v>
      </c>
      <c r="O32" s="20">
        <v>69369420</v>
      </c>
      <c r="P32" s="20">
        <v>49760397</v>
      </c>
      <c r="Q32" s="20">
        <v>69685279</v>
      </c>
      <c r="R32" s="20">
        <v>69685279</v>
      </c>
      <c r="S32" s="20">
        <v>45022756</v>
      </c>
      <c r="T32" s="20">
        <v>53400312</v>
      </c>
      <c r="U32" s="20">
        <v>47432532</v>
      </c>
      <c r="V32" s="20">
        <v>47432532</v>
      </c>
      <c r="W32" s="20">
        <v>47432532</v>
      </c>
      <c r="X32" s="20"/>
      <c r="Y32" s="20">
        <v>47432532</v>
      </c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61392430</v>
      </c>
      <c r="D34" s="29">
        <f>SUM(D29:D33)</f>
        <v>61392430</v>
      </c>
      <c r="E34" s="30">
        <f t="shared" si="3"/>
        <v>1452000</v>
      </c>
      <c r="F34" s="31">
        <f t="shared" si="3"/>
        <v>1452000</v>
      </c>
      <c r="G34" s="31">
        <f t="shared" si="3"/>
        <v>10539925</v>
      </c>
      <c r="H34" s="31">
        <f t="shared" si="3"/>
        <v>23501419</v>
      </c>
      <c r="I34" s="31">
        <f t="shared" si="3"/>
        <v>19050925</v>
      </c>
      <c r="J34" s="31">
        <f t="shared" si="3"/>
        <v>19050925</v>
      </c>
      <c r="K34" s="31">
        <f t="shared" si="3"/>
        <v>20671973</v>
      </c>
      <c r="L34" s="31">
        <f t="shared" si="3"/>
        <v>35944104</v>
      </c>
      <c r="M34" s="31">
        <f t="shared" si="3"/>
        <v>53047282</v>
      </c>
      <c r="N34" s="31">
        <f t="shared" si="3"/>
        <v>53047282</v>
      </c>
      <c r="O34" s="31">
        <f t="shared" si="3"/>
        <v>73168754</v>
      </c>
      <c r="P34" s="31">
        <f t="shared" si="3"/>
        <v>52918495</v>
      </c>
      <c r="Q34" s="31">
        <f t="shared" si="3"/>
        <v>72715295</v>
      </c>
      <c r="R34" s="31">
        <f t="shared" si="3"/>
        <v>72715295</v>
      </c>
      <c r="S34" s="31">
        <f t="shared" si="3"/>
        <v>50011710</v>
      </c>
      <c r="T34" s="31">
        <f t="shared" si="3"/>
        <v>56449426</v>
      </c>
      <c r="U34" s="31">
        <f t="shared" si="3"/>
        <v>50493650</v>
      </c>
      <c r="V34" s="31">
        <f t="shared" si="3"/>
        <v>50493650</v>
      </c>
      <c r="W34" s="31">
        <f t="shared" si="3"/>
        <v>50493650</v>
      </c>
      <c r="X34" s="31">
        <f t="shared" si="3"/>
        <v>1452000</v>
      </c>
      <c r="Y34" s="31">
        <f t="shared" si="3"/>
        <v>49041650</v>
      </c>
      <c r="Z34" s="32">
        <f>+IF(X34&lt;&gt;0,+(Y34/X34)*100,0)</f>
        <v>3377.5241046831957</v>
      </c>
      <c r="AA34" s="33">
        <f>SUM(AA29:AA33)</f>
        <v>1452000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12508232</v>
      </c>
      <c r="D37" s="18">
        <v>12508232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>
        <v>12480734</v>
      </c>
      <c r="P37" s="20">
        <v>12480734</v>
      </c>
      <c r="Q37" s="20">
        <v>3618865</v>
      </c>
      <c r="R37" s="20">
        <v>3618865</v>
      </c>
      <c r="S37" s="20">
        <v>3618865</v>
      </c>
      <c r="T37" s="20">
        <v>3618865</v>
      </c>
      <c r="U37" s="20">
        <v>3618865</v>
      </c>
      <c r="V37" s="20">
        <v>3618865</v>
      </c>
      <c r="W37" s="20">
        <v>3618865</v>
      </c>
      <c r="X37" s="20"/>
      <c r="Y37" s="20">
        <v>3618865</v>
      </c>
      <c r="Z37" s="21"/>
      <c r="AA37" s="22"/>
    </row>
    <row r="38" spans="1:27" ht="13.5">
      <c r="A38" s="23" t="s">
        <v>58</v>
      </c>
      <c r="B38" s="17"/>
      <c r="C38" s="18">
        <v>24792042</v>
      </c>
      <c r="D38" s="18">
        <v>24792042</v>
      </c>
      <c r="E38" s="19">
        <v>19303000</v>
      </c>
      <c r="F38" s="20">
        <v>19303000</v>
      </c>
      <c r="G38" s="20"/>
      <c r="H38" s="20"/>
      <c r="I38" s="20"/>
      <c r="J38" s="20"/>
      <c r="K38" s="20"/>
      <c r="L38" s="20"/>
      <c r="M38" s="20"/>
      <c r="N38" s="20"/>
      <c r="O38" s="20">
        <v>6425284</v>
      </c>
      <c r="P38" s="20">
        <v>6425284</v>
      </c>
      <c r="Q38" s="20">
        <v>6425284</v>
      </c>
      <c r="R38" s="20">
        <v>6425284</v>
      </c>
      <c r="S38" s="20">
        <v>6425284</v>
      </c>
      <c r="T38" s="20">
        <v>6425284</v>
      </c>
      <c r="U38" s="20">
        <v>6425284</v>
      </c>
      <c r="V38" s="20">
        <v>6425284</v>
      </c>
      <c r="W38" s="20">
        <v>6425284</v>
      </c>
      <c r="X38" s="20">
        <v>19303000</v>
      </c>
      <c r="Y38" s="20">
        <v>-12877716</v>
      </c>
      <c r="Z38" s="21">
        <v>-66.71</v>
      </c>
      <c r="AA38" s="22">
        <v>19303000</v>
      </c>
    </row>
    <row r="39" spans="1:27" ht="13.5">
      <c r="A39" s="27" t="s">
        <v>61</v>
      </c>
      <c r="B39" s="35"/>
      <c r="C39" s="29">
        <f aca="true" t="shared" si="4" ref="C39:Y39">SUM(C37:C38)</f>
        <v>37300274</v>
      </c>
      <c r="D39" s="29">
        <f>SUM(D37:D38)</f>
        <v>37300274</v>
      </c>
      <c r="E39" s="36">
        <f t="shared" si="4"/>
        <v>19303000</v>
      </c>
      <c r="F39" s="37">
        <f t="shared" si="4"/>
        <v>19303000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18906018</v>
      </c>
      <c r="P39" s="37">
        <f t="shared" si="4"/>
        <v>18906018</v>
      </c>
      <c r="Q39" s="37">
        <f t="shared" si="4"/>
        <v>10044149</v>
      </c>
      <c r="R39" s="37">
        <f t="shared" si="4"/>
        <v>10044149</v>
      </c>
      <c r="S39" s="37">
        <f t="shared" si="4"/>
        <v>10044149</v>
      </c>
      <c r="T39" s="37">
        <f t="shared" si="4"/>
        <v>10044149</v>
      </c>
      <c r="U39" s="37">
        <f t="shared" si="4"/>
        <v>10044149</v>
      </c>
      <c r="V39" s="37">
        <f t="shared" si="4"/>
        <v>10044149</v>
      </c>
      <c r="W39" s="37">
        <f t="shared" si="4"/>
        <v>10044149</v>
      </c>
      <c r="X39" s="37">
        <f t="shared" si="4"/>
        <v>19303000</v>
      </c>
      <c r="Y39" s="37">
        <f t="shared" si="4"/>
        <v>-9258851</v>
      </c>
      <c r="Z39" s="38">
        <f>+IF(X39&lt;&gt;0,+(Y39/X39)*100,0)</f>
        <v>-47.96586540952183</v>
      </c>
      <c r="AA39" s="39">
        <f>SUM(AA37:AA38)</f>
        <v>19303000</v>
      </c>
    </row>
    <row r="40" spans="1:27" ht="13.5">
      <c r="A40" s="27" t="s">
        <v>62</v>
      </c>
      <c r="B40" s="28"/>
      <c r="C40" s="29">
        <f aca="true" t="shared" si="5" ref="C40:Y40">+C34+C39</f>
        <v>98692704</v>
      </c>
      <c r="D40" s="29">
        <f>+D34+D39</f>
        <v>98692704</v>
      </c>
      <c r="E40" s="30">
        <f t="shared" si="5"/>
        <v>20755000</v>
      </c>
      <c r="F40" s="31">
        <f t="shared" si="5"/>
        <v>20755000</v>
      </c>
      <c r="G40" s="31">
        <f t="shared" si="5"/>
        <v>10539925</v>
      </c>
      <c r="H40" s="31">
        <f t="shared" si="5"/>
        <v>23501419</v>
      </c>
      <c r="I40" s="31">
        <f t="shared" si="5"/>
        <v>19050925</v>
      </c>
      <c r="J40" s="31">
        <f t="shared" si="5"/>
        <v>19050925</v>
      </c>
      <c r="K40" s="31">
        <f t="shared" si="5"/>
        <v>20671973</v>
      </c>
      <c r="L40" s="31">
        <f t="shared" si="5"/>
        <v>35944104</v>
      </c>
      <c r="M40" s="31">
        <f t="shared" si="5"/>
        <v>53047282</v>
      </c>
      <c r="N40" s="31">
        <f t="shared" si="5"/>
        <v>53047282</v>
      </c>
      <c r="O40" s="31">
        <f t="shared" si="5"/>
        <v>92074772</v>
      </c>
      <c r="P40" s="31">
        <f t="shared" si="5"/>
        <v>71824513</v>
      </c>
      <c r="Q40" s="31">
        <f t="shared" si="5"/>
        <v>82759444</v>
      </c>
      <c r="R40" s="31">
        <f t="shared" si="5"/>
        <v>82759444</v>
      </c>
      <c r="S40" s="31">
        <f t="shared" si="5"/>
        <v>60055859</v>
      </c>
      <c r="T40" s="31">
        <f t="shared" si="5"/>
        <v>66493575</v>
      </c>
      <c r="U40" s="31">
        <f t="shared" si="5"/>
        <v>60537799</v>
      </c>
      <c r="V40" s="31">
        <f t="shared" si="5"/>
        <v>60537799</v>
      </c>
      <c r="W40" s="31">
        <f t="shared" si="5"/>
        <v>60537799</v>
      </c>
      <c r="X40" s="31">
        <f t="shared" si="5"/>
        <v>20755000</v>
      </c>
      <c r="Y40" s="31">
        <f t="shared" si="5"/>
        <v>39782799</v>
      </c>
      <c r="Z40" s="32">
        <f>+IF(X40&lt;&gt;0,+(Y40/X40)*100,0)</f>
        <v>191.6781450252951</v>
      </c>
      <c r="AA40" s="33">
        <f>+AA34+AA39</f>
        <v>20755000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248100122</v>
      </c>
      <c r="D42" s="43">
        <f>+D25-D40</f>
        <v>248100122</v>
      </c>
      <c r="E42" s="44">
        <f t="shared" si="6"/>
        <v>295871000</v>
      </c>
      <c r="F42" s="45">
        <f t="shared" si="6"/>
        <v>295871000</v>
      </c>
      <c r="G42" s="45">
        <f t="shared" si="6"/>
        <v>63080925</v>
      </c>
      <c r="H42" s="45">
        <f t="shared" si="6"/>
        <v>48699361</v>
      </c>
      <c r="I42" s="45">
        <f t="shared" si="6"/>
        <v>40077854</v>
      </c>
      <c r="J42" s="45">
        <f t="shared" si="6"/>
        <v>40077854</v>
      </c>
      <c r="K42" s="45">
        <f t="shared" si="6"/>
        <v>35656879</v>
      </c>
      <c r="L42" s="45">
        <f t="shared" si="6"/>
        <v>35748204</v>
      </c>
      <c r="M42" s="45">
        <f t="shared" si="6"/>
        <v>24946867</v>
      </c>
      <c r="N42" s="45">
        <f t="shared" si="6"/>
        <v>24946867</v>
      </c>
      <c r="O42" s="45">
        <f t="shared" si="6"/>
        <v>274970524</v>
      </c>
      <c r="P42" s="45">
        <f t="shared" si="6"/>
        <v>310315836</v>
      </c>
      <c r="Q42" s="45">
        <f t="shared" si="6"/>
        <v>331962007</v>
      </c>
      <c r="R42" s="45">
        <f t="shared" si="6"/>
        <v>331962007</v>
      </c>
      <c r="S42" s="45">
        <f t="shared" si="6"/>
        <v>329021407</v>
      </c>
      <c r="T42" s="45">
        <f t="shared" si="6"/>
        <v>319848095</v>
      </c>
      <c r="U42" s="45">
        <f t="shared" si="6"/>
        <v>330014297</v>
      </c>
      <c r="V42" s="45">
        <f t="shared" si="6"/>
        <v>330014297</v>
      </c>
      <c r="W42" s="45">
        <f t="shared" si="6"/>
        <v>330014297</v>
      </c>
      <c r="X42" s="45">
        <f t="shared" si="6"/>
        <v>295871000</v>
      </c>
      <c r="Y42" s="45">
        <f t="shared" si="6"/>
        <v>34143297</v>
      </c>
      <c r="Z42" s="46">
        <f>+IF(X42&lt;&gt;0,+(Y42/X42)*100,0)</f>
        <v>11.539926860016697</v>
      </c>
      <c r="AA42" s="47">
        <f>+AA25-AA40</f>
        <v>295871000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245441022</v>
      </c>
      <c r="D45" s="18">
        <v>245441022</v>
      </c>
      <c r="E45" s="19">
        <v>2659000</v>
      </c>
      <c r="F45" s="20">
        <v>2659000</v>
      </c>
      <c r="G45" s="20">
        <v>63080923</v>
      </c>
      <c r="H45" s="20">
        <v>48699360</v>
      </c>
      <c r="I45" s="20">
        <v>40077855</v>
      </c>
      <c r="J45" s="20">
        <v>40077855</v>
      </c>
      <c r="K45" s="20">
        <v>35656880</v>
      </c>
      <c r="L45" s="20">
        <v>35748205</v>
      </c>
      <c r="M45" s="20">
        <v>24946867</v>
      </c>
      <c r="N45" s="20">
        <v>24946867</v>
      </c>
      <c r="O45" s="20">
        <v>272311425</v>
      </c>
      <c r="P45" s="20">
        <v>307656737</v>
      </c>
      <c r="Q45" s="20">
        <v>329302907</v>
      </c>
      <c r="R45" s="20">
        <v>329302907</v>
      </c>
      <c r="S45" s="20">
        <v>326362307</v>
      </c>
      <c r="T45" s="20">
        <v>317188996</v>
      </c>
      <c r="U45" s="20">
        <v>327355196</v>
      </c>
      <c r="V45" s="20">
        <v>327355196</v>
      </c>
      <c r="W45" s="20">
        <v>327355196</v>
      </c>
      <c r="X45" s="20">
        <v>2659000</v>
      </c>
      <c r="Y45" s="20">
        <v>324696196</v>
      </c>
      <c r="Z45" s="48">
        <v>12211.21</v>
      </c>
      <c r="AA45" s="22">
        <v>2659000</v>
      </c>
    </row>
    <row r="46" spans="1:27" ht="13.5">
      <c r="A46" s="23" t="s">
        <v>67</v>
      </c>
      <c r="B46" s="17"/>
      <c r="C46" s="18">
        <v>2659100</v>
      </c>
      <c r="D46" s="18">
        <v>2659100</v>
      </c>
      <c r="E46" s="19">
        <v>293212000</v>
      </c>
      <c r="F46" s="20">
        <v>293212000</v>
      </c>
      <c r="G46" s="20"/>
      <c r="H46" s="20"/>
      <c r="I46" s="20"/>
      <c r="J46" s="20"/>
      <c r="K46" s="20"/>
      <c r="L46" s="20"/>
      <c r="M46" s="20"/>
      <c r="N46" s="20"/>
      <c r="O46" s="20">
        <v>2659100</v>
      </c>
      <c r="P46" s="20">
        <v>2659100</v>
      </c>
      <c r="Q46" s="20">
        <v>2659100</v>
      </c>
      <c r="R46" s="20">
        <v>2659100</v>
      </c>
      <c r="S46" s="20">
        <v>2659100</v>
      </c>
      <c r="T46" s="20">
        <v>2659100</v>
      </c>
      <c r="U46" s="20">
        <v>2659100</v>
      </c>
      <c r="V46" s="20">
        <v>2659100</v>
      </c>
      <c r="W46" s="20">
        <v>2659100</v>
      </c>
      <c r="X46" s="20">
        <v>293212000</v>
      </c>
      <c r="Y46" s="20">
        <v>-290552900</v>
      </c>
      <c r="Z46" s="48">
        <v>-99.09</v>
      </c>
      <c r="AA46" s="22">
        <v>293212000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248100122</v>
      </c>
      <c r="D48" s="51">
        <f>SUM(D45:D47)</f>
        <v>248100122</v>
      </c>
      <c r="E48" s="52">
        <f t="shared" si="7"/>
        <v>295871000</v>
      </c>
      <c r="F48" s="53">
        <f t="shared" si="7"/>
        <v>295871000</v>
      </c>
      <c r="G48" s="53">
        <f t="shared" si="7"/>
        <v>63080923</v>
      </c>
      <c r="H48" s="53">
        <f t="shared" si="7"/>
        <v>48699360</v>
      </c>
      <c r="I48" s="53">
        <f t="shared" si="7"/>
        <v>40077855</v>
      </c>
      <c r="J48" s="53">
        <f t="shared" si="7"/>
        <v>40077855</v>
      </c>
      <c r="K48" s="53">
        <f t="shared" si="7"/>
        <v>35656880</v>
      </c>
      <c r="L48" s="53">
        <f t="shared" si="7"/>
        <v>35748205</v>
      </c>
      <c r="M48" s="53">
        <f t="shared" si="7"/>
        <v>24946867</v>
      </c>
      <c r="N48" s="53">
        <f t="shared" si="7"/>
        <v>24946867</v>
      </c>
      <c r="O48" s="53">
        <f t="shared" si="7"/>
        <v>274970525</v>
      </c>
      <c r="P48" s="53">
        <f t="shared" si="7"/>
        <v>310315837</v>
      </c>
      <c r="Q48" s="53">
        <f t="shared" si="7"/>
        <v>331962007</v>
      </c>
      <c r="R48" s="53">
        <f t="shared" si="7"/>
        <v>331962007</v>
      </c>
      <c r="S48" s="53">
        <f t="shared" si="7"/>
        <v>329021407</v>
      </c>
      <c r="T48" s="53">
        <f t="shared" si="7"/>
        <v>319848096</v>
      </c>
      <c r="U48" s="53">
        <f t="shared" si="7"/>
        <v>330014296</v>
      </c>
      <c r="V48" s="53">
        <f t="shared" si="7"/>
        <v>330014296</v>
      </c>
      <c r="W48" s="53">
        <f t="shared" si="7"/>
        <v>330014296</v>
      </c>
      <c r="X48" s="53">
        <f t="shared" si="7"/>
        <v>295871000</v>
      </c>
      <c r="Y48" s="53">
        <f t="shared" si="7"/>
        <v>34143296</v>
      </c>
      <c r="Z48" s="54">
        <f>+IF(X48&lt;&gt;0,+(Y48/X48)*100,0)</f>
        <v>11.53992652203156</v>
      </c>
      <c r="AA48" s="55">
        <f>SUM(AA45:AA47)</f>
        <v>295871000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9318954</v>
      </c>
      <c r="D6" s="18">
        <v>9318954</v>
      </c>
      <c r="E6" s="19">
        <v>26522000</v>
      </c>
      <c r="F6" s="20">
        <v>9318954</v>
      </c>
      <c r="G6" s="20">
        <v>5404112</v>
      </c>
      <c r="H6" s="20">
        <v>32006985</v>
      </c>
      <c r="I6" s="20">
        <v>459698</v>
      </c>
      <c r="J6" s="20">
        <v>459698</v>
      </c>
      <c r="K6" s="20">
        <v>2408156</v>
      </c>
      <c r="L6" s="20">
        <v>26643000</v>
      </c>
      <c r="M6" s="20">
        <v>13891105</v>
      </c>
      <c r="N6" s="20">
        <v>13891105</v>
      </c>
      <c r="O6" s="20">
        <v>13891105</v>
      </c>
      <c r="P6" s="20">
        <v>1595861</v>
      </c>
      <c r="Q6" s="20">
        <v>34705433</v>
      </c>
      <c r="R6" s="20">
        <v>34705433</v>
      </c>
      <c r="S6" s="20">
        <v>1225435</v>
      </c>
      <c r="T6" s="20">
        <v>8419196</v>
      </c>
      <c r="U6" s="20">
        <v>9275</v>
      </c>
      <c r="V6" s="20">
        <v>9275</v>
      </c>
      <c r="W6" s="20">
        <v>9275</v>
      </c>
      <c r="X6" s="20">
        <v>9318954</v>
      </c>
      <c r="Y6" s="20">
        <v>-9309679</v>
      </c>
      <c r="Z6" s="21">
        <v>-99.9</v>
      </c>
      <c r="AA6" s="22">
        <v>9318954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879121</v>
      </c>
      <c r="D8" s="18">
        <v>879121</v>
      </c>
      <c r="E8" s="19"/>
      <c r="F8" s="20">
        <v>287532</v>
      </c>
      <c r="G8" s="20">
        <v>7841927</v>
      </c>
      <c r="H8" s="20">
        <v>7700784</v>
      </c>
      <c r="I8" s="20">
        <v>8432286</v>
      </c>
      <c r="J8" s="20">
        <v>8432286</v>
      </c>
      <c r="K8" s="20">
        <v>10340175</v>
      </c>
      <c r="L8" s="20">
        <v>8682124</v>
      </c>
      <c r="M8" s="20">
        <v>8807631</v>
      </c>
      <c r="N8" s="20">
        <v>8807631</v>
      </c>
      <c r="O8" s="20">
        <v>7562628</v>
      </c>
      <c r="P8" s="20">
        <v>7774164</v>
      </c>
      <c r="Q8" s="20">
        <v>7668866</v>
      </c>
      <c r="R8" s="20">
        <v>7668866</v>
      </c>
      <c r="S8" s="20">
        <v>10504740</v>
      </c>
      <c r="T8" s="20">
        <v>10743387</v>
      </c>
      <c r="U8" s="20">
        <v>8483360</v>
      </c>
      <c r="V8" s="20">
        <v>8483360</v>
      </c>
      <c r="W8" s="20">
        <v>8483360</v>
      </c>
      <c r="X8" s="20">
        <v>287532</v>
      </c>
      <c r="Y8" s="20">
        <v>8195828</v>
      </c>
      <c r="Z8" s="21">
        <v>2850.41</v>
      </c>
      <c r="AA8" s="22">
        <v>287532</v>
      </c>
    </row>
    <row r="9" spans="1:27" ht="13.5">
      <c r="A9" s="23" t="s">
        <v>36</v>
      </c>
      <c r="B9" s="17"/>
      <c r="C9" s="18">
        <v>591209</v>
      </c>
      <c r="D9" s="18">
        <v>591209</v>
      </c>
      <c r="E9" s="19">
        <v>1024139</v>
      </c>
      <c r="F9" s="20">
        <v>1182798</v>
      </c>
      <c r="G9" s="20">
        <v>10397969</v>
      </c>
      <c r="H9" s="20">
        <v>1905402</v>
      </c>
      <c r="I9" s="20">
        <v>2119485</v>
      </c>
      <c r="J9" s="20">
        <v>2119485</v>
      </c>
      <c r="K9" s="20">
        <v>305647</v>
      </c>
      <c r="L9" s="20">
        <v>2185313</v>
      </c>
      <c r="M9" s="20">
        <v>2393923</v>
      </c>
      <c r="N9" s="20">
        <v>2393923</v>
      </c>
      <c r="O9" s="20">
        <v>3180021</v>
      </c>
      <c r="P9" s="20">
        <v>3267381</v>
      </c>
      <c r="Q9" s="20">
        <v>2658351</v>
      </c>
      <c r="R9" s="20">
        <v>2658351</v>
      </c>
      <c r="S9" s="20">
        <v>768663</v>
      </c>
      <c r="T9" s="20">
        <v>860409</v>
      </c>
      <c r="U9" s="20">
        <v>2920710</v>
      </c>
      <c r="V9" s="20">
        <v>2920710</v>
      </c>
      <c r="W9" s="20">
        <v>2920710</v>
      </c>
      <c r="X9" s="20">
        <v>1182798</v>
      </c>
      <c r="Y9" s="20">
        <v>1737912</v>
      </c>
      <c r="Z9" s="21">
        <v>146.93</v>
      </c>
      <c r="AA9" s="22">
        <v>1182798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19416788</v>
      </c>
      <c r="D11" s="18">
        <v>19416788</v>
      </c>
      <c r="E11" s="19">
        <v>16414150</v>
      </c>
      <c r="F11" s="20">
        <v>19416788</v>
      </c>
      <c r="G11" s="20">
        <v>16414150</v>
      </c>
      <c r="H11" s="20">
        <v>19532497</v>
      </c>
      <c r="I11" s="20">
        <v>19532497</v>
      </c>
      <c r="J11" s="20">
        <v>19532497</v>
      </c>
      <c r="K11" s="20">
        <v>20336713</v>
      </c>
      <c r="L11" s="20">
        <v>20336713</v>
      </c>
      <c r="M11" s="20">
        <v>20336713</v>
      </c>
      <c r="N11" s="20">
        <v>20336713</v>
      </c>
      <c r="O11" s="20">
        <v>20336713</v>
      </c>
      <c r="P11" s="20">
        <v>19416788</v>
      </c>
      <c r="Q11" s="20">
        <v>19416788</v>
      </c>
      <c r="R11" s="20">
        <v>19416788</v>
      </c>
      <c r="S11" s="20">
        <v>19416788</v>
      </c>
      <c r="T11" s="20">
        <v>19416788</v>
      </c>
      <c r="U11" s="20">
        <v>19416788</v>
      </c>
      <c r="V11" s="20">
        <v>19416788</v>
      </c>
      <c r="W11" s="20">
        <v>19416788</v>
      </c>
      <c r="X11" s="20">
        <v>19416788</v>
      </c>
      <c r="Y11" s="20"/>
      <c r="Z11" s="21"/>
      <c r="AA11" s="22">
        <v>19416788</v>
      </c>
    </row>
    <row r="12" spans="1:27" ht="13.5">
      <c r="A12" s="27" t="s">
        <v>39</v>
      </c>
      <c r="B12" s="28"/>
      <c r="C12" s="29">
        <f aca="true" t="shared" si="0" ref="C12:Y12">SUM(C6:C11)</f>
        <v>30206072</v>
      </c>
      <c r="D12" s="29">
        <f>SUM(D6:D11)</f>
        <v>30206072</v>
      </c>
      <c r="E12" s="30">
        <f t="shared" si="0"/>
        <v>43960289</v>
      </c>
      <c r="F12" s="31">
        <f t="shared" si="0"/>
        <v>30206072</v>
      </c>
      <c r="G12" s="31">
        <f t="shared" si="0"/>
        <v>40058158</v>
      </c>
      <c r="H12" s="31">
        <f t="shared" si="0"/>
        <v>61145668</v>
      </c>
      <c r="I12" s="31">
        <f t="shared" si="0"/>
        <v>30543966</v>
      </c>
      <c r="J12" s="31">
        <f t="shared" si="0"/>
        <v>30543966</v>
      </c>
      <c r="K12" s="31">
        <f t="shared" si="0"/>
        <v>33390691</v>
      </c>
      <c r="L12" s="31">
        <f t="shared" si="0"/>
        <v>57847150</v>
      </c>
      <c r="M12" s="31">
        <f t="shared" si="0"/>
        <v>45429372</v>
      </c>
      <c r="N12" s="31">
        <f t="shared" si="0"/>
        <v>45429372</v>
      </c>
      <c r="O12" s="31">
        <f t="shared" si="0"/>
        <v>44970467</v>
      </c>
      <c r="P12" s="31">
        <f t="shared" si="0"/>
        <v>32054194</v>
      </c>
      <c r="Q12" s="31">
        <f t="shared" si="0"/>
        <v>64449438</v>
      </c>
      <c r="R12" s="31">
        <f t="shared" si="0"/>
        <v>64449438</v>
      </c>
      <c r="S12" s="31">
        <f t="shared" si="0"/>
        <v>31915626</v>
      </c>
      <c r="T12" s="31">
        <f t="shared" si="0"/>
        <v>39439780</v>
      </c>
      <c r="U12" s="31">
        <f t="shared" si="0"/>
        <v>30830133</v>
      </c>
      <c r="V12" s="31">
        <f t="shared" si="0"/>
        <v>30830133</v>
      </c>
      <c r="W12" s="31">
        <f t="shared" si="0"/>
        <v>30830133</v>
      </c>
      <c r="X12" s="31">
        <f t="shared" si="0"/>
        <v>30206072</v>
      </c>
      <c r="Y12" s="31">
        <f t="shared" si="0"/>
        <v>624061</v>
      </c>
      <c r="Z12" s="32">
        <f>+IF(X12&lt;&gt;0,+(Y12/X12)*100,0)</f>
        <v>2.0660117608141833</v>
      </c>
      <c r="AA12" s="33">
        <f>SUM(AA6:AA11)</f>
        <v>30206072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11657787</v>
      </c>
      <c r="D17" s="18">
        <v>11657787</v>
      </c>
      <c r="E17" s="19">
        <v>8120000</v>
      </c>
      <c r="F17" s="20">
        <v>11657787</v>
      </c>
      <c r="G17" s="20">
        <v>8119786</v>
      </c>
      <c r="H17" s="20">
        <v>11657787</v>
      </c>
      <c r="I17" s="20">
        <v>11657787</v>
      </c>
      <c r="J17" s="20">
        <v>11657787</v>
      </c>
      <c r="K17" s="20">
        <v>11657787</v>
      </c>
      <c r="L17" s="20">
        <v>11657787</v>
      </c>
      <c r="M17" s="20">
        <v>11657787</v>
      </c>
      <c r="N17" s="20">
        <v>11657787</v>
      </c>
      <c r="O17" s="20">
        <v>11657787</v>
      </c>
      <c r="P17" s="20">
        <v>11657787</v>
      </c>
      <c r="Q17" s="20">
        <v>11657787</v>
      </c>
      <c r="R17" s="20">
        <v>11657787</v>
      </c>
      <c r="S17" s="20">
        <v>11657787</v>
      </c>
      <c r="T17" s="20">
        <v>11657787</v>
      </c>
      <c r="U17" s="20">
        <v>1234336</v>
      </c>
      <c r="V17" s="20">
        <v>1234336</v>
      </c>
      <c r="W17" s="20">
        <v>1234336</v>
      </c>
      <c r="X17" s="20">
        <v>11657787</v>
      </c>
      <c r="Y17" s="20">
        <v>-10423451</v>
      </c>
      <c r="Z17" s="21">
        <v>-89.41</v>
      </c>
      <c r="AA17" s="22">
        <v>11657787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144674388</v>
      </c>
      <c r="D19" s="18">
        <v>144674388</v>
      </c>
      <c r="E19" s="19">
        <v>245451000</v>
      </c>
      <c r="F19" s="20">
        <v>144674388</v>
      </c>
      <c r="G19" s="20">
        <v>110682540</v>
      </c>
      <c r="H19" s="20">
        <v>144674388</v>
      </c>
      <c r="I19" s="20">
        <v>144674388</v>
      </c>
      <c r="J19" s="20">
        <v>144674388</v>
      </c>
      <c r="K19" s="20">
        <v>144674388</v>
      </c>
      <c r="L19" s="20">
        <v>126968789</v>
      </c>
      <c r="M19" s="20">
        <v>156094750</v>
      </c>
      <c r="N19" s="20">
        <v>156094750</v>
      </c>
      <c r="O19" s="20">
        <v>162786163</v>
      </c>
      <c r="P19" s="20">
        <v>144647388</v>
      </c>
      <c r="Q19" s="20">
        <v>144647388</v>
      </c>
      <c r="R19" s="20">
        <v>144647388</v>
      </c>
      <c r="S19" s="20">
        <v>144647388</v>
      </c>
      <c r="T19" s="20">
        <v>155881726</v>
      </c>
      <c r="U19" s="20">
        <v>168065473</v>
      </c>
      <c r="V19" s="20">
        <v>168065473</v>
      </c>
      <c r="W19" s="20">
        <v>168065473</v>
      </c>
      <c r="X19" s="20">
        <v>144674388</v>
      </c>
      <c r="Y19" s="20">
        <v>23391085</v>
      </c>
      <c r="Z19" s="21">
        <v>16.17</v>
      </c>
      <c r="AA19" s="22">
        <v>144674388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93424</v>
      </c>
      <c r="D22" s="18">
        <v>93424</v>
      </c>
      <c r="E22" s="19"/>
      <c r="F22" s="20">
        <v>93424</v>
      </c>
      <c r="G22" s="20">
        <v>295162</v>
      </c>
      <c r="H22" s="20">
        <v>295162</v>
      </c>
      <c r="I22" s="20">
        <v>295162</v>
      </c>
      <c r="J22" s="20">
        <v>295162</v>
      </c>
      <c r="K22" s="20">
        <v>295162</v>
      </c>
      <c r="L22" s="20">
        <v>295162</v>
      </c>
      <c r="M22" s="20">
        <v>295162</v>
      </c>
      <c r="N22" s="20">
        <v>295162</v>
      </c>
      <c r="O22" s="20">
        <v>295162</v>
      </c>
      <c r="P22" s="20">
        <v>95424</v>
      </c>
      <c r="Q22" s="20">
        <v>95424</v>
      </c>
      <c r="R22" s="20">
        <v>95424</v>
      </c>
      <c r="S22" s="20">
        <v>95424</v>
      </c>
      <c r="T22" s="20">
        <v>95424</v>
      </c>
      <c r="U22" s="20">
        <v>95424</v>
      </c>
      <c r="V22" s="20">
        <v>95424</v>
      </c>
      <c r="W22" s="20">
        <v>95424</v>
      </c>
      <c r="X22" s="20">
        <v>93424</v>
      </c>
      <c r="Y22" s="20">
        <v>2000</v>
      </c>
      <c r="Z22" s="21">
        <v>2.14</v>
      </c>
      <c r="AA22" s="22">
        <v>93424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156425599</v>
      </c>
      <c r="D24" s="29">
        <f>SUM(D15:D23)</f>
        <v>156425599</v>
      </c>
      <c r="E24" s="36">
        <f t="shared" si="1"/>
        <v>253571000</v>
      </c>
      <c r="F24" s="37">
        <f t="shared" si="1"/>
        <v>156425599</v>
      </c>
      <c r="G24" s="37">
        <f t="shared" si="1"/>
        <v>119097488</v>
      </c>
      <c r="H24" s="37">
        <f t="shared" si="1"/>
        <v>156627337</v>
      </c>
      <c r="I24" s="37">
        <f t="shared" si="1"/>
        <v>156627337</v>
      </c>
      <c r="J24" s="37">
        <f t="shared" si="1"/>
        <v>156627337</v>
      </c>
      <c r="K24" s="37">
        <f t="shared" si="1"/>
        <v>156627337</v>
      </c>
      <c r="L24" s="37">
        <f t="shared" si="1"/>
        <v>138921738</v>
      </c>
      <c r="M24" s="37">
        <f t="shared" si="1"/>
        <v>168047699</v>
      </c>
      <c r="N24" s="37">
        <f t="shared" si="1"/>
        <v>168047699</v>
      </c>
      <c r="O24" s="37">
        <f t="shared" si="1"/>
        <v>174739112</v>
      </c>
      <c r="P24" s="37">
        <f t="shared" si="1"/>
        <v>156400599</v>
      </c>
      <c r="Q24" s="37">
        <f t="shared" si="1"/>
        <v>156400599</v>
      </c>
      <c r="R24" s="37">
        <f t="shared" si="1"/>
        <v>156400599</v>
      </c>
      <c r="S24" s="37">
        <f t="shared" si="1"/>
        <v>156400599</v>
      </c>
      <c r="T24" s="37">
        <f t="shared" si="1"/>
        <v>167634937</v>
      </c>
      <c r="U24" s="37">
        <f t="shared" si="1"/>
        <v>169395233</v>
      </c>
      <c r="V24" s="37">
        <f t="shared" si="1"/>
        <v>169395233</v>
      </c>
      <c r="W24" s="37">
        <f t="shared" si="1"/>
        <v>169395233</v>
      </c>
      <c r="X24" s="37">
        <f t="shared" si="1"/>
        <v>156425599</v>
      </c>
      <c r="Y24" s="37">
        <f t="shared" si="1"/>
        <v>12969634</v>
      </c>
      <c r="Z24" s="38">
        <f>+IF(X24&lt;&gt;0,+(Y24/X24)*100,0)</f>
        <v>8.2912477771621</v>
      </c>
      <c r="AA24" s="39">
        <f>SUM(AA15:AA23)</f>
        <v>156425599</v>
      </c>
    </row>
    <row r="25" spans="1:27" ht="13.5">
      <c r="A25" s="27" t="s">
        <v>51</v>
      </c>
      <c r="B25" s="28"/>
      <c r="C25" s="29">
        <f aca="true" t="shared" si="2" ref="C25:Y25">+C12+C24</f>
        <v>186631671</v>
      </c>
      <c r="D25" s="29">
        <f>+D12+D24</f>
        <v>186631671</v>
      </c>
      <c r="E25" s="30">
        <f t="shared" si="2"/>
        <v>297531289</v>
      </c>
      <c r="F25" s="31">
        <f t="shared" si="2"/>
        <v>186631671</v>
      </c>
      <c r="G25" s="31">
        <f t="shared" si="2"/>
        <v>159155646</v>
      </c>
      <c r="H25" s="31">
        <f t="shared" si="2"/>
        <v>217773005</v>
      </c>
      <c r="I25" s="31">
        <f t="shared" si="2"/>
        <v>187171303</v>
      </c>
      <c r="J25" s="31">
        <f t="shared" si="2"/>
        <v>187171303</v>
      </c>
      <c r="K25" s="31">
        <f t="shared" si="2"/>
        <v>190018028</v>
      </c>
      <c r="L25" s="31">
        <f t="shared" si="2"/>
        <v>196768888</v>
      </c>
      <c r="M25" s="31">
        <f t="shared" si="2"/>
        <v>213477071</v>
      </c>
      <c r="N25" s="31">
        <f t="shared" si="2"/>
        <v>213477071</v>
      </c>
      <c r="O25" s="31">
        <f t="shared" si="2"/>
        <v>219709579</v>
      </c>
      <c r="P25" s="31">
        <f t="shared" si="2"/>
        <v>188454793</v>
      </c>
      <c r="Q25" s="31">
        <f t="shared" si="2"/>
        <v>220850037</v>
      </c>
      <c r="R25" s="31">
        <f t="shared" si="2"/>
        <v>220850037</v>
      </c>
      <c r="S25" s="31">
        <f t="shared" si="2"/>
        <v>188316225</v>
      </c>
      <c r="T25" s="31">
        <f t="shared" si="2"/>
        <v>207074717</v>
      </c>
      <c r="U25" s="31">
        <f t="shared" si="2"/>
        <v>200225366</v>
      </c>
      <c r="V25" s="31">
        <f t="shared" si="2"/>
        <v>200225366</v>
      </c>
      <c r="W25" s="31">
        <f t="shared" si="2"/>
        <v>200225366</v>
      </c>
      <c r="X25" s="31">
        <f t="shared" si="2"/>
        <v>186631671</v>
      </c>
      <c r="Y25" s="31">
        <f t="shared" si="2"/>
        <v>13593695</v>
      </c>
      <c r="Z25" s="32">
        <f>+IF(X25&lt;&gt;0,+(Y25/X25)*100,0)</f>
        <v>7.283702132206704</v>
      </c>
      <c r="AA25" s="33">
        <f>+AA12+AA24</f>
        <v>186631671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7760247</v>
      </c>
      <c r="D32" s="18">
        <v>7760247</v>
      </c>
      <c r="E32" s="19"/>
      <c r="F32" s="20">
        <v>7760247</v>
      </c>
      <c r="G32" s="20">
        <v>37845036</v>
      </c>
      <c r="H32" s="20">
        <v>31176828</v>
      </c>
      <c r="I32" s="20">
        <v>23230369</v>
      </c>
      <c r="J32" s="20">
        <v>23230369</v>
      </c>
      <c r="K32" s="20">
        <v>20673562</v>
      </c>
      <c r="L32" s="20">
        <v>27424422</v>
      </c>
      <c r="M32" s="20">
        <v>44132605</v>
      </c>
      <c r="N32" s="20">
        <v>44132605</v>
      </c>
      <c r="O32" s="20">
        <v>50365113</v>
      </c>
      <c r="P32" s="20">
        <v>30071478</v>
      </c>
      <c r="Q32" s="20">
        <v>40794329</v>
      </c>
      <c r="R32" s="20">
        <v>40794329</v>
      </c>
      <c r="S32" s="20">
        <v>8260517</v>
      </c>
      <c r="T32" s="20">
        <v>27019009</v>
      </c>
      <c r="U32" s="20">
        <v>20169658</v>
      </c>
      <c r="V32" s="20">
        <v>20169658</v>
      </c>
      <c r="W32" s="20">
        <v>20169658</v>
      </c>
      <c r="X32" s="20">
        <v>7760247</v>
      </c>
      <c r="Y32" s="20">
        <v>12409411</v>
      </c>
      <c r="Z32" s="21">
        <v>159.91</v>
      </c>
      <c r="AA32" s="22">
        <v>7760247</v>
      </c>
    </row>
    <row r="33" spans="1:27" ht="13.5">
      <c r="A33" s="23" t="s">
        <v>58</v>
      </c>
      <c r="B33" s="17"/>
      <c r="C33" s="18">
        <v>179489</v>
      </c>
      <c r="D33" s="18">
        <v>179489</v>
      </c>
      <c r="E33" s="19">
        <v>3450000</v>
      </c>
      <c r="F33" s="20">
        <v>179489</v>
      </c>
      <c r="G33" s="20">
        <v>7509697</v>
      </c>
      <c r="H33" s="20">
        <v>67414393</v>
      </c>
      <c r="I33" s="20">
        <v>44759150</v>
      </c>
      <c r="J33" s="20">
        <v>44759150</v>
      </c>
      <c r="K33" s="20">
        <v>50162682</v>
      </c>
      <c r="L33" s="20">
        <v>50162682</v>
      </c>
      <c r="M33" s="20">
        <v>50162682</v>
      </c>
      <c r="N33" s="20">
        <v>50162682</v>
      </c>
      <c r="O33" s="20">
        <v>50162682</v>
      </c>
      <c r="P33" s="20">
        <v>39201531</v>
      </c>
      <c r="Q33" s="20">
        <v>60873924</v>
      </c>
      <c r="R33" s="20">
        <v>60873924</v>
      </c>
      <c r="S33" s="20">
        <v>60873924</v>
      </c>
      <c r="T33" s="20">
        <v>60873924</v>
      </c>
      <c r="U33" s="20">
        <v>60873924</v>
      </c>
      <c r="V33" s="20">
        <v>60873924</v>
      </c>
      <c r="W33" s="20">
        <v>60873924</v>
      </c>
      <c r="X33" s="20">
        <v>179489</v>
      </c>
      <c r="Y33" s="20">
        <v>60694435</v>
      </c>
      <c r="Z33" s="21">
        <v>33815.13</v>
      </c>
      <c r="AA33" s="22">
        <v>179489</v>
      </c>
    </row>
    <row r="34" spans="1:27" ht="13.5">
      <c r="A34" s="27" t="s">
        <v>59</v>
      </c>
      <c r="B34" s="28"/>
      <c r="C34" s="29">
        <f aca="true" t="shared" si="3" ref="C34:Y34">SUM(C29:C33)</f>
        <v>7939736</v>
      </c>
      <c r="D34" s="29">
        <f>SUM(D29:D33)</f>
        <v>7939736</v>
      </c>
      <c r="E34" s="30">
        <f t="shared" si="3"/>
        <v>3450000</v>
      </c>
      <c r="F34" s="31">
        <f t="shared" si="3"/>
        <v>7939736</v>
      </c>
      <c r="G34" s="31">
        <f t="shared" si="3"/>
        <v>45354733</v>
      </c>
      <c r="H34" s="31">
        <f t="shared" si="3"/>
        <v>98591221</v>
      </c>
      <c r="I34" s="31">
        <f t="shared" si="3"/>
        <v>67989519</v>
      </c>
      <c r="J34" s="31">
        <f t="shared" si="3"/>
        <v>67989519</v>
      </c>
      <c r="K34" s="31">
        <f t="shared" si="3"/>
        <v>70836244</v>
      </c>
      <c r="L34" s="31">
        <f t="shared" si="3"/>
        <v>77587104</v>
      </c>
      <c r="M34" s="31">
        <f t="shared" si="3"/>
        <v>94295287</v>
      </c>
      <c r="N34" s="31">
        <f t="shared" si="3"/>
        <v>94295287</v>
      </c>
      <c r="O34" s="31">
        <f t="shared" si="3"/>
        <v>100527795</v>
      </c>
      <c r="P34" s="31">
        <f t="shared" si="3"/>
        <v>69273009</v>
      </c>
      <c r="Q34" s="31">
        <f t="shared" si="3"/>
        <v>101668253</v>
      </c>
      <c r="R34" s="31">
        <f t="shared" si="3"/>
        <v>101668253</v>
      </c>
      <c r="S34" s="31">
        <f t="shared" si="3"/>
        <v>69134441</v>
      </c>
      <c r="T34" s="31">
        <f t="shared" si="3"/>
        <v>87892933</v>
      </c>
      <c r="U34" s="31">
        <f t="shared" si="3"/>
        <v>81043582</v>
      </c>
      <c r="V34" s="31">
        <f t="shared" si="3"/>
        <v>81043582</v>
      </c>
      <c r="W34" s="31">
        <f t="shared" si="3"/>
        <v>81043582</v>
      </c>
      <c r="X34" s="31">
        <f t="shared" si="3"/>
        <v>7939736</v>
      </c>
      <c r="Y34" s="31">
        <f t="shared" si="3"/>
        <v>73103846</v>
      </c>
      <c r="Z34" s="32">
        <f>+IF(X34&lt;&gt;0,+(Y34/X34)*100,0)</f>
        <v>920.7339639504387</v>
      </c>
      <c r="AA34" s="33">
        <f>SUM(AA29:AA33)</f>
        <v>7939736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5873147</v>
      </c>
      <c r="D38" s="18">
        <v>5873147</v>
      </c>
      <c r="E38" s="19"/>
      <c r="F38" s="20">
        <v>5873147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5873147</v>
      </c>
      <c r="Y38" s="20">
        <v>-5873147</v>
      </c>
      <c r="Z38" s="21">
        <v>-100</v>
      </c>
      <c r="AA38" s="22">
        <v>5873147</v>
      </c>
    </row>
    <row r="39" spans="1:27" ht="13.5">
      <c r="A39" s="27" t="s">
        <v>61</v>
      </c>
      <c r="B39" s="35"/>
      <c r="C39" s="29">
        <f aca="true" t="shared" si="4" ref="C39:Y39">SUM(C37:C38)</f>
        <v>5873147</v>
      </c>
      <c r="D39" s="29">
        <f>SUM(D37:D38)</f>
        <v>5873147</v>
      </c>
      <c r="E39" s="36">
        <f t="shared" si="4"/>
        <v>0</v>
      </c>
      <c r="F39" s="37">
        <f t="shared" si="4"/>
        <v>5873147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5873147</v>
      </c>
      <c r="Y39" s="37">
        <f t="shared" si="4"/>
        <v>-5873147</v>
      </c>
      <c r="Z39" s="38">
        <f>+IF(X39&lt;&gt;0,+(Y39/X39)*100,0)</f>
        <v>-100</v>
      </c>
      <c r="AA39" s="39">
        <f>SUM(AA37:AA38)</f>
        <v>5873147</v>
      </c>
    </row>
    <row r="40" spans="1:27" ht="13.5">
      <c r="A40" s="27" t="s">
        <v>62</v>
      </c>
      <c r="B40" s="28"/>
      <c r="C40" s="29">
        <f aca="true" t="shared" si="5" ref="C40:Y40">+C34+C39</f>
        <v>13812883</v>
      </c>
      <c r="D40" s="29">
        <f>+D34+D39</f>
        <v>13812883</v>
      </c>
      <c r="E40" s="30">
        <f t="shared" si="5"/>
        <v>3450000</v>
      </c>
      <c r="F40" s="31">
        <f t="shared" si="5"/>
        <v>13812883</v>
      </c>
      <c r="G40" s="31">
        <f t="shared" si="5"/>
        <v>45354733</v>
      </c>
      <c r="H40" s="31">
        <f t="shared" si="5"/>
        <v>98591221</v>
      </c>
      <c r="I40" s="31">
        <f t="shared" si="5"/>
        <v>67989519</v>
      </c>
      <c r="J40" s="31">
        <f t="shared" si="5"/>
        <v>67989519</v>
      </c>
      <c r="K40" s="31">
        <f t="shared" si="5"/>
        <v>70836244</v>
      </c>
      <c r="L40" s="31">
        <f t="shared" si="5"/>
        <v>77587104</v>
      </c>
      <c r="M40" s="31">
        <f t="shared" si="5"/>
        <v>94295287</v>
      </c>
      <c r="N40" s="31">
        <f t="shared" si="5"/>
        <v>94295287</v>
      </c>
      <c r="O40" s="31">
        <f t="shared" si="5"/>
        <v>100527795</v>
      </c>
      <c r="P40" s="31">
        <f t="shared" si="5"/>
        <v>69273009</v>
      </c>
      <c r="Q40" s="31">
        <f t="shared" si="5"/>
        <v>101668253</v>
      </c>
      <c r="R40" s="31">
        <f t="shared" si="5"/>
        <v>101668253</v>
      </c>
      <c r="S40" s="31">
        <f t="shared" si="5"/>
        <v>69134441</v>
      </c>
      <c r="T40" s="31">
        <f t="shared" si="5"/>
        <v>87892933</v>
      </c>
      <c r="U40" s="31">
        <f t="shared" si="5"/>
        <v>81043582</v>
      </c>
      <c r="V40" s="31">
        <f t="shared" si="5"/>
        <v>81043582</v>
      </c>
      <c r="W40" s="31">
        <f t="shared" si="5"/>
        <v>81043582</v>
      </c>
      <c r="X40" s="31">
        <f t="shared" si="5"/>
        <v>13812883</v>
      </c>
      <c r="Y40" s="31">
        <f t="shared" si="5"/>
        <v>67230699</v>
      </c>
      <c r="Z40" s="32">
        <f>+IF(X40&lt;&gt;0,+(Y40/X40)*100,0)</f>
        <v>486.72459616142413</v>
      </c>
      <c r="AA40" s="33">
        <f>+AA34+AA39</f>
        <v>13812883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172818788</v>
      </c>
      <c r="D42" s="43">
        <f>+D25-D40</f>
        <v>172818788</v>
      </c>
      <c r="E42" s="44">
        <f t="shared" si="6"/>
        <v>294081289</v>
      </c>
      <c r="F42" s="45">
        <f t="shared" si="6"/>
        <v>172818788</v>
      </c>
      <c r="G42" s="45">
        <f t="shared" si="6"/>
        <v>113800913</v>
      </c>
      <c r="H42" s="45">
        <f t="shared" si="6"/>
        <v>119181784</v>
      </c>
      <c r="I42" s="45">
        <f t="shared" si="6"/>
        <v>119181784</v>
      </c>
      <c r="J42" s="45">
        <f t="shared" si="6"/>
        <v>119181784</v>
      </c>
      <c r="K42" s="45">
        <f t="shared" si="6"/>
        <v>119181784</v>
      </c>
      <c r="L42" s="45">
        <f t="shared" si="6"/>
        <v>119181784</v>
      </c>
      <c r="M42" s="45">
        <f t="shared" si="6"/>
        <v>119181784</v>
      </c>
      <c r="N42" s="45">
        <f t="shared" si="6"/>
        <v>119181784</v>
      </c>
      <c r="O42" s="45">
        <f t="shared" si="6"/>
        <v>119181784</v>
      </c>
      <c r="P42" s="45">
        <f t="shared" si="6"/>
        <v>119181784</v>
      </c>
      <c r="Q42" s="45">
        <f t="shared" si="6"/>
        <v>119181784</v>
      </c>
      <c r="R42" s="45">
        <f t="shared" si="6"/>
        <v>119181784</v>
      </c>
      <c r="S42" s="45">
        <f t="shared" si="6"/>
        <v>119181784</v>
      </c>
      <c r="T42" s="45">
        <f t="shared" si="6"/>
        <v>119181784</v>
      </c>
      <c r="U42" s="45">
        <f t="shared" si="6"/>
        <v>119181784</v>
      </c>
      <c r="V42" s="45">
        <f t="shared" si="6"/>
        <v>119181784</v>
      </c>
      <c r="W42" s="45">
        <f t="shared" si="6"/>
        <v>119181784</v>
      </c>
      <c r="X42" s="45">
        <f t="shared" si="6"/>
        <v>172818788</v>
      </c>
      <c r="Y42" s="45">
        <f t="shared" si="6"/>
        <v>-53637004</v>
      </c>
      <c r="Z42" s="46">
        <f>+IF(X42&lt;&gt;0,+(Y42/X42)*100,0)</f>
        <v>-31.036558363087234</v>
      </c>
      <c r="AA42" s="47">
        <f>+AA25-AA40</f>
        <v>172818788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172818788</v>
      </c>
      <c r="D45" s="18">
        <v>172818788</v>
      </c>
      <c r="E45" s="19">
        <v>168728000</v>
      </c>
      <c r="F45" s="20">
        <v>172818788</v>
      </c>
      <c r="G45" s="20">
        <v>113800913</v>
      </c>
      <c r="H45" s="20">
        <v>119181784</v>
      </c>
      <c r="I45" s="20">
        <v>119181784</v>
      </c>
      <c r="J45" s="20">
        <v>119181784</v>
      </c>
      <c r="K45" s="20">
        <v>119181784</v>
      </c>
      <c r="L45" s="20">
        <v>119181784</v>
      </c>
      <c r="M45" s="20">
        <v>119181784</v>
      </c>
      <c r="N45" s="20">
        <v>119181784</v>
      </c>
      <c r="O45" s="20">
        <v>119181784</v>
      </c>
      <c r="P45" s="20">
        <v>119181784</v>
      </c>
      <c r="Q45" s="20">
        <v>119181784</v>
      </c>
      <c r="R45" s="20">
        <v>119181784</v>
      </c>
      <c r="S45" s="20">
        <v>119181784</v>
      </c>
      <c r="T45" s="20">
        <v>119181784</v>
      </c>
      <c r="U45" s="20">
        <v>119181784</v>
      </c>
      <c r="V45" s="20">
        <v>119181784</v>
      </c>
      <c r="W45" s="20">
        <v>119181784</v>
      </c>
      <c r="X45" s="20">
        <v>172818788</v>
      </c>
      <c r="Y45" s="20">
        <v>-53637004</v>
      </c>
      <c r="Z45" s="48">
        <v>-31.04</v>
      </c>
      <c r="AA45" s="22">
        <v>172818788</v>
      </c>
    </row>
    <row r="46" spans="1:27" ht="13.5">
      <c r="A46" s="23" t="s">
        <v>67</v>
      </c>
      <c r="B46" s="17"/>
      <c r="C46" s="18"/>
      <c r="D46" s="18"/>
      <c r="E46" s="19">
        <v>125353289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172818788</v>
      </c>
      <c r="D48" s="51">
        <f>SUM(D45:D47)</f>
        <v>172818788</v>
      </c>
      <c r="E48" s="52">
        <f t="shared" si="7"/>
        <v>294081289</v>
      </c>
      <c r="F48" s="53">
        <f t="shared" si="7"/>
        <v>172818788</v>
      </c>
      <c r="G48" s="53">
        <f t="shared" si="7"/>
        <v>113800913</v>
      </c>
      <c r="H48" s="53">
        <f t="shared" si="7"/>
        <v>119181784</v>
      </c>
      <c r="I48" s="53">
        <f t="shared" si="7"/>
        <v>119181784</v>
      </c>
      <c r="J48" s="53">
        <f t="shared" si="7"/>
        <v>119181784</v>
      </c>
      <c r="K48" s="53">
        <f t="shared" si="7"/>
        <v>119181784</v>
      </c>
      <c r="L48" s="53">
        <f t="shared" si="7"/>
        <v>119181784</v>
      </c>
      <c r="M48" s="53">
        <f t="shared" si="7"/>
        <v>119181784</v>
      </c>
      <c r="N48" s="53">
        <f t="shared" si="7"/>
        <v>119181784</v>
      </c>
      <c r="O48" s="53">
        <f t="shared" si="7"/>
        <v>119181784</v>
      </c>
      <c r="P48" s="53">
        <f t="shared" si="7"/>
        <v>119181784</v>
      </c>
      <c r="Q48" s="53">
        <f t="shared" si="7"/>
        <v>119181784</v>
      </c>
      <c r="R48" s="53">
        <f t="shared" si="7"/>
        <v>119181784</v>
      </c>
      <c r="S48" s="53">
        <f t="shared" si="7"/>
        <v>119181784</v>
      </c>
      <c r="T48" s="53">
        <f t="shared" si="7"/>
        <v>119181784</v>
      </c>
      <c r="U48" s="53">
        <f t="shared" si="7"/>
        <v>119181784</v>
      </c>
      <c r="V48" s="53">
        <f t="shared" si="7"/>
        <v>119181784</v>
      </c>
      <c r="W48" s="53">
        <f t="shared" si="7"/>
        <v>119181784</v>
      </c>
      <c r="X48" s="53">
        <f t="shared" si="7"/>
        <v>172818788</v>
      </c>
      <c r="Y48" s="53">
        <f t="shared" si="7"/>
        <v>-53637004</v>
      </c>
      <c r="Z48" s="54">
        <f>+IF(X48&lt;&gt;0,+(Y48/X48)*100,0)</f>
        <v>-31.036558363087234</v>
      </c>
      <c r="AA48" s="55">
        <f>SUM(AA45:AA47)</f>
        <v>172818788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1885844</v>
      </c>
      <c r="D6" s="18">
        <v>1885844</v>
      </c>
      <c r="E6" s="19">
        <v>1102356</v>
      </c>
      <c r="F6" s="20">
        <v>1102356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1102356</v>
      </c>
      <c r="Y6" s="20">
        <v>-1102356</v>
      </c>
      <c r="Z6" s="21">
        <v>-100</v>
      </c>
      <c r="AA6" s="22">
        <v>1102356</v>
      </c>
    </row>
    <row r="7" spans="1:27" ht="13.5">
      <c r="A7" s="23" t="s">
        <v>34</v>
      </c>
      <c r="B7" s="17"/>
      <c r="C7" s="18"/>
      <c r="D7" s="18"/>
      <c r="E7" s="19">
        <v>1907352</v>
      </c>
      <c r="F7" s="20">
        <v>1907352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1907352</v>
      </c>
      <c r="Y7" s="20">
        <v>-1907352</v>
      </c>
      <c r="Z7" s="21">
        <v>-100</v>
      </c>
      <c r="AA7" s="22">
        <v>1907352</v>
      </c>
    </row>
    <row r="8" spans="1:27" ht="13.5">
      <c r="A8" s="23" t="s">
        <v>35</v>
      </c>
      <c r="B8" s="17"/>
      <c r="C8" s="18">
        <v>8944937</v>
      </c>
      <c r="D8" s="18">
        <v>8944937</v>
      </c>
      <c r="E8" s="19">
        <v>14120000</v>
      </c>
      <c r="F8" s="20">
        <v>14120000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14120000</v>
      </c>
      <c r="Y8" s="20">
        <v>-14120000</v>
      </c>
      <c r="Z8" s="21">
        <v>-100</v>
      </c>
      <c r="AA8" s="22">
        <v>14120000</v>
      </c>
    </row>
    <row r="9" spans="1:27" ht="13.5">
      <c r="A9" s="23" t="s">
        <v>36</v>
      </c>
      <c r="B9" s="17"/>
      <c r="C9" s="18">
        <v>3031183</v>
      </c>
      <c r="D9" s="18">
        <v>3031183</v>
      </c>
      <c r="E9" s="19">
        <v>14120352</v>
      </c>
      <c r="F9" s="20">
        <v>14120352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14120352</v>
      </c>
      <c r="Y9" s="20">
        <v>-14120352</v>
      </c>
      <c r="Z9" s="21">
        <v>-100</v>
      </c>
      <c r="AA9" s="22">
        <v>14120352</v>
      </c>
    </row>
    <row r="10" spans="1:27" ht="13.5">
      <c r="A10" s="23" t="s">
        <v>37</v>
      </c>
      <c r="B10" s="17"/>
      <c r="C10" s="18">
        <v>1013406</v>
      </c>
      <c r="D10" s="18">
        <v>1013406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1304251</v>
      </c>
      <c r="D11" s="18">
        <v>1304251</v>
      </c>
      <c r="E11" s="19">
        <v>335592</v>
      </c>
      <c r="F11" s="20">
        <v>335592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335592</v>
      </c>
      <c r="Y11" s="20">
        <v>-335592</v>
      </c>
      <c r="Z11" s="21">
        <v>-100</v>
      </c>
      <c r="AA11" s="22">
        <v>335592</v>
      </c>
    </row>
    <row r="12" spans="1:27" ht="13.5">
      <c r="A12" s="27" t="s">
        <v>39</v>
      </c>
      <c r="B12" s="28"/>
      <c r="C12" s="29">
        <f aca="true" t="shared" si="0" ref="C12:Y12">SUM(C6:C11)</f>
        <v>16179621</v>
      </c>
      <c r="D12" s="29">
        <f>SUM(D6:D11)</f>
        <v>16179621</v>
      </c>
      <c r="E12" s="30">
        <f t="shared" si="0"/>
        <v>31585652</v>
      </c>
      <c r="F12" s="31">
        <f t="shared" si="0"/>
        <v>31585652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31585652</v>
      </c>
      <c r="Y12" s="31">
        <f t="shared" si="0"/>
        <v>-31585652</v>
      </c>
      <c r="Z12" s="32">
        <f>+IF(X12&lt;&gt;0,+(Y12/X12)*100,0)</f>
        <v>-100</v>
      </c>
      <c r="AA12" s="33">
        <f>SUM(AA6:AA11)</f>
        <v>31585652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19050283</v>
      </c>
      <c r="D17" s="18">
        <v>19050283</v>
      </c>
      <c r="E17" s="19">
        <v>21679668</v>
      </c>
      <c r="F17" s="20">
        <v>21679668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21679668</v>
      </c>
      <c r="Y17" s="20">
        <v>-21679668</v>
      </c>
      <c r="Z17" s="21">
        <v>-100</v>
      </c>
      <c r="AA17" s="22">
        <v>21679668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206508436</v>
      </c>
      <c r="D19" s="18">
        <v>206508436</v>
      </c>
      <c r="E19" s="19">
        <v>228056004</v>
      </c>
      <c r="F19" s="20">
        <v>228056004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228056004</v>
      </c>
      <c r="Y19" s="20">
        <v>-228056004</v>
      </c>
      <c r="Z19" s="21">
        <v>-100</v>
      </c>
      <c r="AA19" s="22">
        <v>228056004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9075</v>
      </c>
      <c r="D22" s="18">
        <v>9075</v>
      </c>
      <c r="E22" s="19">
        <v>37170</v>
      </c>
      <c r="F22" s="20">
        <v>37170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37170</v>
      </c>
      <c r="Y22" s="20">
        <v>-37170</v>
      </c>
      <c r="Z22" s="21">
        <v>-100</v>
      </c>
      <c r="AA22" s="22">
        <v>37170</v>
      </c>
    </row>
    <row r="23" spans="1:27" ht="13.5">
      <c r="A23" s="23" t="s">
        <v>49</v>
      </c>
      <c r="B23" s="17"/>
      <c r="C23" s="18">
        <v>70000</v>
      </c>
      <c r="D23" s="18">
        <v>70000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225637794</v>
      </c>
      <c r="D24" s="29">
        <f>SUM(D15:D23)</f>
        <v>225637794</v>
      </c>
      <c r="E24" s="36">
        <f t="shared" si="1"/>
        <v>249772842</v>
      </c>
      <c r="F24" s="37">
        <f t="shared" si="1"/>
        <v>249772842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249772842</v>
      </c>
      <c r="Y24" s="37">
        <f t="shared" si="1"/>
        <v>-249772842</v>
      </c>
      <c r="Z24" s="38">
        <f>+IF(X24&lt;&gt;0,+(Y24/X24)*100,0)</f>
        <v>-100</v>
      </c>
      <c r="AA24" s="39">
        <f>SUM(AA15:AA23)</f>
        <v>249772842</v>
      </c>
    </row>
    <row r="25" spans="1:27" ht="13.5">
      <c r="A25" s="27" t="s">
        <v>51</v>
      </c>
      <c r="B25" s="28"/>
      <c r="C25" s="29">
        <f aca="true" t="shared" si="2" ref="C25:Y25">+C12+C24</f>
        <v>241817415</v>
      </c>
      <c r="D25" s="29">
        <f>+D12+D24</f>
        <v>241817415</v>
      </c>
      <c r="E25" s="30">
        <f t="shared" si="2"/>
        <v>281358494</v>
      </c>
      <c r="F25" s="31">
        <f t="shared" si="2"/>
        <v>281358494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281358494</v>
      </c>
      <c r="Y25" s="31">
        <f t="shared" si="2"/>
        <v>-281358494</v>
      </c>
      <c r="Z25" s="32">
        <f>+IF(X25&lt;&gt;0,+(Y25/X25)*100,0)</f>
        <v>-100</v>
      </c>
      <c r="AA25" s="33">
        <f>+AA12+AA24</f>
        <v>281358494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592095</v>
      </c>
      <c r="D30" s="18">
        <v>592095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392286</v>
      </c>
      <c r="D31" s="18">
        <v>392286</v>
      </c>
      <c r="E31" s="19">
        <v>404622</v>
      </c>
      <c r="F31" s="20">
        <v>404622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404622</v>
      </c>
      <c r="Y31" s="20">
        <v>-404622</v>
      </c>
      <c r="Z31" s="21">
        <v>-100</v>
      </c>
      <c r="AA31" s="22">
        <v>404622</v>
      </c>
    </row>
    <row r="32" spans="1:27" ht="13.5">
      <c r="A32" s="23" t="s">
        <v>57</v>
      </c>
      <c r="B32" s="17"/>
      <c r="C32" s="18">
        <v>48170631</v>
      </c>
      <c r="D32" s="18">
        <v>48170631</v>
      </c>
      <c r="E32" s="19">
        <v>28293804</v>
      </c>
      <c r="F32" s="20">
        <v>28293804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28293804</v>
      </c>
      <c r="Y32" s="20">
        <v>-28293804</v>
      </c>
      <c r="Z32" s="21">
        <v>-100</v>
      </c>
      <c r="AA32" s="22">
        <v>28293804</v>
      </c>
    </row>
    <row r="33" spans="1:27" ht="13.5">
      <c r="A33" s="23" t="s">
        <v>58</v>
      </c>
      <c r="B33" s="17"/>
      <c r="C33" s="18">
        <v>2154012</v>
      </c>
      <c r="D33" s="18">
        <v>2154012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51309024</v>
      </c>
      <c r="D34" s="29">
        <f>SUM(D29:D33)</f>
        <v>51309024</v>
      </c>
      <c r="E34" s="30">
        <f t="shared" si="3"/>
        <v>28698426</v>
      </c>
      <c r="F34" s="31">
        <f t="shared" si="3"/>
        <v>28698426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28698426</v>
      </c>
      <c r="Y34" s="31">
        <f t="shared" si="3"/>
        <v>-28698426</v>
      </c>
      <c r="Z34" s="32">
        <f>+IF(X34&lt;&gt;0,+(Y34/X34)*100,0)</f>
        <v>-100</v>
      </c>
      <c r="AA34" s="33">
        <f>SUM(AA29:AA33)</f>
        <v>28698426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6455984</v>
      </c>
      <c r="D38" s="18">
        <v>6455984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6455984</v>
      </c>
      <c r="D39" s="29">
        <f>SUM(D37:D38)</f>
        <v>6455984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57765008</v>
      </c>
      <c r="D40" s="29">
        <f>+D34+D39</f>
        <v>57765008</v>
      </c>
      <c r="E40" s="30">
        <f t="shared" si="5"/>
        <v>28698426</v>
      </c>
      <c r="F40" s="31">
        <f t="shared" si="5"/>
        <v>28698426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28698426</v>
      </c>
      <c r="Y40" s="31">
        <f t="shared" si="5"/>
        <v>-28698426</v>
      </c>
      <c r="Z40" s="32">
        <f>+IF(X40&lt;&gt;0,+(Y40/X40)*100,0)</f>
        <v>-100</v>
      </c>
      <c r="AA40" s="33">
        <f>+AA34+AA39</f>
        <v>28698426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184052407</v>
      </c>
      <c r="D42" s="43">
        <f>+D25-D40</f>
        <v>184052407</v>
      </c>
      <c r="E42" s="44">
        <f t="shared" si="6"/>
        <v>252660068</v>
      </c>
      <c r="F42" s="45">
        <f t="shared" si="6"/>
        <v>252660068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252660068</v>
      </c>
      <c r="Y42" s="45">
        <f t="shared" si="6"/>
        <v>-252660068</v>
      </c>
      <c r="Z42" s="46">
        <f>+IF(X42&lt;&gt;0,+(Y42/X42)*100,0)</f>
        <v>-100</v>
      </c>
      <c r="AA42" s="47">
        <f>+AA25-AA40</f>
        <v>252660068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184052407</v>
      </c>
      <c r="D45" s="18">
        <v>184052407</v>
      </c>
      <c r="E45" s="19">
        <v>252660068</v>
      </c>
      <c r="F45" s="20">
        <v>252660068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252660068</v>
      </c>
      <c r="Y45" s="20">
        <v>-252660068</v>
      </c>
      <c r="Z45" s="48">
        <v>-100</v>
      </c>
      <c r="AA45" s="22">
        <v>252660068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184052407</v>
      </c>
      <c r="D48" s="51">
        <f>SUM(D45:D47)</f>
        <v>184052407</v>
      </c>
      <c r="E48" s="52">
        <f t="shared" si="7"/>
        <v>252660068</v>
      </c>
      <c r="F48" s="53">
        <f t="shared" si="7"/>
        <v>252660068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252660068</v>
      </c>
      <c r="Y48" s="53">
        <f t="shared" si="7"/>
        <v>-252660068</v>
      </c>
      <c r="Z48" s="54">
        <f>+IF(X48&lt;&gt;0,+(Y48/X48)*100,0)</f>
        <v>-100</v>
      </c>
      <c r="AA48" s="55">
        <f>SUM(AA45:AA47)</f>
        <v>252660068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25991383</v>
      </c>
      <c r="D6" s="18">
        <v>25991383</v>
      </c>
      <c r="E6" s="19">
        <v>13681274</v>
      </c>
      <c r="F6" s="20">
        <v>13681274</v>
      </c>
      <c r="G6" s="20">
        <v>94918842</v>
      </c>
      <c r="H6" s="20">
        <v>55669836</v>
      </c>
      <c r="I6" s="20">
        <v>24653069</v>
      </c>
      <c r="J6" s="20">
        <v>24653069</v>
      </c>
      <c r="K6" s="20">
        <v>19430370</v>
      </c>
      <c r="L6" s="20">
        <v>81159976</v>
      </c>
      <c r="M6" s="20">
        <v>63965576</v>
      </c>
      <c r="N6" s="20">
        <v>63965576</v>
      </c>
      <c r="O6" s="20">
        <v>30443468</v>
      </c>
      <c r="P6" s="20">
        <v>38084839</v>
      </c>
      <c r="Q6" s="20">
        <v>80062790</v>
      </c>
      <c r="R6" s="20">
        <v>80062790</v>
      </c>
      <c r="S6" s="20">
        <v>34143488</v>
      </c>
      <c r="T6" s="20">
        <v>14346388</v>
      </c>
      <c r="U6" s="20">
        <v>18103414</v>
      </c>
      <c r="V6" s="20">
        <v>18103414</v>
      </c>
      <c r="W6" s="20">
        <v>18103414</v>
      </c>
      <c r="X6" s="20">
        <v>13681274</v>
      </c>
      <c r="Y6" s="20">
        <v>4422140</v>
      </c>
      <c r="Z6" s="21">
        <v>32.32</v>
      </c>
      <c r="AA6" s="22">
        <v>13681274</v>
      </c>
    </row>
    <row r="7" spans="1:27" ht="13.5">
      <c r="A7" s="23" t="s">
        <v>34</v>
      </c>
      <c r="B7" s="17"/>
      <c r="C7" s="18">
        <v>49448474</v>
      </c>
      <c r="D7" s="18">
        <v>49448474</v>
      </c>
      <c r="E7" s="19">
        <v>59145000</v>
      </c>
      <c r="F7" s="20">
        <v>59145000</v>
      </c>
      <c r="G7" s="20">
        <v>51472690</v>
      </c>
      <c r="H7" s="20">
        <v>69201209</v>
      </c>
      <c r="I7" s="20">
        <v>69251688</v>
      </c>
      <c r="J7" s="20">
        <v>69251688</v>
      </c>
      <c r="K7" s="20">
        <v>57022535</v>
      </c>
      <c r="L7" s="20">
        <v>57129991</v>
      </c>
      <c r="M7" s="20">
        <v>57129991</v>
      </c>
      <c r="N7" s="20">
        <v>57129991</v>
      </c>
      <c r="O7" s="20">
        <v>74925962</v>
      </c>
      <c r="P7" s="20">
        <v>56306488</v>
      </c>
      <c r="Q7" s="20">
        <v>55915050</v>
      </c>
      <c r="R7" s="20">
        <v>55915050</v>
      </c>
      <c r="S7" s="20">
        <v>82140677</v>
      </c>
      <c r="T7" s="20">
        <v>82230195</v>
      </c>
      <c r="U7" s="20">
        <v>47457678</v>
      </c>
      <c r="V7" s="20">
        <v>47457678</v>
      </c>
      <c r="W7" s="20">
        <v>47457678</v>
      </c>
      <c r="X7" s="20">
        <v>59145000</v>
      </c>
      <c r="Y7" s="20">
        <v>-11687322</v>
      </c>
      <c r="Z7" s="21">
        <v>-19.76</v>
      </c>
      <c r="AA7" s="22">
        <v>59145000</v>
      </c>
    </row>
    <row r="8" spans="1:27" ht="13.5">
      <c r="A8" s="23" t="s">
        <v>35</v>
      </c>
      <c r="B8" s="17"/>
      <c r="C8" s="18">
        <v>3399175</v>
      </c>
      <c r="D8" s="18">
        <v>3399175</v>
      </c>
      <c r="E8" s="19">
        <v>6480959</v>
      </c>
      <c r="F8" s="20">
        <v>6480959</v>
      </c>
      <c r="G8" s="20">
        <v>13018651</v>
      </c>
      <c r="H8" s="20">
        <v>13262198</v>
      </c>
      <c r="I8" s="20">
        <v>12661090</v>
      </c>
      <c r="J8" s="20">
        <v>12661090</v>
      </c>
      <c r="K8" s="20">
        <v>18043698</v>
      </c>
      <c r="L8" s="20">
        <v>17835892</v>
      </c>
      <c r="M8" s="20">
        <v>17625275</v>
      </c>
      <c r="N8" s="20">
        <v>17625275</v>
      </c>
      <c r="O8" s="20">
        <v>17615025</v>
      </c>
      <c r="P8" s="20">
        <v>17583353</v>
      </c>
      <c r="Q8" s="20">
        <v>17590411</v>
      </c>
      <c r="R8" s="20">
        <v>17590411</v>
      </c>
      <c r="S8" s="20">
        <v>17558256</v>
      </c>
      <c r="T8" s="20">
        <v>17506765</v>
      </c>
      <c r="U8" s="20">
        <v>17477853</v>
      </c>
      <c r="V8" s="20">
        <v>17477853</v>
      </c>
      <c r="W8" s="20">
        <v>17477853</v>
      </c>
      <c r="X8" s="20">
        <v>6480959</v>
      </c>
      <c r="Y8" s="20">
        <v>10996894</v>
      </c>
      <c r="Z8" s="21">
        <v>169.68</v>
      </c>
      <c r="AA8" s="22">
        <v>6480959</v>
      </c>
    </row>
    <row r="9" spans="1:27" ht="13.5">
      <c r="A9" s="23" t="s">
        <v>36</v>
      </c>
      <c r="B9" s="17"/>
      <c r="C9" s="18">
        <v>3923016</v>
      </c>
      <c r="D9" s="18">
        <v>3923016</v>
      </c>
      <c r="E9" s="19"/>
      <c r="F9" s="20"/>
      <c r="G9" s="20">
        <v>16577425</v>
      </c>
      <c r="H9" s="20">
        <v>166520</v>
      </c>
      <c r="I9" s="20">
        <v>161838</v>
      </c>
      <c r="J9" s="20">
        <v>161838</v>
      </c>
      <c r="K9" s="20">
        <v>151043</v>
      </c>
      <c r="L9" s="20">
        <v>27943</v>
      </c>
      <c r="M9" s="20">
        <v>36857</v>
      </c>
      <c r="N9" s="20">
        <v>36857</v>
      </c>
      <c r="O9" s="20">
        <v>1572644</v>
      </c>
      <c r="P9" s="20">
        <v>2616565</v>
      </c>
      <c r="Q9" s="20">
        <v>3267858</v>
      </c>
      <c r="R9" s="20">
        <v>3267858</v>
      </c>
      <c r="S9" s="20">
        <v>4090552</v>
      </c>
      <c r="T9" s="20">
        <v>4096004</v>
      </c>
      <c r="U9" s="20">
        <v>4104876</v>
      </c>
      <c r="V9" s="20">
        <v>4104876</v>
      </c>
      <c r="W9" s="20">
        <v>4104876</v>
      </c>
      <c r="X9" s="20"/>
      <c r="Y9" s="20">
        <v>4104876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159489</v>
      </c>
      <c r="D11" s="18">
        <v>159489</v>
      </c>
      <c r="E11" s="19"/>
      <c r="F11" s="20"/>
      <c r="G11" s="20">
        <v>119715</v>
      </c>
      <c r="H11" s="20">
        <v>159489</v>
      </c>
      <c r="I11" s="20">
        <v>159489</v>
      </c>
      <c r="J11" s="20">
        <v>159489</v>
      </c>
      <c r="K11" s="20">
        <v>159489</v>
      </c>
      <c r="L11" s="20">
        <v>159489</v>
      </c>
      <c r="M11" s="20">
        <v>159489</v>
      </c>
      <c r="N11" s="20">
        <v>159489</v>
      </c>
      <c r="O11" s="20">
        <v>159489</v>
      </c>
      <c r="P11" s="20">
        <v>159489</v>
      </c>
      <c r="Q11" s="20">
        <v>159489</v>
      </c>
      <c r="R11" s="20">
        <v>159489</v>
      </c>
      <c r="S11" s="20">
        <v>159489</v>
      </c>
      <c r="T11" s="20">
        <v>159489</v>
      </c>
      <c r="U11" s="20">
        <v>159489</v>
      </c>
      <c r="V11" s="20">
        <v>159489</v>
      </c>
      <c r="W11" s="20">
        <v>159489</v>
      </c>
      <c r="X11" s="20"/>
      <c r="Y11" s="20">
        <v>159489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82921537</v>
      </c>
      <c r="D12" s="29">
        <f>SUM(D6:D11)</f>
        <v>82921537</v>
      </c>
      <c r="E12" s="30">
        <f t="shared" si="0"/>
        <v>79307233</v>
      </c>
      <c r="F12" s="31">
        <f t="shared" si="0"/>
        <v>79307233</v>
      </c>
      <c r="G12" s="31">
        <f t="shared" si="0"/>
        <v>176107323</v>
      </c>
      <c r="H12" s="31">
        <f t="shared" si="0"/>
        <v>138459252</v>
      </c>
      <c r="I12" s="31">
        <f t="shared" si="0"/>
        <v>106887174</v>
      </c>
      <c r="J12" s="31">
        <f t="shared" si="0"/>
        <v>106887174</v>
      </c>
      <c r="K12" s="31">
        <f t="shared" si="0"/>
        <v>94807135</v>
      </c>
      <c r="L12" s="31">
        <f t="shared" si="0"/>
        <v>156313291</v>
      </c>
      <c r="M12" s="31">
        <f t="shared" si="0"/>
        <v>138917188</v>
      </c>
      <c r="N12" s="31">
        <f t="shared" si="0"/>
        <v>138917188</v>
      </c>
      <c r="O12" s="31">
        <f t="shared" si="0"/>
        <v>124716588</v>
      </c>
      <c r="P12" s="31">
        <f t="shared" si="0"/>
        <v>114750734</v>
      </c>
      <c r="Q12" s="31">
        <f t="shared" si="0"/>
        <v>156995598</v>
      </c>
      <c r="R12" s="31">
        <f t="shared" si="0"/>
        <v>156995598</v>
      </c>
      <c r="S12" s="31">
        <f t="shared" si="0"/>
        <v>138092462</v>
      </c>
      <c r="T12" s="31">
        <f t="shared" si="0"/>
        <v>118338841</v>
      </c>
      <c r="U12" s="31">
        <f t="shared" si="0"/>
        <v>87303310</v>
      </c>
      <c r="V12" s="31">
        <f t="shared" si="0"/>
        <v>87303310</v>
      </c>
      <c r="W12" s="31">
        <f t="shared" si="0"/>
        <v>87303310</v>
      </c>
      <c r="X12" s="31">
        <f t="shared" si="0"/>
        <v>79307233</v>
      </c>
      <c r="Y12" s="31">
        <f t="shared" si="0"/>
        <v>7996077</v>
      </c>
      <c r="Z12" s="32">
        <f>+IF(X12&lt;&gt;0,+(Y12/X12)*100,0)</f>
        <v>10.082405724582523</v>
      </c>
      <c r="AA12" s="33">
        <f>SUM(AA6:AA11)</f>
        <v>79307233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60473350</v>
      </c>
      <c r="D17" s="18">
        <v>60473350</v>
      </c>
      <c r="E17" s="19">
        <v>60473350</v>
      </c>
      <c r="F17" s="20">
        <v>60473350</v>
      </c>
      <c r="G17" s="20">
        <v>60473350</v>
      </c>
      <c r="H17" s="20">
        <v>60473350</v>
      </c>
      <c r="I17" s="20">
        <v>60473350</v>
      </c>
      <c r="J17" s="20">
        <v>60473350</v>
      </c>
      <c r="K17" s="20">
        <v>60473350</v>
      </c>
      <c r="L17" s="20">
        <v>60473350</v>
      </c>
      <c r="M17" s="20">
        <v>60473350</v>
      </c>
      <c r="N17" s="20">
        <v>60473350</v>
      </c>
      <c r="O17" s="20">
        <v>60473350</v>
      </c>
      <c r="P17" s="20">
        <v>60473350</v>
      </c>
      <c r="Q17" s="20">
        <v>60473350</v>
      </c>
      <c r="R17" s="20">
        <v>60473350</v>
      </c>
      <c r="S17" s="20">
        <v>60473350</v>
      </c>
      <c r="T17" s="20">
        <v>60473350</v>
      </c>
      <c r="U17" s="20">
        <v>60473350</v>
      </c>
      <c r="V17" s="20">
        <v>60473350</v>
      </c>
      <c r="W17" s="20">
        <v>60473350</v>
      </c>
      <c r="X17" s="20">
        <v>60473350</v>
      </c>
      <c r="Y17" s="20"/>
      <c r="Z17" s="21"/>
      <c r="AA17" s="22">
        <v>60473350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263090046</v>
      </c>
      <c r="D19" s="18">
        <v>263090046</v>
      </c>
      <c r="E19" s="19">
        <v>255536432</v>
      </c>
      <c r="F19" s="20">
        <v>260536432</v>
      </c>
      <c r="G19" s="20">
        <v>240497590</v>
      </c>
      <c r="H19" s="20">
        <v>258654077</v>
      </c>
      <c r="I19" s="20">
        <v>266497586</v>
      </c>
      <c r="J19" s="20">
        <v>266497586</v>
      </c>
      <c r="K19" s="20">
        <v>249673629</v>
      </c>
      <c r="L19" s="20">
        <v>264764505</v>
      </c>
      <c r="M19" s="20">
        <v>264884765</v>
      </c>
      <c r="N19" s="20">
        <v>264884765</v>
      </c>
      <c r="O19" s="20">
        <v>264884765</v>
      </c>
      <c r="P19" s="20">
        <v>278746239</v>
      </c>
      <c r="Q19" s="20">
        <v>273054287</v>
      </c>
      <c r="R19" s="20">
        <v>273054287</v>
      </c>
      <c r="S19" s="20">
        <v>275091065</v>
      </c>
      <c r="T19" s="20">
        <v>304256356</v>
      </c>
      <c r="U19" s="20">
        <v>285665204</v>
      </c>
      <c r="V19" s="20">
        <v>285665204</v>
      </c>
      <c r="W19" s="20">
        <v>285665204</v>
      </c>
      <c r="X19" s="20">
        <v>260536432</v>
      </c>
      <c r="Y19" s="20">
        <v>25128772</v>
      </c>
      <c r="Z19" s="21">
        <v>9.65</v>
      </c>
      <c r="AA19" s="22">
        <v>260536432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424465</v>
      </c>
      <c r="D22" s="18">
        <v>424465</v>
      </c>
      <c r="E22" s="19">
        <v>809296</v>
      </c>
      <c r="F22" s="20">
        <v>809296</v>
      </c>
      <c r="G22" s="20">
        <v>1161767</v>
      </c>
      <c r="H22" s="20">
        <v>1414557</v>
      </c>
      <c r="I22" s="20">
        <v>1414557</v>
      </c>
      <c r="J22" s="20">
        <v>1414557</v>
      </c>
      <c r="K22" s="20">
        <v>1414557</v>
      </c>
      <c r="L22" s="20">
        <v>1414557</v>
      </c>
      <c r="M22" s="20">
        <v>1414557</v>
      </c>
      <c r="N22" s="20">
        <v>1414557</v>
      </c>
      <c r="O22" s="20">
        <v>1414557</v>
      </c>
      <c r="P22" s="20">
        <v>1752557</v>
      </c>
      <c r="Q22" s="20">
        <v>1417084</v>
      </c>
      <c r="R22" s="20">
        <v>1417084</v>
      </c>
      <c r="S22" s="20">
        <v>1755084</v>
      </c>
      <c r="T22" s="20">
        <v>1414557</v>
      </c>
      <c r="U22" s="20">
        <v>1414557</v>
      </c>
      <c r="V22" s="20">
        <v>1414557</v>
      </c>
      <c r="W22" s="20">
        <v>1414557</v>
      </c>
      <c r="X22" s="20">
        <v>809296</v>
      </c>
      <c r="Y22" s="20">
        <v>605261</v>
      </c>
      <c r="Z22" s="21">
        <v>74.79</v>
      </c>
      <c r="AA22" s="22">
        <v>809296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2257004</v>
      </c>
      <c r="H23" s="24">
        <v>2414861</v>
      </c>
      <c r="I23" s="24"/>
      <c r="J23" s="20"/>
      <c r="K23" s="24">
        <v>2414861</v>
      </c>
      <c r="L23" s="24">
        <v>2415671</v>
      </c>
      <c r="M23" s="20">
        <v>2415671</v>
      </c>
      <c r="N23" s="24">
        <v>2415671</v>
      </c>
      <c r="O23" s="24">
        <v>2415671</v>
      </c>
      <c r="P23" s="24">
        <v>3100227</v>
      </c>
      <c r="Q23" s="20">
        <v>2415671</v>
      </c>
      <c r="R23" s="24">
        <v>2415671</v>
      </c>
      <c r="S23" s="24">
        <v>2415671</v>
      </c>
      <c r="T23" s="20">
        <v>2415671</v>
      </c>
      <c r="U23" s="24">
        <v>2415671</v>
      </c>
      <c r="V23" s="24">
        <v>2415671</v>
      </c>
      <c r="W23" s="24">
        <v>2415671</v>
      </c>
      <c r="X23" s="20"/>
      <c r="Y23" s="24">
        <v>2415671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323987861</v>
      </c>
      <c r="D24" s="29">
        <f>SUM(D15:D23)</f>
        <v>323987861</v>
      </c>
      <c r="E24" s="36">
        <f t="shared" si="1"/>
        <v>316819078</v>
      </c>
      <c r="F24" s="37">
        <f t="shared" si="1"/>
        <v>321819078</v>
      </c>
      <c r="G24" s="37">
        <f t="shared" si="1"/>
        <v>304389711</v>
      </c>
      <c r="H24" s="37">
        <f t="shared" si="1"/>
        <v>322956845</v>
      </c>
      <c r="I24" s="37">
        <f t="shared" si="1"/>
        <v>328385493</v>
      </c>
      <c r="J24" s="37">
        <f t="shared" si="1"/>
        <v>328385493</v>
      </c>
      <c r="K24" s="37">
        <f t="shared" si="1"/>
        <v>313976397</v>
      </c>
      <c r="L24" s="37">
        <f t="shared" si="1"/>
        <v>329068083</v>
      </c>
      <c r="M24" s="37">
        <f t="shared" si="1"/>
        <v>329188343</v>
      </c>
      <c r="N24" s="37">
        <f t="shared" si="1"/>
        <v>329188343</v>
      </c>
      <c r="O24" s="37">
        <f t="shared" si="1"/>
        <v>329188343</v>
      </c>
      <c r="P24" s="37">
        <f t="shared" si="1"/>
        <v>344072373</v>
      </c>
      <c r="Q24" s="37">
        <f t="shared" si="1"/>
        <v>337360392</v>
      </c>
      <c r="R24" s="37">
        <f t="shared" si="1"/>
        <v>337360392</v>
      </c>
      <c r="S24" s="37">
        <f t="shared" si="1"/>
        <v>339735170</v>
      </c>
      <c r="T24" s="37">
        <f t="shared" si="1"/>
        <v>368559934</v>
      </c>
      <c r="U24" s="37">
        <f t="shared" si="1"/>
        <v>349968782</v>
      </c>
      <c r="V24" s="37">
        <f t="shared" si="1"/>
        <v>349968782</v>
      </c>
      <c r="W24" s="37">
        <f t="shared" si="1"/>
        <v>349968782</v>
      </c>
      <c r="X24" s="37">
        <f t="shared" si="1"/>
        <v>321819078</v>
      </c>
      <c r="Y24" s="37">
        <f t="shared" si="1"/>
        <v>28149704</v>
      </c>
      <c r="Z24" s="38">
        <f>+IF(X24&lt;&gt;0,+(Y24/X24)*100,0)</f>
        <v>8.747058805506864</v>
      </c>
      <c r="AA24" s="39">
        <f>SUM(AA15:AA23)</f>
        <v>321819078</v>
      </c>
    </row>
    <row r="25" spans="1:27" ht="13.5">
      <c r="A25" s="27" t="s">
        <v>51</v>
      </c>
      <c r="B25" s="28"/>
      <c r="C25" s="29">
        <f aca="true" t="shared" si="2" ref="C25:Y25">+C12+C24</f>
        <v>406909398</v>
      </c>
      <c r="D25" s="29">
        <f>+D12+D24</f>
        <v>406909398</v>
      </c>
      <c r="E25" s="30">
        <f t="shared" si="2"/>
        <v>396126311</v>
      </c>
      <c r="F25" s="31">
        <f t="shared" si="2"/>
        <v>401126311</v>
      </c>
      <c r="G25" s="31">
        <f t="shared" si="2"/>
        <v>480497034</v>
      </c>
      <c r="H25" s="31">
        <f t="shared" si="2"/>
        <v>461416097</v>
      </c>
      <c r="I25" s="31">
        <f t="shared" si="2"/>
        <v>435272667</v>
      </c>
      <c r="J25" s="31">
        <f t="shared" si="2"/>
        <v>435272667</v>
      </c>
      <c r="K25" s="31">
        <f t="shared" si="2"/>
        <v>408783532</v>
      </c>
      <c r="L25" s="31">
        <f t="shared" si="2"/>
        <v>485381374</v>
      </c>
      <c r="M25" s="31">
        <f t="shared" si="2"/>
        <v>468105531</v>
      </c>
      <c r="N25" s="31">
        <f t="shared" si="2"/>
        <v>468105531</v>
      </c>
      <c r="O25" s="31">
        <f t="shared" si="2"/>
        <v>453904931</v>
      </c>
      <c r="P25" s="31">
        <f t="shared" si="2"/>
        <v>458823107</v>
      </c>
      <c r="Q25" s="31">
        <f t="shared" si="2"/>
        <v>494355990</v>
      </c>
      <c r="R25" s="31">
        <f t="shared" si="2"/>
        <v>494355990</v>
      </c>
      <c r="S25" s="31">
        <f t="shared" si="2"/>
        <v>477827632</v>
      </c>
      <c r="T25" s="31">
        <f t="shared" si="2"/>
        <v>486898775</v>
      </c>
      <c r="U25" s="31">
        <f t="shared" si="2"/>
        <v>437272092</v>
      </c>
      <c r="V25" s="31">
        <f t="shared" si="2"/>
        <v>437272092</v>
      </c>
      <c r="W25" s="31">
        <f t="shared" si="2"/>
        <v>437272092</v>
      </c>
      <c r="X25" s="31">
        <f t="shared" si="2"/>
        <v>401126311</v>
      </c>
      <c r="Y25" s="31">
        <f t="shared" si="2"/>
        <v>36145781</v>
      </c>
      <c r="Z25" s="32">
        <f>+IF(X25&lt;&gt;0,+(Y25/X25)*100,0)</f>
        <v>9.011072075997529</v>
      </c>
      <c r="AA25" s="33">
        <f>+AA12+AA24</f>
        <v>401126311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9284229</v>
      </c>
      <c r="D31" s="18">
        <v>9284229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11254979</v>
      </c>
      <c r="D32" s="18">
        <v>11254979</v>
      </c>
      <c r="E32" s="19">
        <v>8000000</v>
      </c>
      <c r="F32" s="20">
        <v>8000000</v>
      </c>
      <c r="G32" s="20">
        <v>66541327</v>
      </c>
      <c r="H32" s="20">
        <v>13490586</v>
      </c>
      <c r="I32" s="20">
        <v>22141594</v>
      </c>
      <c r="J32" s="20">
        <v>22141594</v>
      </c>
      <c r="K32" s="20">
        <v>1519971</v>
      </c>
      <c r="L32" s="20">
        <v>52159763</v>
      </c>
      <c r="M32" s="20">
        <v>63167479</v>
      </c>
      <c r="N32" s="20">
        <v>63167479</v>
      </c>
      <c r="O32" s="20">
        <v>55524195</v>
      </c>
      <c r="P32" s="20">
        <v>52824860</v>
      </c>
      <c r="Q32" s="20">
        <v>79922490</v>
      </c>
      <c r="R32" s="20">
        <v>79922490</v>
      </c>
      <c r="S32" s="20">
        <v>79810555</v>
      </c>
      <c r="T32" s="20">
        <v>78905108</v>
      </c>
      <c r="U32" s="20">
        <v>10245611</v>
      </c>
      <c r="V32" s="20">
        <v>10245611</v>
      </c>
      <c r="W32" s="20">
        <v>10245611</v>
      </c>
      <c r="X32" s="20">
        <v>8000000</v>
      </c>
      <c r="Y32" s="20">
        <v>2245611</v>
      </c>
      <c r="Z32" s="21">
        <v>28.07</v>
      </c>
      <c r="AA32" s="22">
        <v>8000000</v>
      </c>
    </row>
    <row r="33" spans="1:27" ht="13.5">
      <c r="A33" s="23" t="s">
        <v>58</v>
      </c>
      <c r="B33" s="17"/>
      <c r="C33" s="18">
        <v>388373</v>
      </c>
      <c r="D33" s="18">
        <v>388373</v>
      </c>
      <c r="E33" s="19"/>
      <c r="F33" s="20"/>
      <c r="G33" s="20">
        <v>8021249</v>
      </c>
      <c r="H33" s="20">
        <v>10047931</v>
      </c>
      <c r="I33" s="20">
        <v>10021518</v>
      </c>
      <c r="J33" s="20">
        <v>10021518</v>
      </c>
      <c r="K33" s="20">
        <v>10237909</v>
      </c>
      <c r="L33" s="20">
        <v>10676480</v>
      </c>
      <c r="M33" s="20">
        <v>10675465</v>
      </c>
      <c r="N33" s="20">
        <v>10675465</v>
      </c>
      <c r="O33" s="20">
        <v>10666171</v>
      </c>
      <c r="P33" s="20">
        <v>10675346</v>
      </c>
      <c r="Q33" s="20">
        <v>10677240</v>
      </c>
      <c r="R33" s="20">
        <v>10677240</v>
      </c>
      <c r="S33" s="20">
        <v>10971546</v>
      </c>
      <c r="T33" s="20">
        <v>10207759</v>
      </c>
      <c r="U33" s="20">
        <v>11466483</v>
      </c>
      <c r="V33" s="20">
        <v>11466483</v>
      </c>
      <c r="W33" s="20">
        <v>11466483</v>
      </c>
      <c r="X33" s="20"/>
      <c r="Y33" s="20">
        <v>11466483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20927581</v>
      </c>
      <c r="D34" s="29">
        <f>SUM(D29:D33)</f>
        <v>20927581</v>
      </c>
      <c r="E34" s="30">
        <f t="shared" si="3"/>
        <v>8000000</v>
      </c>
      <c r="F34" s="31">
        <f t="shared" si="3"/>
        <v>8000000</v>
      </c>
      <c r="G34" s="31">
        <f t="shared" si="3"/>
        <v>74562576</v>
      </c>
      <c r="H34" s="31">
        <f t="shared" si="3"/>
        <v>23538517</v>
      </c>
      <c r="I34" s="31">
        <f t="shared" si="3"/>
        <v>32163112</v>
      </c>
      <c r="J34" s="31">
        <f t="shared" si="3"/>
        <v>32163112</v>
      </c>
      <c r="K34" s="31">
        <f t="shared" si="3"/>
        <v>11757880</v>
      </c>
      <c r="L34" s="31">
        <f t="shared" si="3"/>
        <v>62836243</v>
      </c>
      <c r="M34" s="31">
        <f t="shared" si="3"/>
        <v>73842944</v>
      </c>
      <c r="N34" s="31">
        <f t="shared" si="3"/>
        <v>73842944</v>
      </c>
      <c r="O34" s="31">
        <f t="shared" si="3"/>
        <v>66190366</v>
      </c>
      <c r="P34" s="31">
        <f t="shared" si="3"/>
        <v>63500206</v>
      </c>
      <c r="Q34" s="31">
        <f t="shared" si="3"/>
        <v>90599730</v>
      </c>
      <c r="R34" s="31">
        <f t="shared" si="3"/>
        <v>90599730</v>
      </c>
      <c r="S34" s="31">
        <f t="shared" si="3"/>
        <v>90782101</v>
      </c>
      <c r="T34" s="31">
        <f t="shared" si="3"/>
        <v>89112867</v>
      </c>
      <c r="U34" s="31">
        <f t="shared" si="3"/>
        <v>21712094</v>
      </c>
      <c r="V34" s="31">
        <f t="shared" si="3"/>
        <v>21712094</v>
      </c>
      <c r="W34" s="31">
        <f t="shared" si="3"/>
        <v>21712094</v>
      </c>
      <c r="X34" s="31">
        <f t="shared" si="3"/>
        <v>8000000</v>
      </c>
      <c r="Y34" s="31">
        <f t="shared" si="3"/>
        <v>13712094</v>
      </c>
      <c r="Z34" s="32">
        <f>+IF(X34&lt;&gt;0,+(Y34/X34)*100,0)</f>
        <v>171.401175</v>
      </c>
      <c r="AA34" s="33">
        <f>SUM(AA29:AA33)</f>
        <v>8000000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1141954</v>
      </c>
      <c r="F37" s="20">
        <v>1141954</v>
      </c>
      <c r="G37" s="20"/>
      <c r="H37" s="20">
        <v>3127686</v>
      </c>
      <c r="I37" s="20">
        <v>3127686</v>
      </c>
      <c r="J37" s="20">
        <v>3127686</v>
      </c>
      <c r="K37" s="20">
        <v>3127686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1141954</v>
      </c>
      <c r="Y37" s="20">
        <v>-1141954</v>
      </c>
      <c r="Z37" s="21">
        <v>-100</v>
      </c>
      <c r="AA37" s="22">
        <v>1141954</v>
      </c>
    </row>
    <row r="38" spans="1:27" ht="13.5">
      <c r="A38" s="23" t="s">
        <v>58</v>
      </c>
      <c r="B38" s="17"/>
      <c r="C38" s="18">
        <v>3614466</v>
      </c>
      <c r="D38" s="18">
        <v>3614466</v>
      </c>
      <c r="E38" s="19">
        <v>224500</v>
      </c>
      <c r="F38" s="20">
        <v>224500</v>
      </c>
      <c r="G38" s="20"/>
      <c r="H38" s="20"/>
      <c r="I38" s="20"/>
      <c r="J38" s="20"/>
      <c r="K38" s="20"/>
      <c r="L38" s="20">
        <v>2693989</v>
      </c>
      <c r="M38" s="20">
        <v>2693989</v>
      </c>
      <c r="N38" s="20">
        <v>2693989</v>
      </c>
      <c r="O38" s="20">
        <v>2693989</v>
      </c>
      <c r="P38" s="20">
        <v>2693989</v>
      </c>
      <c r="Q38" s="20">
        <v>2693989</v>
      </c>
      <c r="R38" s="20">
        <v>2693989</v>
      </c>
      <c r="S38" s="20">
        <v>2693989</v>
      </c>
      <c r="T38" s="20">
        <v>2693989</v>
      </c>
      <c r="U38" s="20">
        <v>2693989</v>
      </c>
      <c r="V38" s="20">
        <v>2693989</v>
      </c>
      <c r="W38" s="20">
        <v>2693989</v>
      </c>
      <c r="X38" s="20">
        <v>224500</v>
      </c>
      <c r="Y38" s="20">
        <v>2469489</v>
      </c>
      <c r="Z38" s="21">
        <v>1100</v>
      </c>
      <c r="AA38" s="22">
        <v>224500</v>
      </c>
    </row>
    <row r="39" spans="1:27" ht="13.5">
      <c r="A39" s="27" t="s">
        <v>61</v>
      </c>
      <c r="B39" s="35"/>
      <c r="C39" s="29">
        <f aca="true" t="shared" si="4" ref="C39:Y39">SUM(C37:C38)</f>
        <v>3614466</v>
      </c>
      <c r="D39" s="29">
        <f>SUM(D37:D38)</f>
        <v>3614466</v>
      </c>
      <c r="E39" s="36">
        <f t="shared" si="4"/>
        <v>1366454</v>
      </c>
      <c r="F39" s="37">
        <f t="shared" si="4"/>
        <v>1366454</v>
      </c>
      <c r="G39" s="37">
        <f t="shared" si="4"/>
        <v>0</v>
      </c>
      <c r="H39" s="37">
        <f t="shared" si="4"/>
        <v>3127686</v>
      </c>
      <c r="I39" s="37">
        <f t="shared" si="4"/>
        <v>3127686</v>
      </c>
      <c r="J39" s="37">
        <f t="shared" si="4"/>
        <v>3127686</v>
      </c>
      <c r="K39" s="37">
        <f t="shared" si="4"/>
        <v>3127686</v>
      </c>
      <c r="L39" s="37">
        <f t="shared" si="4"/>
        <v>2693989</v>
      </c>
      <c r="M39" s="37">
        <f t="shared" si="4"/>
        <v>2693989</v>
      </c>
      <c r="N39" s="37">
        <f t="shared" si="4"/>
        <v>2693989</v>
      </c>
      <c r="O39" s="37">
        <f t="shared" si="4"/>
        <v>2693989</v>
      </c>
      <c r="P39" s="37">
        <f t="shared" si="4"/>
        <v>2693989</v>
      </c>
      <c r="Q39" s="37">
        <f t="shared" si="4"/>
        <v>2693989</v>
      </c>
      <c r="R39" s="37">
        <f t="shared" si="4"/>
        <v>2693989</v>
      </c>
      <c r="S39" s="37">
        <f t="shared" si="4"/>
        <v>2693989</v>
      </c>
      <c r="T39" s="37">
        <f t="shared" si="4"/>
        <v>2693989</v>
      </c>
      <c r="U39" s="37">
        <f t="shared" si="4"/>
        <v>2693989</v>
      </c>
      <c r="V39" s="37">
        <f t="shared" si="4"/>
        <v>2693989</v>
      </c>
      <c r="W39" s="37">
        <f t="shared" si="4"/>
        <v>2693989</v>
      </c>
      <c r="X39" s="37">
        <f t="shared" si="4"/>
        <v>1366454</v>
      </c>
      <c r="Y39" s="37">
        <f t="shared" si="4"/>
        <v>1327535</v>
      </c>
      <c r="Z39" s="38">
        <f>+IF(X39&lt;&gt;0,+(Y39/X39)*100,0)</f>
        <v>97.15182508887969</v>
      </c>
      <c r="AA39" s="39">
        <f>SUM(AA37:AA38)</f>
        <v>1366454</v>
      </c>
    </row>
    <row r="40" spans="1:27" ht="13.5">
      <c r="A40" s="27" t="s">
        <v>62</v>
      </c>
      <c r="B40" s="28"/>
      <c r="C40" s="29">
        <f aca="true" t="shared" si="5" ref="C40:Y40">+C34+C39</f>
        <v>24542047</v>
      </c>
      <c r="D40" s="29">
        <f>+D34+D39</f>
        <v>24542047</v>
      </c>
      <c r="E40" s="30">
        <f t="shared" si="5"/>
        <v>9366454</v>
      </c>
      <c r="F40" s="31">
        <f t="shared" si="5"/>
        <v>9366454</v>
      </c>
      <c r="G40" s="31">
        <f t="shared" si="5"/>
        <v>74562576</v>
      </c>
      <c r="H40" s="31">
        <f t="shared" si="5"/>
        <v>26666203</v>
      </c>
      <c r="I40" s="31">
        <f t="shared" si="5"/>
        <v>35290798</v>
      </c>
      <c r="J40" s="31">
        <f t="shared" si="5"/>
        <v>35290798</v>
      </c>
      <c r="K40" s="31">
        <f t="shared" si="5"/>
        <v>14885566</v>
      </c>
      <c r="L40" s="31">
        <f t="shared" si="5"/>
        <v>65530232</v>
      </c>
      <c r="M40" s="31">
        <f t="shared" si="5"/>
        <v>76536933</v>
      </c>
      <c r="N40" s="31">
        <f t="shared" si="5"/>
        <v>76536933</v>
      </c>
      <c r="O40" s="31">
        <f t="shared" si="5"/>
        <v>68884355</v>
      </c>
      <c r="P40" s="31">
        <f t="shared" si="5"/>
        <v>66194195</v>
      </c>
      <c r="Q40" s="31">
        <f t="shared" si="5"/>
        <v>93293719</v>
      </c>
      <c r="R40" s="31">
        <f t="shared" si="5"/>
        <v>93293719</v>
      </c>
      <c r="S40" s="31">
        <f t="shared" si="5"/>
        <v>93476090</v>
      </c>
      <c r="T40" s="31">
        <f t="shared" si="5"/>
        <v>91806856</v>
      </c>
      <c r="U40" s="31">
        <f t="shared" si="5"/>
        <v>24406083</v>
      </c>
      <c r="V40" s="31">
        <f t="shared" si="5"/>
        <v>24406083</v>
      </c>
      <c r="W40" s="31">
        <f t="shared" si="5"/>
        <v>24406083</v>
      </c>
      <c r="X40" s="31">
        <f t="shared" si="5"/>
        <v>9366454</v>
      </c>
      <c r="Y40" s="31">
        <f t="shared" si="5"/>
        <v>15039629</v>
      </c>
      <c r="Z40" s="32">
        <f>+IF(X40&lt;&gt;0,+(Y40/X40)*100,0)</f>
        <v>160.56907982465935</v>
      </c>
      <c r="AA40" s="33">
        <f>+AA34+AA39</f>
        <v>9366454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382367351</v>
      </c>
      <c r="D42" s="43">
        <f>+D25-D40</f>
        <v>382367351</v>
      </c>
      <c r="E42" s="44">
        <f t="shared" si="6"/>
        <v>386759857</v>
      </c>
      <c r="F42" s="45">
        <f t="shared" si="6"/>
        <v>391759857</v>
      </c>
      <c r="G42" s="45">
        <f t="shared" si="6"/>
        <v>405934458</v>
      </c>
      <c r="H42" s="45">
        <f t="shared" si="6"/>
        <v>434749894</v>
      </c>
      <c r="I42" s="45">
        <f t="shared" si="6"/>
        <v>399981869</v>
      </c>
      <c r="J42" s="45">
        <f t="shared" si="6"/>
        <v>399981869</v>
      </c>
      <c r="K42" s="45">
        <f t="shared" si="6"/>
        <v>393897966</v>
      </c>
      <c r="L42" s="45">
        <f t="shared" si="6"/>
        <v>419851142</v>
      </c>
      <c r="M42" s="45">
        <f t="shared" si="6"/>
        <v>391568598</v>
      </c>
      <c r="N42" s="45">
        <f t="shared" si="6"/>
        <v>391568598</v>
      </c>
      <c r="O42" s="45">
        <f t="shared" si="6"/>
        <v>385020576</v>
      </c>
      <c r="P42" s="45">
        <f t="shared" si="6"/>
        <v>392628912</v>
      </c>
      <c r="Q42" s="45">
        <f t="shared" si="6"/>
        <v>401062271</v>
      </c>
      <c r="R42" s="45">
        <f t="shared" si="6"/>
        <v>401062271</v>
      </c>
      <c r="S42" s="45">
        <f t="shared" si="6"/>
        <v>384351542</v>
      </c>
      <c r="T42" s="45">
        <f t="shared" si="6"/>
        <v>395091919</v>
      </c>
      <c r="U42" s="45">
        <f t="shared" si="6"/>
        <v>412866009</v>
      </c>
      <c r="V42" s="45">
        <f t="shared" si="6"/>
        <v>412866009</v>
      </c>
      <c r="W42" s="45">
        <f t="shared" si="6"/>
        <v>412866009</v>
      </c>
      <c r="X42" s="45">
        <f t="shared" si="6"/>
        <v>391759857</v>
      </c>
      <c r="Y42" s="45">
        <f t="shared" si="6"/>
        <v>21106152</v>
      </c>
      <c r="Z42" s="46">
        <f>+IF(X42&lt;&gt;0,+(Y42/X42)*100,0)</f>
        <v>5.38752289773273</v>
      </c>
      <c r="AA42" s="47">
        <f>+AA25-AA40</f>
        <v>391759857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382367351</v>
      </c>
      <c r="D45" s="18">
        <v>382367351</v>
      </c>
      <c r="E45" s="19">
        <v>371759857</v>
      </c>
      <c r="F45" s="20">
        <v>372459857</v>
      </c>
      <c r="G45" s="20">
        <v>321032410</v>
      </c>
      <c r="H45" s="20">
        <v>367465207</v>
      </c>
      <c r="I45" s="20">
        <v>398895019</v>
      </c>
      <c r="J45" s="20">
        <v>398895019</v>
      </c>
      <c r="K45" s="20">
        <v>392811116</v>
      </c>
      <c r="L45" s="20">
        <v>418764292</v>
      </c>
      <c r="M45" s="20">
        <v>390481748</v>
      </c>
      <c r="N45" s="20">
        <v>390481748</v>
      </c>
      <c r="O45" s="20">
        <v>381280494</v>
      </c>
      <c r="P45" s="20">
        <v>383264692</v>
      </c>
      <c r="Q45" s="20">
        <v>381280494</v>
      </c>
      <c r="R45" s="20">
        <v>381280494</v>
      </c>
      <c r="S45" s="20">
        <v>383264692</v>
      </c>
      <c r="T45" s="20">
        <v>383264692</v>
      </c>
      <c r="U45" s="20">
        <v>411779159</v>
      </c>
      <c r="V45" s="20">
        <v>411779159</v>
      </c>
      <c r="W45" s="20">
        <v>411779159</v>
      </c>
      <c r="X45" s="20">
        <v>372459857</v>
      </c>
      <c r="Y45" s="20">
        <v>39319302</v>
      </c>
      <c r="Z45" s="48">
        <v>10.56</v>
      </c>
      <c r="AA45" s="22">
        <v>372459857</v>
      </c>
    </row>
    <row r="46" spans="1:27" ht="13.5">
      <c r="A46" s="23" t="s">
        <v>67</v>
      </c>
      <c r="B46" s="17"/>
      <c r="C46" s="18"/>
      <c r="D46" s="18"/>
      <c r="E46" s="19">
        <v>15000000</v>
      </c>
      <c r="F46" s="20">
        <v>19300000</v>
      </c>
      <c r="G46" s="20">
        <v>84902048</v>
      </c>
      <c r="H46" s="20">
        <v>67284687</v>
      </c>
      <c r="I46" s="20">
        <v>1086850</v>
      </c>
      <c r="J46" s="20">
        <v>1086850</v>
      </c>
      <c r="K46" s="20">
        <v>1086850</v>
      </c>
      <c r="L46" s="20">
        <v>1086850</v>
      </c>
      <c r="M46" s="20">
        <v>1086850</v>
      </c>
      <c r="N46" s="20">
        <v>1086850</v>
      </c>
      <c r="O46" s="20">
        <v>3740082</v>
      </c>
      <c r="P46" s="20">
        <v>9364220</v>
      </c>
      <c r="Q46" s="20">
        <v>19781777</v>
      </c>
      <c r="R46" s="20">
        <v>19781777</v>
      </c>
      <c r="S46" s="20">
        <v>1086850</v>
      </c>
      <c r="T46" s="20">
        <v>11827227</v>
      </c>
      <c r="U46" s="20">
        <v>1086850</v>
      </c>
      <c r="V46" s="20">
        <v>1086850</v>
      </c>
      <c r="W46" s="20">
        <v>1086850</v>
      </c>
      <c r="X46" s="20">
        <v>19300000</v>
      </c>
      <c r="Y46" s="20">
        <v>-18213150</v>
      </c>
      <c r="Z46" s="48">
        <v>-94.37</v>
      </c>
      <c r="AA46" s="22">
        <v>19300000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382367351</v>
      </c>
      <c r="D48" s="51">
        <f>SUM(D45:D47)</f>
        <v>382367351</v>
      </c>
      <c r="E48" s="52">
        <f t="shared" si="7"/>
        <v>386759857</v>
      </c>
      <c r="F48" s="53">
        <f t="shared" si="7"/>
        <v>391759857</v>
      </c>
      <c r="G48" s="53">
        <f t="shared" si="7"/>
        <v>405934458</v>
      </c>
      <c r="H48" s="53">
        <f t="shared" si="7"/>
        <v>434749894</v>
      </c>
      <c r="I48" s="53">
        <f t="shared" si="7"/>
        <v>399981869</v>
      </c>
      <c r="J48" s="53">
        <f t="shared" si="7"/>
        <v>399981869</v>
      </c>
      <c r="K48" s="53">
        <f t="shared" si="7"/>
        <v>393897966</v>
      </c>
      <c r="L48" s="53">
        <f t="shared" si="7"/>
        <v>419851142</v>
      </c>
      <c r="M48" s="53">
        <f t="shared" si="7"/>
        <v>391568598</v>
      </c>
      <c r="N48" s="53">
        <f t="shared" si="7"/>
        <v>391568598</v>
      </c>
      <c r="O48" s="53">
        <f t="shared" si="7"/>
        <v>385020576</v>
      </c>
      <c r="P48" s="53">
        <f t="shared" si="7"/>
        <v>392628912</v>
      </c>
      <c r="Q48" s="53">
        <f t="shared" si="7"/>
        <v>401062271</v>
      </c>
      <c r="R48" s="53">
        <f t="shared" si="7"/>
        <v>401062271</v>
      </c>
      <c r="S48" s="53">
        <f t="shared" si="7"/>
        <v>384351542</v>
      </c>
      <c r="T48" s="53">
        <f t="shared" si="7"/>
        <v>395091919</v>
      </c>
      <c r="U48" s="53">
        <f t="shared" si="7"/>
        <v>412866009</v>
      </c>
      <c r="V48" s="53">
        <f t="shared" si="7"/>
        <v>412866009</v>
      </c>
      <c r="W48" s="53">
        <f t="shared" si="7"/>
        <v>412866009</v>
      </c>
      <c r="X48" s="53">
        <f t="shared" si="7"/>
        <v>391759857</v>
      </c>
      <c r="Y48" s="53">
        <f t="shared" si="7"/>
        <v>21106152</v>
      </c>
      <c r="Z48" s="54">
        <f>+IF(X48&lt;&gt;0,+(Y48/X48)*100,0)</f>
        <v>5.38752289773273</v>
      </c>
      <c r="AA48" s="55">
        <f>SUM(AA45:AA47)</f>
        <v>391759857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61675089</v>
      </c>
      <c r="D6" s="18">
        <v>61675089</v>
      </c>
      <c r="E6" s="19">
        <v>352398080</v>
      </c>
      <c r="F6" s="20">
        <v>352398080</v>
      </c>
      <c r="G6" s="20">
        <v>516558314</v>
      </c>
      <c r="H6" s="20">
        <v>451250001</v>
      </c>
      <c r="I6" s="20">
        <v>368747833</v>
      </c>
      <c r="J6" s="20">
        <v>368747833</v>
      </c>
      <c r="K6" s="20">
        <v>345482077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352398080</v>
      </c>
      <c r="Y6" s="20">
        <v>-352398080</v>
      </c>
      <c r="Z6" s="21">
        <v>-100</v>
      </c>
      <c r="AA6" s="22">
        <v>352398080</v>
      </c>
    </row>
    <row r="7" spans="1:27" ht="13.5">
      <c r="A7" s="23" t="s">
        <v>34</v>
      </c>
      <c r="B7" s="17"/>
      <c r="C7" s="18">
        <v>142579981</v>
      </c>
      <c r="D7" s="18">
        <v>142579981</v>
      </c>
      <c r="E7" s="19">
        <v>490411110</v>
      </c>
      <c r="F7" s="20">
        <v>490411110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490411110</v>
      </c>
      <c r="Y7" s="20">
        <v>-490411110</v>
      </c>
      <c r="Z7" s="21">
        <v>-100</v>
      </c>
      <c r="AA7" s="22">
        <v>490411110</v>
      </c>
    </row>
    <row r="8" spans="1:27" ht="13.5">
      <c r="A8" s="23" t="s">
        <v>35</v>
      </c>
      <c r="B8" s="17"/>
      <c r="C8" s="18">
        <v>120415374</v>
      </c>
      <c r="D8" s="18">
        <v>120415374</v>
      </c>
      <c r="E8" s="19">
        <v>22476851</v>
      </c>
      <c r="F8" s="20">
        <v>22476851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22476851</v>
      </c>
      <c r="Y8" s="20">
        <v>-22476851</v>
      </c>
      <c r="Z8" s="21">
        <v>-100</v>
      </c>
      <c r="AA8" s="22">
        <v>22476851</v>
      </c>
    </row>
    <row r="9" spans="1:27" ht="13.5">
      <c r="A9" s="23" t="s">
        <v>36</v>
      </c>
      <c r="B9" s="17"/>
      <c r="C9" s="18">
        <v>52726544</v>
      </c>
      <c r="D9" s="18">
        <v>52726544</v>
      </c>
      <c r="E9" s="19">
        <v>4087850</v>
      </c>
      <c r="F9" s="20">
        <v>4087850</v>
      </c>
      <c r="G9" s="20">
        <v>177236336</v>
      </c>
      <c r="H9" s="20">
        <v>187893686</v>
      </c>
      <c r="I9" s="20">
        <v>195840332</v>
      </c>
      <c r="J9" s="20">
        <v>195840332</v>
      </c>
      <c r="K9" s="20">
        <v>195113317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4087850</v>
      </c>
      <c r="Y9" s="20">
        <v>-4087850</v>
      </c>
      <c r="Z9" s="21">
        <v>-100</v>
      </c>
      <c r="AA9" s="22">
        <v>4087850</v>
      </c>
    </row>
    <row r="10" spans="1:27" ht="13.5">
      <c r="A10" s="23" t="s">
        <v>37</v>
      </c>
      <c r="B10" s="17"/>
      <c r="C10" s="18"/>
      <c r="D10" s="18"/>
      <c r="E10" s="19">
        <v>2085377</v>
      </c>
      <c r="F10" s="20">
        <v>2085377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2085377</v>
      </c>
      <c r="Y10" s="24">
        <v>-2085377</v>
      </c>
      <c r="Z10" s="25">
        <v>-100</v>
      </c>
      <c r="AA10" s="26">
        <v>2085377</v>
      </c>
    </row>
    <row r="11" spans="1:27" ht="13.5">
      <c r="A11" s="23" t="s">
        <v>38</v>
      </c>
      <c r="B11" s="17"/>
      <c r="C11" s="18">
        <v>37172755</v>
      </c>
      <c r="D11" s="18">
        <v>37172755</v>
      </c>
      <c r="E11" s="19">
        <v>16696580</v>
      </c>
      <c r="F11" s="20">
        <v>16696580</v>
      </c>
      <c r="G11" s="20">
        <v>37172755</v>
      </c>
      <c r="H11" s="20">
        <v>37172755</v>
      </c>
      <c r="I11" s="20">
        <v>37172755</v>
      </c>
      <c r="J11" s="20">
        <v>37172755</v>
      </c>
      <c r="K11" s="20">
        <v>37172755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16696580</v>
      </c>
      <c r="Y11" s="20">
        <v>-16696580</v>
      </c>
      <c r="Z11" s="21">
        <v>-100</v>
      </c>
      <c r="AA11" s="22">
        <v>16696580</v>
      </c>
    </row>
    <row r="12" spans="1:27" ht="13.5">
      <c r="A12" s="27" t="s">
        <v>39</v>
      </c>
      <c r="B12" s="28"/>
      <c r="C12" s="29">
        <f aca="true" t="shared" si="0" ref="C12:Y12">SUM(C6:C11)</f>
        <v>414569743</v>
      </c>
      <c r="D12" s="29">
        <f>SUM(D6:D11)</f>
        <v>414569743</v>
      </c>
      <c r="E12" s="30">
        <f t="shared" si="0"/>
        <v>888155848</v>
      </c>
      <c r="F12" s="31">
        <f t="shared" si="0"/>
        <v>888155848</v>
      </c>
      <c r="G12" s="31">
        <f t="shared" si="0"/>
        <v>730967405</v>
      </c>
      <c r="H12" s="31">
        <f t="shared" si="0"/>
        <v>676316442</v>
      </c>
      <c r="I12" s="31">
        <f t="shared" si="0"/>
        <v>601760920</v>
      </c>
      <c r="J12" s="31">
        <f t="shared" si="0"/>
        <v>601760920</v>
      </c>
      <c r="K12" s="31">
        <f t="shared" si="0"/>
        <v>577768149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888155848</v>
      </c>
      <c r="Y12" s="31">
        <f t="shared" si="0"/>
        <v>-888155848</v>
      </c>
      <c r="Z12" s="32">
        <f>+IF(X12&lt;&gt;0,+(Y12/X12)*100,0)</f>
        <v>-100</v>
      </c>
      <c r="AA12" s="33">
        <f>SUM(AA6:AA11)</f>
        <v>888155848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117285</v>
      </c>
      <c r="D15" s="18">
        <v>117285</v>
      </c>
      <c r="E15" s="19"/>
      <c r="F15" s="20"/>
      <c r="G15" s="20">
        <v>117285</v>
      </c>
      <c r="H15" s="20">
        <v>117285</v>
      </c>
      <c r="I15" s="20">
        <v>117285</v>
      </c>
      <c r="J15" s="20">
        <v>117285</v>
      </c>
      <c r="K15" s="20">
        <v>117285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2200000</v>
      </c>
      <c r="D17" s="18">
        <v>2200000</v>
      </c>
      <c r="E17" s="19">
        <v>2200000</v>
      </c>
      <c r="F17" s="20">
        <v>2200000</v>
      </c>
      <c r="G17" s="20">
        <v>2200000</v>
      </c>
      <c r="H17" s="20">
        <v>2200000</v>
      </c>
      <c r="I17" s="20">
        <v>2200000</v>
      </c>
      <c r="J17" s="20">
        <v>2200000</v>
      </c>
      <c r="K17" s="20">
        <v>2200000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2200000</v>
      </c>
      <c r="Y17" s="20">
        <v>-2200000</v>
      </c>
      <c r="Z17" s="21">
        <v>-100</v>
      </c>
      <c r="AA17" s="22">
        <v>2200000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3549437231</v>
      </c>
      <c r="D19" s="18">
        <v>3549437231</v>
      </c>
      <c r="E19" s="19">
        <v>6483846576</v>
      </c>
      <c r="F19" s="20">
        <v>6483846576</v>
      </c>
      <c r="G19" s="20">
        <v>3562645231</v>
      </c>
      <c r="H19" s="20">
        <v>3627336513</v>
      </c>
      <c r="I19" s="20">
        <v>3671591794</v>
      </c>
      <c r="J19" s="20">
        <v>3671591794</v>
      </c>
      <c r="K19" s="20">
        <v>3734359345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6483846576</v>
      </c>
      <c r="Y19" s="20">
        <v>-6483846576</v>
      </c>
      <c r="Z19" s="21">
        <v>-100</v>
      </c>
      <c r="AA19" s="22">
        <v>6483846576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16101221</v>
      </c>
      <c r="D21" s="18">
        <v>16101221</v>
      </c>
      <c r="E21" s="19">
        <v>12985613</v>
      </c>
      <c r="F21" s="20">
        <v>12985613</v>
      </c>
      <c r="G21" s="20">
        <v>16101221</v>
      </c>
      <c r="H21" s="20">
        <v>16101221</v>
      </c>
      <c r="I21" s="20">
        <v>16101221</v>
      </c>
      <c r="J21" s="20">
        <v>16101221</v>
      </c>
      <c r="K21" s="20">
        <v>16101221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12985613</v>
      </c>
      <c r="Y21" s="20">
        <v>-12985613</v>
      </c>
      <c r="Z21" s="21">
        <v>-100</v>
      </c>
      <c r="AA21" s="22">
        <v>12985613</v>
      </c>
    </row>
    <row r="22" spans="1:27" ht="13.5">
      <c r="A22" s="23" t="s">
        <v>48</v>
      </c>
      <c r="B22" s="17"/>
      <c r="C22" s="18">
        <v>156846</v>
      </c>
      <c r="D22" s="18">
        <v>156846</v>
      </c>
      <c r="E22" s="19">
        <v>3652116</v>
      </c>
      <c r="F22" s="20">
        <v>3652116</v>
      </c>
      <c r="G22" s="20">
        <v>156846</v>
      </c>
      <c r="H22" s="20">
        <v>156846</v>
      </c>
      <c r="I22" s="20">
        <v>156846</v>
      </c>
      <c r="J22" s="20">
        <v>156846</v>
      </c>
      <c r="K22" s="20">
        <v>156846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3652116</v>
      </c>
      <c r="Y22" s="20">
        <v>-3652116</v>
      </c>
      <c r="Z22" s="21">
        <v>-100</v>
      </c>
      <c r="AA22" s="22">
        <v>3652116</v>
      </c>
    </row>
    <row r="23" spans="1:27" ht="13.5">
      <c r="A23" s="23" t="s">
        <v>49</v>
      </c>
      <c r="B23" s="17"/>
      <c r="C23" s="18">
        <v>90000</v>
      </c>
      <c r="D23" s="18">
        <v>90000</v>
      </c>
      <c r="E23" s="19"/>
      <c r="F23" s="20"/>
      <c r="G23" s="24">
        <v>90000</v>
      </c>
      <c r="H23" s="24">
        <v>90000</v>
      </c>
      <c r="I23" s="24">
        <v>90000</v>
      </c>
      <c r="J23" s="20">
        <v>90000</v>
      </c>
      <c r="K23" s="24">
        <v>90000</v>
      </c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3568102583</v>
      </c>
      <c r="D24" s="29">
        <f>SUM(D15:D23)</f>
        <v>3568102583</v>
      </c>
      <c r="E24" s="36">
        <f t="shared" si="1"/>
        <v>6502684305</v>
      </c>
      <c r="F24" s="37">
        <f t="shared" si="1"/>
        <v>6502684305</v>
      </c>
      <c r="G24" s="37">
        <f t="shared" si="1"/>
        <v>3581310583</v>
      </c>
      <c r="H24" s="37">
        <f t="shared" si="1"/>
        <v>3646001865</v>
      </c>
      <c r="I24" s="37">
        <f t="shared" si="1"/>
        <v>3690257146</v>
      </c>
      <c r="J24" s="37">
        <f t="shared" si="1"/>
        <v>3690257146</v>
      </c>
      <c r="K24" s="37">
        <f t="shared" si="1"/>
        <v>3753024697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6502684305</v>
      </c>
      <c r="Y24" s="37">
        <f t="shared" si="1"/>
        <v>-6502684305</v>
      </c>
      <c r="Z24" s="38">
        <f>+IF(X24&lt;&gt;0,+(Y24/X24)*100,0)</f>
        <v>-100</v>
      </c>
      <c r="AA24" s="39">
        <f>SUM(AA15:AA23)</f>
        <v>6502684305</v>
      </c>
    </row>
    <row r="25" spans="1:27" ht="13.5">
      <c r="A25" s="27" t="s">
        <v>51</v>
      </c>
      <c r="B25" s="28"/>
      <c r="C25" s="29">
        <f aca="true" t="shared" si="2" ref="C25:Y25">+C12+C24</f>
        <v>3982672326</v>
      </c>
      <c r="D25" s="29">
        <f>+D12+D24</f>
        <v>3982672326</v>
      </c>
      <c r="E25" s="30">
        <f t="shared" si="2"/>
        <v>7390840153</v>
      </c>
      <c r="F25" s="31">
        <f t="shared" si="2"/>
        <v>7390840153</v>
      </c>
      <c r="G25" s="31">
        <f t="shared" si="2"/>
        <v>4312277988</v>
      </c>
      <c r="H25" s="31">
        <f t="shared" si="2"/>
        <v>4322318307</v>
      </c>
      <c r="I25" s="31">
        <f t="shared" si="2"/>
        <v>4292018066</v>
      </c>
      <c r="J25" s="31">
        <f t="shared" si="2"/>
        <v>4292018066</v>
      </c>
      <c r="K25" s="31">
        <f t="shared" si="2"/>
        <v>4330792846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7390840153</v>
      </c>
      <c r="Y25" s="31">
        <f t="shared" si="2"/>
        <v>-7390840153</v>
      </c>
      <c r="Z25" s="32">
        <f>+IF(X25&lt;&gt;0,+(Y25/X25)*100,0)</f>
        <v>-100</v>
      </c>
      <c r="AA25" s="33">
        <f>+AA12+AA24</f>
        <v>7390840153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245000</v>
      </c>
      <c r="F30" s="20">
        <v>245000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245000</v>
      </c>
      <c r="Y30" s="20">
        <v>-245000</v>
      </c>
      <c r="Z30" s="21">
        <v>-100</v>
      </c>
      <c r="AA30" s="22">
        <v>245000</v>
      </c>
    </row>
    <row r="31" spans="1:27" ht="13.5">
      <c r="A31" s="23" t="s">
        <v>56</v>
      </c>
      <c r="B31" s="17"/>
      <c r="C31" s="18">
        <v>1672042</v>
      </c>
      <c r="D31" s="18">
        <v>1672042</v>
      </c>
      <c r="E31" s="19"/>
      <c r="F31" s="20"/>
      <c r="G31" s="20">
        <v>1672042</v>
      </c>
      <c r="H31" s="20">
        <v>1672042</v>
      </c>
      <c r="I31" s="20">
        <v>1672042</v>
      </c>
      <c r="J31" s="20">
        <v>1672042</v>
      </c>
      <c r="K31" s="20">
        <v>1672042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407350267</v>
      </c>
      <c r="D32" s="18">
        <v>407350267</v>
      </c>
      <c r="E32" s="19">
        <v>497379953</v>
      </c>
      <c r="F32" s="20">
        <v>497379953</v>
      </c>
      <c r="G32" s="20">
        <v>394114099</v>
      </c>
      <c r="H32" s="20">
        <v>329239242</v>
      </c>
      <c r="I32" s="20">
        <v>283963686</v>
      </c>
      <c r="J32" s="20">
        <v>283963686</v>
      </c>
      <c r="K32" s="20">
        <v>220702986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497379953</v>
      </c>
      <c r="Y32" s="20">
        <v>-497379953</v>
      </c>
      <c r="Z32" s="21">
        <v>-100</v>
      </c>
      <c r="AA32" s="22">
        <v>497379953</v>
      </c>
    </row>
    <row r="33" spans="1:27" ht="13.5">
      <c r="A33" s="23" t="s">
        <v>58</v>
      </c>
      <c r="B33" s="17"/>
      <c r="C33" s="18">
        <v>1335242</v>
      </c>
      <c r="D33" s="18">
        <v>1335242</v>
      </c>
      <c r="E33" s="19"/>
      <c r="F33" s="20"/>
      <c r="G33" s="20">
        <v>1335242</v>
      </c>
      <c r="H33" s="20">
        <v>1335242</v>
      </c>
      <c r="I33" s="20">
        <v>1335243</v>
      </c>
      <c r="J33" s="20">
        <v>1335243</v>
      </c>
      <c r="K33" s="20">
        <v>1335243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410357551</v>
      </c>
      <c r="D34" s="29">
        <f>SUM(D29:D33)</f>
        <v>410357551</v>
      </c>
      <c r="E34" s="30">
        <f t="shared" si="3"/>
        <v>497624953</v>
      </c>
      <c r="F34" s="31">
        <f t="shared" si="3"/>
        <v>497624953</v>
      </c>
      <c r="G34" s="31">
        <f t="shared" si="3"/>
        <v>397121383</v>
      </c>
      <c r="H34" s="31">
        <f t="shared" si="3"/>
        <v>332246526</v>
      </c>
      <c r="I34" s="31">
        <f t="shared" si="3"/>
        <v>286970971</v>
      </c>
      <c r="J34" s="31">
        <f t="shared" si="3"/>
        <v>286970971</v>
      </c>
      <c r="K34" s="31">
        <f t="shared" si="3"/>
        <v>223710271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497624953</v>
      </c>
      <c r="Y34" s="31">
        <f t="shared" si="3"/>
        <v>-497624953</v>
      </c>
      <c r="Z34" s="32">
        <f>+IF(X34&lt;&gt;0,+(Y34/X34)*100,0)</f>
        <v>-100</v>
      </c>
      <c r="AA34" s="33">
        <f>SUM(AA29:AA33)</f>
        <v>497624953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70000</v>
      </c>
      <c r="F37" s="20">
        <v>70000</v>
      </c>
      <c r="G37" s="20">
        <v>583753</v>
      </c>
      <c r="H37" s="20">
        <v>583753</v>
      </c>
      <c r="I37" s="20">
        <v>583753</v>
      </c>
      <c r="J37" s="20">
        <v>583753</v>
      </c>
      <c r="K37" s="20">
        <v>583753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70000</v>
      </c>
      <c r="Y37" s="20">
        <v>-70000</v>
      </c>
      <c r="Z37" s="21">
        <v>-100</v>
      </c>
      <c r="AA37" s="22">
        <v>70000</v>
      </c>
    </row>
    <row r="38" spans="1:27" ht="13.5">
      <c r="A38" s="23" t="s">
        <v>58</v>
      </c>
      <c r="B38" s="17"/>
      <c r="C38" s="18">
        <v>11653494</v>
      </c>
      <c r="D38" s="18">
        <v>11653494</v>
      </c>
      <c r="E38" s="19"/>
      <c r="F38" s="20"/>
      <c r="G38" s="20">
        <v>11069741</v>
      </c>
      <c r="H38" s="20">
        <v>11069741</v>
      </c>
      <c r="I38" s="20">
        <v>11069741</v>
      </c>
      <c r="J38" s="20">
        <v>11069741</v>
      </c>
      <c r="K38" s="20">
        <v>11069741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11653494</v>
      </c>
      <c r="D39" s="29">
        <f>SUM(D37:D38)</f>
        <v>11653494</v>
      </c>
      <c r="E39" s="36">
        <f t="shared" si="4"/>
        <v>70000</v>
      </c>
      <c r="F39" s="37">
        <f t="shared" si="4"/>
        <v>70000</v>
      </c>
      <c r="G39" s="37">
        <f t="shared" si="4"/>
        <v>11653494</v>
      </c>
      <c r="H39" s="37">
        <f t="shared" si="4"/>
        <v>11653494</v>
      </c>
      <c r="I39" s="37">
        <f t="shared" si="4"/>
        <v>11653494</v>
      </c>
      <c r="J39" s="37">
        <f t="shared" si="4"/>
        <v>11653494</v>
      </c>
      <c r="K39" s="37">
        <f t="shared" si="4"/>
        <v>11653494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70000</v>
      </c>
      <c r="Y39" s="37">
        <f t="shared" si="4"/>
        <v>-70000</v>
      </c>
      <c r="Z39" s="38">
        <f>+IF(X39&lt;&gt;0,+(Y39/X39)*100,0)</f>
        <v>-100</v>
      </c>
      <c r="AA39" s="39">
        <f>SUM(AA37:AA38)</f>
        <v>70000</v>
      </c>
    </row>
    <row r="40" spans="1:27" ht="13.5">
      <c r="A40" s="27" t="s">
        <v>62</v>
      </c>
      <c r="B40" s="28"/>
      <c r="C40" s="29">
        <f aca="true" t="shared" si="5" ref="C40:Y40">+C34+C39</f>
        <v>422011045</v>
      </c>
      <c r="D40" s="29">
        <f>+D34+D39</f>
        <v>422011045</v>
      </c>
      <c r="E40" s="30">
        <f t="shared" si="5"/>
        <v>497694953</v>
      </c>
      <c r="F40" s="31">
        <f t="shared" si="5"/>
        <v>497694953</v>
      </c>
      <c r="G40" s="31">
        <f t="shared" si="5"/>
        <v>408774877</v>
      </c>
      <c r="H40" s="31">
        <f t="shared" si="5"/>
        <v>343900020</v>
      </c>
      <c r="I40" s="31">
        <f t="shared" si="5"/>
        <v>298624465</v>
      </c>
      <c r="J40" s="31">
        <f t="shared" si="5"/>
        <v>298624465</v>
      </c>
      <c r="K40" s="31">
        <f t="shared" si="5"/>
        <v>235363765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497694953</v>
      </c>
      <c r="Y40" s="31">
        <f t="shared" si="5"/>
        <v>-497694953</v>
      </c>
      <c r="Z40" s="32">
        <f>+IF(X40&lt;&gt;0,+(Y40/X40)*100,0)</f>
        <v>-100</v>
      </c>
      <c r="AA40" s="33">
        <f>+AA34+AA39</f>
        <v>497694953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3560661281</v>
      </c>
      <c r="D42" s="43">
        <f>+D25-D40</f>
        <v>3560661281</v>
      </c>
      <c r="E42" s="44">
        <f t="shared" si="6"/>
        <v>6893145200</v>
      </c>
      <c r="F42" s="45">
        <f t="shared" si="6"/>
        <v>6893145200</v>
      </c>
      <c r="G42" s="45">
        <f t="shared" si="6"/>
        <v>3903503111</v>
      </c>
      <c r="H42" s="45">
        <f t="shared" si="6"/>
        <v>3978418287</v>
      </c>
      <c r="I42" s="45">
        <f t="shared" si="6"/>
        <v>3993393601</v>
      </c>
      <c r="J42" s="45">
        <f t="shared" si="6"/>
        <v>3993393601</v>
      </c>
      <c r="K42" s="45">
        <f t="shared" si="6"/>
        <v>4095429081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6893145200</v>
      </c>
      <c r="Y42" s="45">
        <f t="shared" si="6"/>
        <v>-6893145200</v>
      </c>
      <c r="Z42" s="46">
        <f>+IF(X42&lt;&gt;0,+(Y42/X42)*100,0)</f>
        <v>-100</v>
      </c>
      <c r="AA42" s="47">
        <f>+AA25-AA40</f>
        <v>6893145200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3492331355</v>
      </c>
      <c r="D45" s="18">
        <v>3492331355</v>
      </c>
      <c r="E45" s="19">
        <v>6893145200</v>
      </c>
      <c r="F45" s="20">
        <v>6893145200</v>
      </c>
      <c r="G45" s="20">
        <v>3835173185</v>
      </c>
      <c r="H45" s="20">
        <v>3910088361</v>
      </c>
      <c r="I45" s="20">
        <v>3925063675</v>
      </c>
      <c r="J45" s="20">
        <v>3925063675</v>
      </c>
      <c r="K45" s="20">
        <v>4027099155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6893145200</v>
      </c>
      <c r="Y45" s="20">
        <v>-6893145200</v>
      </c>
      <c r="Z45" s="48">
        <v>-100</v>
      </c>
      <c r="AA45" s="22">
        <v>6893145200</v>
      </c>
    </row>
    <row r="46" spans="1:27" ht="13.5">
      <c r="A46" s="23" t="s">
        <v>67</v>
      </c>
      <c r="B46" s="17"/>
      <c r="C46" s="18">
        <v>68329926</v>
      </c>
      <c r="D46" s="18">
        <v>68329926</v>
      </c>
      <c r="E46" s="19"/>
      <c r="F46" s="20"/>
      <c r="G46" s="20">
        <v>68329926</v>
      </c>
      <c r="H46" s="20">
        <v>68329926</v>
      </c>
      <c r="I46" s="20">
        <v>68329926</v>
      </c>
      <c r="J46" s="20">
        <v>68329926</v>
      </c>
      <c r="K46" s="20">
        <v>68329926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3560661281</v>
      </c>
      <c r="D48" s="51">
        <f>SUM(D45:D47)</f>
        <v>3560661281</v>
      </c>
      <c r="E48" s="52">
        <f t="shared" si="7"/>
        <v>6893145200</v>
      </c>
      <c r="F48" s="53">
        <f t="shared" si="7"/>
        <v>6893145200</v>
      </c>
      <c r="G48" s="53">
        <f t="shared" si="7"/>
        <v>3903503111</v>
      </c>
      <c r="H48" s="53">
        <f t="shared" si="7"/>
        <v>3978418287</v>
      </c>
      <c r="I48" s="53">
        <f t="shared" si="7"/>
        <v>3993393601</v>
      </c>
      <c r="J48" s="53">
        <f t="shared" si="7"/>
        <v>3993393601</v>
      </c>
      <c r="K48" s="53">
        <f t="shared" si="7"/>
        <v>4095429081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6893145200</v>
      </c>
      <c r="Y48" s="53">
        <f t="shared" si="7"/>
        <v>-6893145200</v>
      </c>
      <c r="Z48" s="54">
        <f>+IF(X48&lt;&gt;0,+(Y48/X48)*100,0)</f>
        <v>-100</v>
      </c>
      <c r="AA48" s="55">
        <f>SUM(AA45:AA47)</f>
        <v>6893145200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116150039</v>
      </c>
      <c r="D6" s="18">
        <v>116150039</v>
      </c>
      <c r="E6" s="19">
        <v>635210942</v>
      </c>
      <c r="F6" s="20">
        <v>539241319</v>
      </c>
      <c r="G6" s="20">
        <v>269566784</v>
      </c>
      <c r="H6" s="20">
        <v>269566784</v>
      </c>
      <c r="I6" s="20">
        <v>94206323</v>
      </c>
      <c r="J6" s="20">
        <v>94206323</v>
      </c>
      <c r="K6" s="20">
        <v>88346170</v>
      </c>
      <c r="L6" s="20">
        <v>386818007</v>
      </c>
      <c r="M6" s="20">
        <v>444193236</v>
      </c>
      <c r="N6" s="20">
        <v>444193236</v>
      </c>
      <c r="O6" s="20">
        <v>330239361</v>
      </c>
      <c r="P6" s="20">
        <v>211000119</v>
      </c>
      <c r="Q6" s="20">
        <v>438715809</v>
      </c>
      <c r="R6" s="20">
        <v>438715809</v>
      </c>
      <c r="S6" s="20">
        <v>238238710</v>
      </c>
      <c r="T6" s="20">
        <v>49001638</v>
      </c>
      <c r="U6" s="20">
        <v>49001638</v>
      </c>
      <c r="V6" s="20">
        <v>49001638</v>
      </c>
      <c r="W6" s="20">
        <v>49001638</v>
      </c>
      <c r="X6" s="20">
        <v>539241319</v>
      </c>
      <c r="Y6" s="20">
        <v>-490239681</v>
      </c>
      <c r="Z6" s="21">
        <v>-90.91</v>
      </c>
      <c r="AA6" s="22">
        <v>539241319</v>
      </c>
    </row>
    <row r="7" spans="1:27" ht="13.5">
      <c r="A7" s="23" t="s">
        <v>34</v>
      </c>
      <c r="B7" s="17"/>
      <c r="C7" s="18">
        <v>387616947</v>
      </c>
      <c r="D7" s="18">
        <v>387616947</v>
      </c>
      <c r="E7" s="19">
        <v>460000000</v>
      </c>
      <c r="F7" s="20">
        <v>460000000</v>
      </c>
      <c r="G7" s="20">
        <v>376000000</v>
      </c>
      <c r="H7" s="20">
        <v>376000000</v>
      </c>
      <c r="I7" s="20">
        <v>333000000</v>
      </c>
      <c r="J7" s="20">
        <v>333000000</v>
      </c>
      <c r="K7" s="20">
        <v>248000000</v>
      </c>
      <c r="L7" s="20">
        <v>236000000</v>
      </c>
      <c r="M7" s="20">
        <v>236000000</v>
      </c>
      <c r="N7" s="20">
        <v>236000000</v>
      </c>
      <c r="O7" s="20">
        <v>236000000</v>
      </c>
      <c r="P7" s="20">
        <v>236000000</v>
      </c>
      <c r="Q7" s="20">
        <v>236000000</v>
      </c>
      <c r="R7" s="20">
        <v>236000000</v>
      </c>
      <c r="S7" s="20">
        <v>236000000</v>
      </c>
      <c r="T7" s="20">
        <v>236000000</v>
      </c>
      <c r="U7" s="20">
        <v>236000000</v>
      </c>
      <c r="V7" s="20">
        <v>236000000</v>
      </c>
      <c r="W7" s="20">
        <v>236000000</v>
      </c>
      <c r="X7" s="20">
        <v>460000000</v>
      </c>
      <c r="Y7" s="20">
        <v>-224000000</v>
      </c>
      <c r="Z7" s="21">
        <v>-48.7</v>
      </c>
      <c r="AA7" s="22">
        <v>460000000</v>
      </c>
    </row>
    <row r="8" spans="1:27" ht="13.5">
      <c r="A8" s="23" t="s">
        <v>35</v>
      </c>
      <c r="B8" s="17"/>
      <c r="C8" s="18">
        <v>76253930</v>
      </c>
      <c r="D8" s="18">
        <v>76253930</v>
      </c>
      <c r="E8" s="19">
        <v>560649583</v>
      </c>
      <c r="F8" s="20">
        <v>91051768</v>
      </c>
      <c r="G8" s="20">
        <v>136348412</v>
      </c>
      <c r="H8" s="20">
        <v>136348412</v>
      </c>
      <c r="I8" s="20">
        <v>95583675</v>
      </c>
      <c r="J8" s="20">
        <v>95583675</v>
      </c>
      <c r="K8" s="20">
        <v>83261944</v>
      </c>
      <c r="L8" s="20">
        <v>88864515</v>
      </c>
      <c r="M8" s="20">
        <v>98255997</v>
      </c>
      <c r="N8" s="20">
        <v>98255997</v>
      </c>
      <c r="O8" s="20">
        <v>93427418</v>
      </c>
      <c r="P8" s="20">
        <v>75403522</v>
      </c>
      <c r="Q8" s="20">
        <v>66796842</v>
      </c>
      <c r="R8" s="20">
        <v>66796842</v>
      </c>
      <c r="S8" s="20">
        <v>78267891</v>
      </c>
      <c r="T8" s="20">
        <v>36560441</v>
      </c>
      <c r="U8" s="20">
        <v>36560441</v>
      </c>
      <c r="V8" s="20">
        <v>36560441</v>
      </c>
      <c r="W8" s="20">
        <v>36560441</v>
      </c>
      <c r="X8" s="20">
        <v>91051768</v>
      </c>
      <c r="Y8" s="20">
        <v>-54491327</v>
      </c>
      <c r="Z8" s="21">
        <v>-59.85</v>
      </c>
      <c r="AA8" s="22">
        <v>91051768</v>
      </c>
    </row>
    <row r="9" spans="1:27" ht="13.5">
      <c r="A9" s="23" t="s">
        <v>36</v>
      </c>
      <c r="B9" s="17"/>
      <c r="C9" s="18">
        <v>50486100</v>
      </c>
      <c r="D9" s="18">
        <v>50486100</v>
      </c>
      <c r="E9" s="19">
        <v>55760053</v>
      </c>
      <c r="F9" s="20">
        <v>34243508</v>
      </c>
      <c r="G9" s="20">
        <v>10442955</v>
      </c>
      <c r="H9" s="20">
        <v>10442955</v>
      </c>
      <c r="I9" s="20">
        <v>81722618</v>
      </c>
      <c r="J9" s="20">
        <v>81722618</v>
      </c>
      <c r="K9" s="20">
        <v>74085233</v>
      </c>
      <c r="L9" s="20">
        <v>33183067</v>
      </c>
      <c r="M9" s="20">
        <v>52907131</v>
      </c>
      <c r="N9" s="20">
        <v>52907131</v>
      </c>
      <c r="O9" s="20">
        <v>112121964</v>
      </c>
      <c r="P9" s="20">
        <v>91767740</v>
      </c>
      <c r="Q9" s="20">
        <v>76329806</v>
      </c>
      <c r="R9" s="20">
        <v>76329806</v>
      </c>
      <c r="S9" s="20">
        <v>92437823</v>
      </c>
      <c r="T9" s="20">
        <v>187441816</v>
      </c>
      <c r="U9" s="20">
        <v>187441816</v>
      </c>
      <c r="V9" s="20">
        <v>187441816</v>
      </c>
      <c r="W9" s="20">
        <v>187441816</v>
      </c>
      <c r="X9" s="20">
        <v>34243508</v>
      </c>
      <c r="Y9" s="20">
        <v>153198308</v>
      </c>
      <c r="Z9" s="21">
        <v>447.38</v>
      </c>
      <c r="AA9" s="22">
        <v>34243508</v>
      </c>
    </row>
    <row r="10" spans="1:27" ht="13.5">
      <c r="A10" s="23" t="s">
        <v>37</v>
      </c>
      <c r="B10" s="17"/>
      <c r="C10" s="18">
        <v>3215</v>
      </c>
      <c r="D10" s="18">
        <v>3215</v>
      </c>
      <c r="E10" s="19"/>
      <c r="F10" s="20">
        <v>3446</v>
      </c>
      <c r="G10" s="24">
        <v>3215</v>
      </c>
      <c r="H10" s="24">
        <v>3215</v>
      </c>
      <c r="I10" s="24">
        <v>3215</v>
      </c>
      <c r="J10" s="20">
        <v>3215</v>
      </c>
      <c r="K10" s="24">
        <v>3215</v>
      </c>
      <c r="L10" s="24">
        <v>3215</v>
      </c>
      <c r="M10" s="20">
        <v>3215</v>
      </c>
      <c r="N10" s="24">
        <v>3215</v>
      </c>
      <c r="O10" s="24">
        <v>3215</v>
      </c>
      <c r="P10" s="24">
        <v>3215</v>
      </c>
      <c r="Q10" s="20">
        <v>3215</v>
      </c>
      <c r="R10" s="24">
        <v>3215</v>
      </c>
      <c r="S10" s="24">
        <v>3215</v>
      </c>
      <c r="T10" s="20">
        <v>3215</v>
      </c>
      <c r="U10" s="24">
        <v>3215</v>
      </c>
      <c r="V10" s="24">
        <v>3215</v>
      </c>
      <c r="W10" s="24">
        <v>3215</v>
      </c>
      <c r="X10" s="20">
        <v>3446</v>
      </c>
      <c r="Y10" s="24">
        <v>-231</v>
      </c>
      <c r="Z10" s="25">
        <v>-6.7</v>
      </c>
      <c r="AA10" s="26">
        <v>3446</v>
      </c>
    </row>
    <row r="11" spans="1:27" ht="13.5">
      <c r="A11" s="23" t="s">
        <v>38</v>
      </c>
      <c r="B11" s="17"/>
      <c r="C11" s="18">
        <v>4371608</v>
      </c>
      <c r="D11" s="18">
        <v>4371608</v>
      </c>
      <c r="E11" s="19">
        <v>3715980</v>
      </c>
      <c r="F11" s="20">
        <v>3774573</v>
      </c>
      <c r="G11" s="20">
        <v>4367833</v>
      </c>
      <c r="H11" s="20">
        <v>4367833</v>
      </c>
      <c r="I11" s="20">
        <v>4486004</v>
      </c>
      <c r="J11" s="20">
        <v>4486004</v>
      </c>
      <c r="K11" s="20">
        <v>4446986</v>
      </c>
      <c r="L11" s="20">
        <v>4510730</v>
      </c>
      <c r="M11" s="20">
        <v>4763903</v>
      </c>
      <c r="N11" s="20">
        <v>4763903</v>
      </c>
      <c r="O11" s="20">
        <v>4630579</v>
      </c>
      <c r="P11" s="20">
        <v>4315612</v>
      </c>
      <c r="Q11" s="20">
        <v>4387262</v>
      </c>
      <c r="R11" s="20">
        <v>4387262</v>
      </c>
      <c r="S11" s="20">
        <v>4355686</v>
      </c>
      <c r="T11" s="20">
        <v>4443102</v>
      </c>
      <c r="U11" s="20">
        <v>4443102</v>
      </c>
      <c r="V11" s="20">
        <v>4443102</v>
      </c>
      <c r="W11" s="20">
        <v>4443102</v>
      </c>
      <c r="X11" s="20">
        <v>3774573</v>
      </c>
      <c r="Y11" s="20">
        <v>668529</v>
      </c>
      <c r="Z11" s="21">
        <v>17.71</v>
      </c>
      <c r="AA11" s="22">
        <v>3774573</v>
      </c>
    </row>
    <row r="12" spans="1:27" ht="13.5">
      <c r="A12" s="27" t="s">
        <v>39</v>
      </c>
      <c r="B12" s="28"/>
      <c r="C12" s="29">
        <f aca="true" t="shared" si="0" ref="C12:Y12">SUM(C6:C11)</f>
        <v>634881839</v>
      </c>
      <c r="D12" s="29">
        <f>SUM(D6:D11)</f>
        <v>634881839</v>
      </c>
      <c r="E12" s="30">
        <f t="shared" si="0"/>
        <v>1715336558</v>
      </c>
      <c r="F12" s="31">
        <f t="shared" si="0"/>
        <v>1128314614</v>
      </c>
      <c r="G12" s="31">
        <f t="shared" si="0"/>
        <v>796729199</v>
      </c>
      <c r="H12" s="31">
        <f t="shared" si="0"/>
        <v>796729199</v>
      </c>
      <c r="I12" s="31">
        <f t="shared" si="0"/>
        <v>609001835</v>
      </c>
      <c r="J12" s="31">
        <f t="shared" si="0"/>
        <v>609001835</v>
      </c>
      <c r="K12" s="31">
        <f t="shared" si="0"/>
        <v>498143548</v>
      </c>
      <c r="L12" s="31">
        <f t="shared" si="0"/>
        <v>749379534</v>
      </c>
      <c r="M12" s="31">
        <f t="shared" si="0"/>
        <v>836123482</v>
      </c>
      <c r="N12" s="31">
        <f t="shared" si="0"/>
        <v>836123482</v>
      </c>
      <c r="O12" s="31">
        <f t="shared" si="0"/>
        <v>776422537</v>
      </c>
      <c r="P12" s="31">
        <f t="shared" si="0"/>
        <v>618490208</v>
      </c>
      <c r="Q12" s="31">
        <f t="shared" si="0"/>
        <v>822232934</v>
      </c>
      <c r="R12" s="31">
        <f t="shared" si="0"/>
        <v>822232934</v>
      </c>
      <c r="S12" s="31">
        <f t="shared" si="0"/>
        <v>649303325</v>
      </c>
      <c r="T12" s="31">
        <f t="shared" si="0"/>
        <v>513450212</v>
      </c>
      <c r="U12" s="31">
        <f t="shared" si="0"/>
        <v>513450212</v>
      </c>
      <c r="V12" s="31">
        <f t="shared" si="0"/>
        <v>513450212</v>
      </c>
      <c r="W12" s="31">
        <f t="shared" si="0"/>
        <v>513450212</v>
      </c>
      <c r="X12" s="31">
        <f t="shared" si="0"/>
        <v>1128314614</v>
      </c>
      <c r="Y12" s="31">
        <f t="shared" si="0"/>
        <v>-614864402</v>
      </c>
      <c r="Z12" s="32">
        <f>+IF(X12&lt;&gt;0,+(Y12/X12)*100,0)</f>
        <v>-54.49405638913404</v>
      </c>
      <c r="AA12" s="33">
        <f>SUM(AA6:AA11)</f>
        <v>1128314614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1310847</v>
      </c>
      <c r="D15" s="18">
        <v>1310847</v>
      </c>
      <c r="E15" s="19">
        <v>905728</v>
      </c>
      <c r="F15" s="20">
        <v>854460</v>
      </c>
      <c r="G15" s="20">
        <v>1309019</v>
      </c>
      <c r="H15" s="20">
        <v>1309019</v>
      </c>
      <c r="I15" s="20">
        <v>1334234</v>
      </c>
      <c r="J15" s="20">
        <v>1334234</v>
      </c>
      <c r="K15" s="20">
        <v>1417599</v>
      </c>
      <c r="L15" s="20">
        <v>1513599</v>
      </c>
      <c r="M15" s="20">
        <v>1513599</v>
      </c>
      <c r="N15" s="20">
        <v>1513599</v>
      </c>
      <c r="O15" s="20">
        <v>1513599</v>
      </c>
      <c r="P15" s="20">
        <v>1511599</v>
      </c>
      <c r="Q15" s="20">
        <v>287857869</v>
      </c>
      <c r="R15" s="20">
        <v>287857869</v>
      </c>
      <c r="S15" s="20">
        <v>287857869</v>
      </c>
      <c r="T15" s="20">
        <v>1000</v>
      </c>
      <c r="U15" s="20">
        <v>1000</v>
      </c>
      <c r="V15" s="20">
        <v>1000</v>
      </c>
      <c r="W15" s="20">
        <v>1000</v>
      </c>
      <c r="X15" s="20">
        <v>854460</v>
      </c>
      <c r="Y15" s="20">
        <v>-853460</v>
      </c>
      <c r="Z15" s="21">
        <v>-99.88</v>
      </c>
      <c r="AA15" s="22">
        <v>854460</v>
      </c>
    </row>
    <row r="16" spans="1:27" ht="13.5">
      <c r="A16" s="23" t="s">
        <v>42</v>
      </c>
      <c r="B16" s="17"/>
      <c r="C16" s="18">
        <v>1000</v>
      </c>
      <c r="D16" s="18">
        <v>1000</v>
      </c>
      <c r="E16" s="19">
        <v>1000</v>
      </c>
      <c r="F16" s="20">
        <v>1000</v>
      </c>
      <c r="G16" s="24">
        <v>1000</v>
      </c>
      <c r="H16" s="24">
        <v>1000</v>
      </c>
      <c r="I16" s="24">
        <v>1000</v>
      </c>
      <c r="J16" s="20">
        <v>1000</v>
      </c>
      <c r="K16" s="24">
        <v>1000</v>
      </c>
      <c r="L16" s="24">
        <v>1000</v>
      </c>
      <c r="M16" s="20">
        <v>1000</v>
      </c>
      <c r="N16" s="24">
        <v>1000</v>
      </c>
      <c r="O16" s="24">
        <v>1000</v>
      </c>
      <c r="P16" s="24">
        <v>1000</v>
      </c>
      <c r="Q16" s="20">
        <v>1000</v>
      </c>
      <c r="R16" s="24">
        <v>1000</v>
      </c>
      <c r="S16" s="24">
        <v>1000</v>
      </c>
      <c r="T16" s="20">
        <v>287857869</v>
      </c>
      <c r="U16" s="24">
        <v>287857869</v>
      </c>
      <c r="V16" s="24">
        <v>287857869</v>
      </c>
      <c r="W16" s="24">
        <v>287857869</v>
      </c>
      <c r="X16" s="20">
        <v>1000</v>
      </c>
      <c r="Y16" s="24">
        <v>287856869</v>
      </c>
      <c r="Z16" s="25">
        <v>28785686.9</v>
      </c>
      <c r="AA16" s="26">
        <v>1000</v>
      </c>
    </row>
    <row r="17" spans="1:27" ht="13.5">
      <c r="A17" s="23" t="s">
        <v>43</v>
      </c>
      <c r="B17" s="17"/>
      <c r="C17" s="18">
        <v>69120739</v>
      </c>
      <c r="D17" s="18">
        <v>69120739</v>
      </c>
      <c r="E17" s="19">
        <v>68785633</v>
      </c>
      <c r="F17" s="20">
        <v>62639600</v>
      </c>
      <c r="G17" s="20">
        <v>69120739</v>
      </c>
      <c r="H17" s="20">
        <v>69120739</v>
      </c>
      <c r="I17" s="20">
        <v>69120739</v>
      </c>
      <c r="J17" s="20">
        <v>69120739</v>
      </c>
      <c r="K17" s="20">
        <v>69120739</v>
      </c>
      <c r="L17" s="20">
        <v>69120739</v>
      </c>
      <c r="M17" s="20">
        <v>80448677</v>
      </c>
      <c r="N17" s="20">
        <v>80448677</v>
      </c>
      <c r="O17" s="20">
        <v>80448677</v>
      </c>
      <c r="P17" s="20">
        <v>80448677</v>
      </c>
      <c r="Q17" s="20">
        <v>80448677</v>
      </c>
      <c r="R17" s="20">
        <v>80448677</v>
      </c>
      <c r="S17" s="20">
        <v>80448677</v>
      </c>
      <c r="T17" s="20">
        <v>80448677</v>
      </c>
      <c r="U17" s="20">
        <v>80448677</v>
      </c>
      <c r="V17" s="20">
        <v>80448677</v>
      </c>
      <c r="W17" s="20">
        <v>80448677</v>
      </c>
      <c r="X17" s="20">
        <v>62639600</v>
      </c>
      <c r="Y17" s="20">
        <v>17809077</v>
      </c>
      <c r="Z17" s="21">
        <v>28.43</v>
      </c>
      <c r="AA17" s="22">
        <v>62639600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3617460450</v>
      </c>
      <c r="D19" s="18">
        <v>3617460450</v>
      </c>
      <c r="E19" s="19">
        <v>2364639871</v>
      </c>
      <c r="F19" s="20">
        <v>3293882702</v>
      </c>
      <c r="G19" s="20">
        <v>3617460450</v>
      </c>
      <c r="H19" s="20">
        <v>3617460450</v>
      </c>
      <c r="I19" s="20">
        <v>3612100972</v>
      </c>
      <c r="J19" s="20">
        <v>3612100972</v>
      </c>
      <c r="K19" s="20">
        <v>3616661594</v>
      </c>
      <c r="L19" s="20">
        <v>3620733822</v>
      </c>
      <c r="M19" s="20">
        <v>3608590867</v>
      </c>
      <c r="N19" s="20">
        <v>3608590867</v>
      </c>
      <c r="O19" s="20">
        <v>3609722617</v>
      </c>
      <c r="P19" s="20">
        <v>3615325116</v>
      </c>
      <c r="Q19" s="20">
        <v>3839584899</v>
      </c>
      <c r="R19" s="20">
        <v>3839584899</v>
      </c>
      <c r="S19" s="20">
        <v>3820288451</v>
      </c>
      <c r="T19" s="20">
        <v>3808106313</v>
      </c>
      <c r="U19" s="20">
        <v>3808106313</v>
      </c>
      <c r="V19" s="20">
        <v>3808106313</v>
      </c>
      <c r="W19" s="20">
        <v>3808106313</v>
      </c>
      <c r="X19" s="20">
        <v>3293882702</v>
      </c>
      <c r="Y19" s="20">
        <v>514223611</v>
      </c>
      <c r="Z19" s="21">
        <v>15.61</v>
      </c>
      <c r="AA19" s="22">
        <v>3293882702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1142192</v>
      </c>
      <c r="D22" s="18">
        <v>1142192</v>
      </c>
      <c r="E22" s="19"/>
      <c r="F22" s="20"/>
      <c r="G22" s="20">
        <v>1142192</v>
      </c>
      <c r="H22" s="20">
        <v>1142192</v>
      </c>
      <c r="I22" s="20">
        <v>1142192</v>
      </c>
      <c r="J22" s="20">
        <v>1142192</v>
      </c>
      <c r="K22" s="20">
        <v>1142192</v>
      </c>
      <c r="L22" s="20">
        <v>1142192</v>
      </c>
      <c r="M22" s="20">
        <v>1142192</v>
      </c>
      <c r="N22" s="20">
        <v>1142192</v>
      </c>
      <c r="O22" s="20">
        <v>1142192</v>
      </c>
      <c r="P22" s="20">
        <v>1142192</v>
      </c>
      <c r="Q22" s="20">
        <v>1142192</v>
      </c>
      <c r="R22" s="20">
        <v>1142192</v>
      </c>
      <c r="S22" s="20">
        <v>1142192</v>
      </c>
      <c r="T22" s="20">
        <v>1142192</v>
      </c>
      <c r="U22" s="20">
        <v>1142192</v>
      </c>
      <c r="V22" s="20">
        <v>1142192</v>
      </c>
      <c r="W22" s="20">
        <v>1142192</v>
      </c>
      <c r="X22" s="20"/>
      <c r="Y22" s="20">
        <v>1142192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3689035228</v>
      </c>
      <c r="D24" s="29">
        <f>SUM(D15:D23)</f>
        <v>3689035228</v>
      </c>
      <c r="E24" s="36">
        <f t="shared" si="1"/>
        <v>2434332232</v>
      </c>
      <c r="F24" s="37">
        <f t="shared" si="1"/>
        <v>3357377762</v>
      </c>
      <c r="G24" s="37">
        <f t="shared" si="1"/>
        <v>3689033400</v>
      </c>
      <c r="H24" s="37">
        <f t="shared" si="1"/>
        <v>3689033400</v>
      </c>
      <c r="I24" s="37">
        <f t="shared" si="1"/>
        <v>3683699137</v>
      </c>
      <c r="J24" s="37">
        <f t="shared" si="1"/>
        <v>3683699137</v>
      </c>
      <c r="K24" s="37">
        <f t="shared" si="1"/>
        <v>3688343124</v>
      </c>
      <c r="L24" s="37">
        <f t="shared" si="1"/>
        <v>3692511352</v>
      </c>
      <c r="M24" s="37">
        <f t="shared" si="1"/>
        <v>3691696335</v>
      </c>
      <c r="N24" s="37">
        <f t="shared" si="1"/>
        <v>3691696335</v>
      </c>
      <c r="O24" s="37">
        <f t="shared" si="1"/>
        <v>3692828085</v>
      </c>
      <c r="P24" s="37">
        <f t="shared" si="1"/>
        <v>3698428584</v>
      </c>
      <c r="Q24" s="37">
        <f t="shared" si="1"/>
        <v>4209034637</v>
      </c>
      <c r="R24" s="37">
        <f t="shared" si="1"/>
        <v>4209034637</v>
      </c>
      <c r="S24" s="37">
        <f t="shared" si="1"/>
        <v>4189738189</v>
      </c>
      <c r="T24" s="37">
        <f t="shared" si="1"/>
        <v>4177556051</v>
      </c>
      <c r="U24" s="37">
        <f t="shared" si="1"/>
        <v>4177556051</v>
      </c>
      <c r="V24" s="37">
        <f t="shared" si="1"/>
        <v>4177556051</v>
      </c>
      <c r="W24" s="37">
        <f t="shared" si="1"/>
        <v>4177556051</v>
      </c>
      <c r="X24" s="37">
        <f t="shared" si="1"/>
        <v>3357377762</v>
      </c>
      <c r="Y24" s="37">
        <f t="shared" si="1"/>
        <v>820178289</v>
      </c>
      <c r="Z24" s="38">
        <f>+IF(X24&lt;&gt;0,+(Y24/X24)*100,0)</f>
        <v>24.429133304064578</v>
      </c>
      <c r="AA24" s="39">
        <f>SUM(AA15:AA23)</f>
        <v>3357377762</v>
      </c>
    </row>
    <row r="25" spans="1:27" ht="13.5">
      <c r="A25" s="27" t="s">
        <v>51</v>
      </c>
      <c r="B25" s="28"/>
      <c r="C25" s="29">
        <f aca="true" t="shared" si="2" ref="C25:Y25">+C12+C24</f>
        <v>4323917067</v>
      </c>
      <c r="D25" s="29">
        <f>+D12+D24</f>
        <v>4323917067</v>
      </c>
      <c r="E25" s="30">
        <f t="shared" si="2"/>
        <v>4149668790</v>
      </c>
      <c r="F25" s="31">
        <f t="shared" si="2"/>
        <v>4485692376</v>
      </c>
      <c r="G25" s="31">
        <f t="shared" si="2"/>
        <v>4485762599</v>
      </c>
      <c r="H25" s="31">
        <f t="shared" si="2"/>
        <v>4485762599</v>
      </c>
      <c r="I25" s="31">
        <f t="shared" si="2"/>
        <v>4292700972</v>
      </c>
      <c r="J25" s="31">
        <f t="shared" si="2"/>
        <v>4292700972</v>
      </c>
      <c r="K25" s="31">
        <f t="shared" si="2"/>
        <v>4186486672</v>
      </c>
      <c r="L25" s="31">
        <f t="shared" si="2"/>
        <v>4441890886</v>
      </c>
      <c r="M25" s="31">
        <f t="shared" si="2"/>
        <v>4527819817</v>
      </c>
      <c r="N25" s="31">
        <f t="shared" si="2"/>
        <v>4527819817</v>
      </c>
      <c r="O25" s="31">
        <f t="shared" si="2"/>
        <v>4469250622</v>
      </c>
      <c r="P25" s="31">
        <f t="shared" si="2"/>
        <v>4316918792</v>
      </c>
      <c r="Q25" s="31">
        <f t="shared" si="2"/>
        <v>5031267571</v>
      </c>
      <c r="R25" s="31">
        <f t="shared" si="2"/>
        <v>5031267571</v>
      </c>
      <c r="S25" s="31">
        <f t="shared" si="2"/>
        <v>4839041514</v>
      </c>
      <c r="T25" s="31">
        <f t="shared" si="2"/>
        <v>4691006263</v>
      </c>
      <c r="U25" s="31">
        <f t="shared" si="2"/>
        <v>4691006263</v>
      </c>
      <c r="V25" s="31">
        <f t="shared" si="2"/>
        <v>4691006263</v>
      </c>
      <c r="W25" s="31">
        <f t="shared" si="2"/>
        <v>4691006263</v>
      </c>
      <c r="X25" s="31">
        <f t="shared" si="2"/>
        <v>4485692376</v>
      </c>
      <c r="Y25" s="31">
        <f t="shared" si="2"/>
        <v>205313887</v>
      </c>
      <c r="Z25" s="32">
        <f>+IF(X25&lt;&gt;0,+(Y25/X25)*100,0)</f>
        <v>4.577083531151178</v>
      </c>
      <c r="AA25" s="33">
        <f>+AA12+AA24</f>
        <v>4485692376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669829</v>
      </c>
      <c r="D30" s="18">
        <v>669829</v>
      </c>
      <c r="E30" s="19">
        <v>275482</v>
      </c>
      <c r="F30" s="20">
        <v>437548</v>
      </c>
      <c r="G30" s="20">
        <v>669829</v>
      </c>
      <c r="H30" s="20">
        <v>669829</v>
      </c>
      <c r="I30" s="20">
        <v>669829</v>
      </c>
      <c r="J30" s="20">
        <v>669829</v>
      </c>
      <c r="K30" s="20">
        <v>669829</v>
      </c>
      <c r="L30" s="20">
        <v>666018</v>
      </c>
      <c r="M30" s="20">
        <v>666019</v>
      </c>
      <c r="N30" s="20">
        <v>666019</v>
      </c>
      <c r="O30" s="20">
        <v>666019</v>
      </c>
      <c r="P30" s="20">
        <v>666019</v>
      </c>
      <c r="Q30" s="20">
        <v>651944</v>
      </c>
      <c r="R30" s="20">
        <v>651944</v>
      </c>
      <c r="S30" s="20">
        <v>605935</v>
      </c>
      <c r="T30" s="20">
        <v>605935</v>
      </c>
      <c r="U30" s="20">
        <v>605935</v>
      </c>
      <c r="V30" s="20">
        <v>605935</v>
      </c>
      <c r="W30" s="20">
        <v>605935</v>
      </c>
      <c r="X30" s="20">
        <v>437548</v>
      </c>
      <c r="Y30" s="20">
        <v>168387</v>
      </c>
      <c r="Z30" s="21">
        <v>38.48</v>
      </c>
      <c r="AA30" s="22">
        <v>437548</v>
      </c>
    </row>
    <row r="31" spans="1:27" ht="13.5">
      <c r="A31" s="23" t="s">
        <v>56</v>
      </c>
      <c r="B31" s="17"/>
      <c r="C31" s="18">
        <v>2114008</v>
      </c>
      <c r="D31" s="18">
        <v>2114008</v>
      </c>
      <c r="E31" s="19">
        <v>2113329</v>
      </c>
      <c r="F31" s="20">
        <v>1981483</v>
      </c>
      <c r="G31" s="20">
        <v>2137633</v>
      </c>
      <c r="H31" s="20">
        <v>2137633</v>
      </c>
      <c r="I31" s="20">
        <v>2227252</v>
      </c>
      <c r="J31" s="20">
        <v>2227252</v>
      </c>
      <c r="K31" s="20">
        <v>2263652</v>
      </c>
      <c r="L31" s="20">
        <v>2331900</v>
      </c>
      <c r="M31" s="20">
        <v>2340846</v>
      </c>
      <c r="N31" s="20">
        <v>2340846</v>
      </c>
      <c r="O31" s="20">
        <v>2368276</v>
      </c>
      <c r="P31" s="20">
        <v>2382333</v>
      </c>
      <c r="Q31" s="20">
        <v>2410118</v>
      </c>
      <c r="R31" s="20">
        <v>2410118</v>
      </c>
      <c r="S31" s="20">
        <v>2427847</v>
      </c>
      <c r="T31" s="20">
        <v>2443498</v>
      </c>
      <c r="U31" s="20">
        <v>2443498</v>
      </c>
      <c r="V31" s="20">
        <v>2443498</v>
      </c>
      <c r="W31" s="20">
        <v>2443498</v>
      </c>
      <c r="X31" s="20">
        <v>1981483</v>
      </c>
      <c r="Y31" s="20">
        <v>462015</v>
      </c>
      <c r="Z31" s="21">
        <v>23.32</v>
      </c>
      <c r="AA31" s="22">
        <v>1981483</v>
      </c>
    </row>
    <row r="32" spans="1:27" ht="13.5">
      <c r="A32" s="23" t="s">
        <v>57</v>
      </c>
      <c r="B32" s="17"/>
      <c r="C32" s="18">
        <v>241192669</v>
      </c>
      <c r="D32" s="18">
        <v>241192669</v>
      </c>
      <c r="E32" s="19">
        <v>327994141</v>
      </c>
      <c r="F32" s="20">
        <v>307688931</v>
      </c>
      <c r="G32" s="20">
        <v>211679907</v>
      </c>
      <c r="H32" s="20">
        <v>211679907</v>
      </c>
      <c r="I32" s="20">
        <v>135746865</v>
      </c>
      <c r="J32" s="20">
        <v>135746865</v>
      </c>
      <c r="K32" s="20">
        <v>118642346</v>
      </c>
      <c r="L32" s="20">
        <v>227002826</v>
      </c>
      <c r="M32" s="20">
        <v>223340325</v>
      </c>
      <c r="N32" s="20">
        <v>223340325</v>
      </c>
      <c r="O32" s="20">
        <v>425932881</v>
      </c>
      <c r="P32" s="20">
        <v>-10795883</v>
      </c>
      <c r="Q32" s="20">
        <v>545481675</v>
      </c>
      <c r="R32" s="20">
        <v>545481675</v>
      </c>
      <c r="S32" s="20">
        <v>361485423</v>
      </c>
      <c r="T32" s="20">
        <v>237871582</v>
      </c>
      <c r="U32" s="20">
        <v>237871582</v>
      </c>
      <c r="V32" s="20">
        <v>237871582</v>
      </c>
      <c r="W32" s="20">
        <v>237871582</v>
      </c>
      <c r="X32" s="20">
        <v>307688931</v>
      </c>
      <c r="Y32" s="20">
        <v>-69817349</v>
      </c>
      <c r="Z32" s="21">
        <v>-22.69</v>
      </c>
      <c r="AA32" s="22">
        <v>307688931</v>
      </c>
    </row>
    <row r="33" spans="1:27" ht="13.5">
      <c r="A33" s="23" t="s">
        <v>58</v>
      </c>
      <c r="B33" s="17"/>
      <c r="C33" s="18">
        <v>8478041</v>
      </c>
      <c r="D33" s="18">
        <v>8478041</v>
      </c>
      <c r="E33" s="19">
        <v>3879300</v>
      </c>
      <c r="F33" s="20">
        <v>1117726</v>
      </c>
      <c r="G33" s="20">
        <v>11767399</v>
      </c>
      <c r="H33" s="20">
        <v>11767399</v>
      </c>
      <c r="I33" s="20">
        <v>18346113</v>
      </c>
      <c r="J33" s="20">
        <v>18346113</v>
      </c>
      <c r="K33" s="20">
        <v>21635470</v>
      </c>
      <c r="L33" s="20">
        <v>8478041</v>
      </c>
      <c r="M33" s="20">
        <v>8478041</v>
      </c>
      <c r="N33" s="20">
        <v>8478041</v>
      </c>
      <c r="O33" s="20">
        <v>8478041</v>
      </c>
      <c r="P33" s="20">
        <v>8478041</v>
      </c>
      <c r="Q33" s="20">
        <v>8478041</v>
      </c>
      <c r="R33" s="20">
        <v>8478041</v>
      </c>
      <c r="S33" s="20">
        <v>8478041</v>
      </c>
      <c r="T33" s="20">
        <v>8478041</v>
      </c>
      <c r="U33" s="20">
        <v>8478041</v>
      </c>
      <c r="V33" s="20">
        <v>8478041</v>
      </c>
      <c r="W33" s="20">
        <v>8478041</v>
      </c>
      <c r="X33" s="20">
        <v>1117726</v>
      </c>
      <c r="Y33" s="20">
        <v>7360315</v>
      </c>
      <c r="Z33" s="21">
        <v>658.51</v>
      </c>
      <c r="AA33" s="22">
        <v>1117726</v>
      </c>
    </row>
    <row r="34" spans="1:27" ht="13.5">
      <c r="A34" s="27" t="s">
        <v>59</v>
      </c>
      <c r="B34" s="28"/>
      <c r="C34" s="29">
        <f aca="true" t="shared" si="3" ref="C34:Y34">SUM(C29:C33)</f>
        <v>252454547</v>
      </c>
      <c r="D34" s="29">
        <f>SUM(D29:D33)</f>
        <v>252454547</v>
      </c>
      <c r="E34" s="30">
        <f t="shared" si="3"/>
        <v>334262252</v>
      </c>
      <c r="F34" s="31">
        <f t="shared" si="3"/>
        <v>311225688</v>
      </c>
      <c r="G34" s="31">
        <f t="shared" si="3"/>
        <v>226254768</v>
      </c>
      <c r="H34" s="31">
        <f t="shared" si="3"/>
        <v>226254768</v>
      </c>
      <c r="I34" s="31">
        <f t="shared" si="3"/>
        <v>156990059</v>
      </c>
      <c r="J34" s="31">
        <f t="shared" si="3"/>
        <v>156990059</v>
      </c>
      <c r="K34" s="31">
        <f t="shared" si="3"/>
        <v>143211297</v>
      </c>
      <c r="L34" s="31">
        <f t="shared" si="3"/>
        <v>238478785</v>
      </c>
      <c r="M34" s="31">
        <f t="shared" si="3"/>
        <v>234825231</v>
      </c>
      <c r="N34" s="31">
        <f t="shared" si="3"/>
        <v>234825231</v>
      </c>
      <c r="O34" s="31">
        <f t="shared" si="3"/>
        <v>437445217</v>
      </c>
      <c r="P34" s="31">
        <f t="shared" si="3"/>
        <v>730510</v>
      </c>
      <c r="Q34" s="31">
        <f t="shared" si="3"/>
        <v>557021778</v>
      </c>
      <c r="R34" s="31">
        <f t="shared" si="3"/>
        <v>557021778</v>
      </c>
      <c r="S34" s="31">
        <f t="shared" si="3"/>
        <v>372997246</v>
      </c>
      <c r="T34" s="31">
        <f t="shared" si="3"/>
        <v>249399056</v>
      </c>
      <c r="U34" s="31">
        <f t="shared" si="3"/>
        <v>249399056</v>
      </c>
      <c r="V34" s="31">
        <f t="shared" si="3"/>
        <v>249399056</v>
      </c>
      <c r="W34" s="31">
        <f t="shared" si="3"/>
        <v>249399056</v>
      </c>
      <c r="X34" s="31">
        <f t="shared" si="3"/>
        <v>311225688</v>
      </c>
      <c r="Y34" s="31">
        <f t="shared" si="3"/>
        <v>-61826632</v>
      </c>
      <c r="Z34" s="32">
        <f>+IF(X34&lt;&gt;0,+(Y34/X34)*100,0)</f>
        <v>-19.865529865902328</v>
      </c>
      <c r="AA34" s="33">
        <f>SUM(AA29:AA33)</f>
        <v>311225688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297033</v>
      </c>
      <c r="D37" s="18">
        <v>297033</v>
      </c>
      <c r="E37" s="19">
        <v>498609</v>
      </c>
      <c r="F37" s="20">
        <v>298561</v>
      </c>
      <c r="G37" s="20">
        <v>297032</v>
      </c>
      <c r="H37" s="20">
        <v>297032</v>
      </c>
      <c r="I37" s="20">
        <v>297032</v>
      </c>
      <c r="J37" s="20">
        <v>297032</v>
      </c>
      <c r="K37" s="20">
        <v>297032</v>
      </c>
      <c r="L37" s="20">
        <v>297032</v>
      </c>
      <c r="M37" s="20">
        <v>286617183</v>
      </c>
      <c r="N37" s="20">
        <v>286617183</v>
      </c>
      <c r="O37" s="20">
        <v>297033</v>
      </c>
      <c r="P37" s="20">
        <v>297033</v>
      </c>
      <c r="Q37" s="20">
        <v>286617183</v>
      </c>
      <c r="R37" s="20">
        <v>286617183</v>
      </c>
      <c r="S37" s="20">
        <v>286617183</v>
      </c>
      <c r="T37" s="20">
        <v>286320150</v>
      </c>
      <c r="U37" s="20">
        <v>286320150</v>
      </c>
      <c r="V37" s="20">
        <v>286320150</v>
      </c>
      <c r="W37" s="20">
        <v>286320150</v>
      </c>
      <c r="X37" s="20">
        <v>298561</v>
      </c>
      <c r="Y37" s="20">
        <v>286021589</v>
      </c>
      <c r="Z37" s="21">
        <v>95800.05</v>
      </c>
      <c r="AA37" s="22">
        <v>298561</v>
      </c>
    </row>
    <row r="38" spans="1:27" ht="13.5">
      <c r="A38" s="23" t="s">
        <v>58</v>
      </c>
      <c r="B38" s="17"/>
      <c r="C38" s="18">
        <v>187820888</v>
      </c>
      <c r="D38" s="18">
        <v>187820888</v>
      </c>
      <c r="E38" s="19">
        <v>220938756</v>
      </c>
      <c r="F38" s="20">
        <v>160895646</v>
      </c>
      <c r="G38" s="20">
        <v>187768704</v>
      </c>
      <c r="H38" s="20">
        <v>187768704</v>
      </c>
      <c r="I38" s="20">
        <v>195977088</v>
      </c>
      <c r="J38" s="20">
        <v>195977088</v>
      </c>
      <c r="K38" s="20">
        <v>194939303</v>
      </c>
      <c r="L38" s="20">
        <v>196442770</v>
      </c>
      <c r="M38" s="20">
        <v>197158805</v>
      </c>
      <c r="N38" s="20">
        <v>197158805</v>
      </c>
      <c r="O38" s="20">
        <v>197543879</v>
      </c>
      <c r="P38" s="20">
        <v>196006023</v>
      </c>
      <c r="Q38" s="20">
        <v>211853917</v>
      </c>
      <c r="R38" s="20">
        <v>211853917</v>
      </c>
      <c r="S38" s="20">
        <v>210844584</v>
      </c>
      <c r="T38" s="20">
        <v>217475370</v>
      </c>
      <c r="U38" s="20">
        <v>217475370</v>
      </c>
      <c r="V38" s="20">
        <v>217475370</v>
      </c>
      <c r="W38" s="20">
        <v>217475370</v>
      </c>
      <c r="X38" s="20">
        <v>160895646</v>
      </c>
      <c r="Y38" s="20">
        <v>56579724</v>
      </c>
      <c r="Z38" s="21">
        <v>35.17</v>
      </c>
      <c r="AA38" s="22">
        <v>160895646</v>
      </c>
    </row>
    <row r="39" spans="1:27" ht="13.5">
      <c r="A39" s="27" t="s">
        <v>61</v>
      </c>
      <c r="B39" s="35"/>
      <c r="C39" s="29">
        <f aca="true" t="shared" si="4" ref="C39:Y39">SUM(C37:C38)</f>
        <v>188117921</v>
      </c>
      <c r="D39" s="29">
        <f>SUM(D37:D38)</f>
        <v>188117921</v>
      </c>
      <c r="E39" s="36">
        <f t="shared" si="4"/>
        <v>221437365</v>
      </c>
      <c r="F39" s="37">
        <f t="shared" si="4"/>
        <v>161194207</v>
      </c>
      <c r="G39" s="37">
        <f t="shared" si="4"/>
        <v>188065736</v>
      </c>
      <c r="H39" s="37">
        <f t="shared" si="4"/>
        <v>188065736</v>
      </c>
      <c r="I39" s="37">
        <f t="shared" si="4"/>
        <v>196274120</v>
      </c>
      <c r="J39" s="37">
        <f t="shared" si="4"/>
        <v>196274120</v>
      </c>
      <c r="K39" s="37">
        <f t="shared" si="4"/>
        <v>195236335</v>
      </c>
      <c r="L39" s="37">
        <f t="shared" si="4"/>
        <v>196739802</v>
      </c>
      <c r="M39" s="37">
        <f t="shared" si="4"/>
        <v>483775988</v>
      </c>
      <c r="N39" s="37">
        <f t="shared" si="4"/>
        <v>483775988</v>
      </c>
      <c r="O39" s="37">
        <f t="shared" si="4"/>
        <v>197840912</v>
      </c>
      <c r="P39" s="37">
        <f t="shared" si="4"/>
        <v>196303056</v>
      </c>
      <c r="Q39" s="37">
        <f t="shared" si="4"/>
        <v>498471100</v>
      </c>
      <c r="R39" s="37">
        <f t="shared" si="4"/>
        <v>498471100</v>
      </c>
      <c r="S39" s="37">
        <f t="shared" si="4"/>
        <v>497461767</v>
      </c>
      <c r="T39" s="37">
        <f t="shared" si="4"/>
        <v>503795520</v>
      </c>
      <c r="U39" s="37">
        <f t="shared" si="4"/>
        <v>503795520</v>
      </c>
      <c r="V39" s="37">
        <f t="shared" si="4"/>
        <v>503795520</v>
      </c>
      <c r="W39" s="37">
        <f t="shared" si="4"/>
        <v>503795520</v>
      </c>
      <c r="X39" s="37">
        <f t="shared" si="4"/>
        <v>161194207</v>
      </c>
      <c r="Y39" s="37">
        <f t="shared" si="4"/>
        <v>342601313</v>
      </c>
      <c r="Z39" s="38">
        <f>+IF(X39&lt;&gt;0,+(Y39/X39)*100,0)</f>
        <v>212.53946985824373</v>
      </c>
      <c r="AA39" s="39">
        <f>SUM(AA37:AA38)</f>
        <v>161194207</v>
      </c>
    </row>
    <row r="40" spans="1:27" ht="13.5">
      <c r="A40" s="27" t="s">
        <v>62</v>
      </c>
      <c r="B40" s="28"/>
      <c r="C40" s="29">
        <f aca="true" t="shared" si="5" ref="C40:Y40">+C34+C39</f>
        <v>440572468</v>
      </c>
      <c r="D40" s="29">
        <f>+D34+D39</f>
        <v>440572468</v>
      </c>
      <c r="E40" s="30">
        <f t="shared" si="5"/>
        <v>555699617</v>
      </c>
      <c r="F40" s="31">
        <f t="shared" si="5"/>
        <v>472419895</v>
      </c>
      <c r="G40" s="31">
        <f t="shared" si="5"/>
        <v>414320504</v>
      </c>
      <c r="H40" s="31">
        <f t="shared" si="5"/>
        <v>414320504</v>
      </c>
      <c r="I40" s="31">
        <f t="shared" si="5"/>
        <v>353264179</v>
      </c>
      <c r="J40" s="31">
        <f t="shared" si="5"/>
        <v>353264179</v>
      </c>
      <c r="K40" s="31">
        <f t="shared" si="5"/>
        <v>338447632</v>
      </c>
      <c r="L40" s="31">
        <f t="shared" si="5"/>
        <v>435218587</v>
      </c>
      <c r="M40" s="31">
        <f t="shared" si="5"/>
        <v>718601219</v>
      </c>
      <c r="N40" s="31">
        <f t="shared" si="5"/>
        <v>718601219</v>
      </c>
      <c r="O40" s="31">
        <f t="shared" si="5"/>
        <v>635286129</v>
      </c>
      <c r="P40" s="31">
        <f t="shared" si="5"/>
        <v>197033566</v>
      </c>
      <c r="Q40" s="31">
        <f t="shared" si="5"/>
        <v>1055492878</v>
      </c>
      <c r="R40" s="31">
        <f t="shared" si="5"/>
        <v>1055492878</v>
      </c>
      <c r="S40" s="31">
        <f t="shared" si="5"/>
        <v>870459013</v>
      </c>
      <c r="T40" s="31">
        <f t="shared" si="5"/>
        <v>753194576</v>
      </c>
      <c r="U40" s="31">
        <f t="shared" si="5"/>
        <v>753194576</v>
      </c>
      <c r="V40" s="31">
        <f t="shared" si="5"/>
        <v>753194576</v>
      </c>
      <c r="W40" s="31">
        <f t="shared" si="5"/>
        <v>753194576</v>
      </c>
      <c r="X40" s="31">
        <f t="shared" si="5"/>
        <v>472419895</v>
      </c>
      <c r="Y40" s="31">
        <f t="shared" si="5"/>
        <v>280774681</v>
      </c>
      <c r="Z40" s="32">
        <f>+IF(X40&lt;&gt;0,+(Y40/X40)*100,0)</f>
        <v>59.433288896522875</v>
      </c>
      <c r="AA40" s="33">
        <f>+AA34+AA39</f>
        <v>472419895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3883344599</v>
      </c>
      <c r="D42" s="43">
        <f>+D25-D40</f>
        <v>3883344599</v>
      </c>
      <c r="E42" s="44">
        <f t="shared" si="6"/>
        <v>3593969173</v>
      </c>
      <c r="F42" s="45">
        <f t="shared" si="6"/>
        <v>4013272481</v>
      </c>
      <c r="G42" s="45">
        <f t="shared" si="6"/>
        <v>4071442095</v>
      </c>
      <c r="H42" s="45">
        <f t="shared" si="6"/>
        <v>4071442095</v>
      </c>
      <c r="I42" s="45">
        <f t="shared" si="6"/>
        <v>3939436793</v>
      </c>
      <c r="J42" s="45">
        <f t="shared" si="6"/>
        <v>3939436793</v>
      </c>
      <c r="K42" s="45">
        <f t="shared" si="6"/>
        <v>3848039040</v>
      </c>
      <c r="L42" s="45">
        <f t="shared" si="6"/>
        <v>4006672299</v>
      </c>
      <c r="M42" s="45">
        <f t="shared" si="6"/>
        <v>3809218598</v>
      </c>
      <c r="N42" s="45">
        <f t="shared" si="6"/>
        <v>3809218598</v>
      </c>
      <c r="O42" s="45">
        <f t="shared" si="6"/>
        <v>3833964493</v>
      </c>
      <c r="P42" s="45">
        <f t="shared" si="6"/>
        <v>4119885226</v>
      </c>
      <c r="Q42" s="45">
        <f t="shared" si="6"/>
        <v>3975774693</v>
      </c>
      <c r="R42" s="45">
        <f t="shared" si="6"/>
        <v>3975774693</v>
      </c>
      <c r="S42" s="45">
        <f t="shared" si="6"/>
        <v>3968582501</v>
      </c>
      <c r="T42" s="45">
        <f t="shared" si="6"/>
        <v>3937811687</v>
      </c>
      <c r="U42" s="45">
        <f t="shared" si="6"/>
        <v>3937811687</v>
      </c>
      <c r="V42" s="45">
        <f t="shared" si="6"/>
        <v>3937811687</v>
      </c>
      <c r="W42" s="45">
        <f t="shared" si="6"/>
        <v>3937811687</v>
      </c>
      <c r="X42" s="45">
        <f t="shared" si="6"/>
        <v>4013272481</v>
      </c>
      <c r="Y42" s="45">
        <f t="shared" si="6"/>
        <v>-75460794</v>
      </c>
      <c r="Z42" s="46">
        <f>+IF(X42&lt;&gt;0,+(Y42/X42)*100,0)</f>
        <v>-1.8802808520291945</v>
      </c>
      <c r="AA42" s="47">
        <f>+AA25-AA40</f>
        <v>4013272481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3864679582</v>
      </c>
      <c r="D45" s="18">
        <v>3864679582</v>
      </c>
      <c r="E45" s="19">
        <v>3575304155</v>
      </c>
      <c r="F45" s="20">
        <v>3888402406</v>
      </c>
      <c r="G45" s="20">
        <v>4052777077</v>
      </c>
      <c r="H45" s="20">
        <v>4052777077</v>
      </c>
      <c r="I45" s="20">
        <v>3920771775</v>
      </c>
      <c r="J45" s="20">
        <v>3920771775</v>
      </c>
      <c r="K45" s="20">
        <v>3829374022</v>
      </c>
      <c r="L45" s="20">
        <v>3988007281</v>
      </c>
      <c r="M45" s="20">
        <v>3779072553</v>
      </c>
      <c r="N45" s="20">
        <v>3779072553</v>
      </c>
      <c r="O45" s="20">
        <v>3803818448</v>
      </c>
      <c r="P45" s="20">
        <v>4089739181</v>
      </c>
      <c r="Q45" s="20">
        <v>3945628648</v>
      </c>
      <c r="R45" s="20">
        <v>3945628648</v>
      </c>
      <c r="S45" s="20">
        <v>3938436456</v>
      </c>
      <c r="T45" s="20">
        <v>3907665642</v>
      </c>
      <c r="U45" s="20">
        <v>3907665642</v>
      </c>
      <c r="V45" s="20">
        <v>3907665642</v>
      </c>
      <c r="W45" s="20">
        <v>3907665642</v>
      </c>
      <c r="X45" s="20">
        <v>3888402406</v>
      </c>
      <c r="Y45" s="20">
        <v>19263236</v>
      </c>
      <c r="Z45" s="48">
        <v>0.5</v>
      </c>
      <c r="AA45" s="22">
        <v>3888402406</v>
      </c>
    </row>
    <row r="46" spans="1:27" ht="13.5">
      <c r="A46" s="23" t="s">
        <v>67</v>
      </c>
      <c r="B46" s="17"/>
      <c r="C46" s="18">
        <v>18665017</v>
      </c>
      <c r="D46" s="18">
        <v>18665017</v>
      </c>
      <c r="E46" s="19">
        <v>18665018</v>
      </c>
      <c r="F46" s="20">
        <v>124870075</v>
      </c>
      <c r="G46" s="20">
        <v>18665018</v>
      </c>
      <c r="H46" s="20">
        <v>18665018</v>
      </c>
      <c r="I46" s="20">
        <v>18665018</v>
      </c>
      <c r="J46" s="20">
        <v>18665018</v>
      </c>
      <c r="K46" s="20">
        <v>18665018</v>
      </c>
      <c r="L46" s="20">
        <v>18665018</v>
      </c>
      <c r="M46" s="20">
        <v>30146045</v>
      </c>
      <c r="N46" s="20">
        <v>30146045</v>
      </c>
      <c r="O46" s="20">
        <v>30146045</v>
      </c>
      <c r="P46" s="20">
        <v>30146045</v>
      </c>
      <c r="Q46" s="20">
        <v>30146045</v>
      </c>
      <c r="R46" s="20">
        <v>30146045</v>
      </c>
      <c r="S46" s="20">
        <v>30146045</v>
      </c>
      <c r="T46" s="20">
        <v>30146045</v>
      </c>
      <c r="U46" s="20">
        <v>30146045</v>
      </c>
      <c r="V46" s="20">
        <v>30146045</v>
      </c>
      <c r="W46" s="20">
        <v>30146045</v>
      </c>
      <c r="X46" s="20">
        <v>124870075</v>
      </c>
      <c r="Y46" s="20">
        <v>-94724030</v>
      </c>
      <c r="Z46" s="48">
        <v>-75.86</v>
      </c>
      <c r="AA46" s="22">
        <v>124870075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3883344599</v>
      </c>
      <c r="D48" s="51">
        <f>SUM(D45:D47)</f>
        <v>3883344599</v>
      </c>
      <c r="E48" s="52">
        <f t="shared" si="7"/>
        <v>3593969173</v>
      </c>
      <c r="F48" s="53">
        <f t="shared" si="7"/>
        <v>4013272481</v>
      </c>
      <c r="G48" s="53">
        <f t="shared" si="7"/>
        <v>4071442095</v>
      </c>
      <c r="H48" s="53">
        <f t="shared" si="7"/>
        <v>4071442095</v>
      </c>
      <c r="I48" s="53">
        <f t="shared" si="7"/>
        <v>3939436793</v>
      </c>
      <c r="J48" s="53">
        <f t="shared" si="7"/>
        <v>3939436793</v>
      </c>
      <c r="K48" s="53">
        <f t="shared" si="7"/>
        <v>3848039040</v>
      </c>
      <c r="L48" s="53">
        <f t="shared" si="7"/>
        <v>4006672299</v>
      </c>
      <c r="M48" s="53">
        <f t="shared" si="7"/>
        <v>3809218598</v>
      </c>
      <c r="N48" s="53">
        <f t="shared" si="7"/>
        <v>3809218598</v>
      </c>
      <c r="O48" s="53">
        <f t="shared" si="7"/>
        <v>3833964493</v>
      </c>
      <c r="P48" s="53">
        <f t="shared" si="7"/>
        <v>4119885226</v>
      </c>
      <c r="Q48" s="53">
        <f t="shared" si="7"/>
        <v>3975774693</v>
      </c>
      <c r="R48" s="53">
        <f t="shared" si="7"/>
        <v>3975774693</v>
      </c>
      <c r="S48" s="53">
        <f t="shared" si="7"/>
        <v>3968582501</v>
      </c>
      <c r="T48" s="53">
        <f t="shared" si="7"/>
        <v>3937811687</v>
      </c>
      <c r="U48" s="53">
        <f t="shared" si="7"/>
        <v>3937811687</v>
      </c>
      <c r="V48" s="53">
        <f t="shared" si="7"/>
        <v>3937811687</v>
      </c>
      <c r="W48" s="53">
        <f t="shared" si="7"/>
        <v>3937811687</v>
      </c>
      <c r="X48" s="53">
        <f t="shared" si="7"/>
        <v>4013272481</v>
      </c>
      <c r="Y48" s="53">
        <f t="shared" si="7"/>
        <v>-75460794</v>
      </c>
      <c r="Z48" s="54">
        <f>+IF(X48&lt;&gt;0,+(Y48/X48)*100,0)</f>
        <v>-1.8802808520291945</v>
      </c>
      <c r="AA48" s="55">
        <f>SUM(AA45:AA47)</f>
        <v>4013272481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14666833</v>
      </c>
      <c r="D6" s="18">
        <v>14666833</v>
      </c>
      <c r="E6" s="19">
        <v>41448296</v>
      </c>
      <c r="F6" s="20">
        <v>41448296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41448296</v>
      </c>
      <c r="Y6" s="20">
        <v>-41448296</v>
      </c>
      <c r="Z6" s="21">
        <v>-100</v>
      </c>
      <c r="AA6" s="22">
        <v>41448296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3974123</v>
      </c>
      <c r="D8" s="18">
        <v>3974123</v>
      </c>
      <c r="E8" s="19">
        <v>62128</v>
      </c>
      <c r="F8" s="20">
        <v>62128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62128</v>
      </c>
      <c r="Y8" s="20">
        <v>-62128</v>
      </c>
      <c r="Z8" s="21">
        <v>-100</v>
      </c>
      <c r="AA8" s="22">
        <v>62128</v>
      </c>
    </row>
    <row r="9" spans="1:27" ht="13.5">
      <c r="A9" s="23" t="s">
        <v>36</v>
      </c>
      <c r="B9" s="17"/>
      <c r="C9" s="18">
        <v>4556130</v>
      </c>
      <c r="D9" s="18">
        <v>4556130</v>
      </c>
      <c r="E9" s="19">
        <v>8647642</v>
      </c>
      <c r="F9" s="20">
        <v>8647642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8647642</v>
      </c>
      <c r="Y9" s="20">
        <v>-8647642</v>
      </c>
      <c r="Z9" s="21">
        <v>-100</v>
      </c>
      <c r="AA9" s="22">
        <v>8647642</v>
      </c>
    </row>
    <row r="10" spans="1:27" ht="13.5">
      <c r="A10" s="23" t="s">
        <v>37</v>
      </c>
      <c r="B10" s="17"/>
      <c r="C10" s="18"/>
      <c r="D10" s="18"/>
      <c r="E10" s="19">
        <v>6967975</v>
      </c>
      <c r="F10" s="20">
        <v>6967975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6967975</v>
      </c>
      <c r="Y10" s="24">
        <v>-6967975</v>
      </c>
      <c r="Z10" s="25">
        <v>-100</v>
      </c>
      <c r="AA10" s="26">
        <v>6967975</v>
      </c>
    </row>
    <row r="11" spans="1:27" ht="13.5">
      <c r="A11" s="23" t="s">
        <v>38</v>
      </c>
      <c r="B11" s="17"/>
      <c r="C11" s="18">
        <v>595375</v>
      </c>
      <c r="D11" s="18">
        <v>595375</v>
      </c>
      <c r="E11" s="19">
        <v>391992</v>
      </c>
      <c r="F11" s="20">
        <v>391992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391992</v>
      </c>
      <c r="Y11" s="20">
        <v>-391992</v>
      </c>
      <c r="Z11" s="21">
        <v>-100</v>
      </c>
      <c r="AA11" s="22">
        <v>391992</v>
      </c>
    </row>
    <row r="12" spans="1:27" ht="13.5">
      <c r="A12" s="27" t="s">
        <v>39</v>
      </c>
      <c r="B12" s="28"/>
      <c r="C12" s="29">
        <f aca="true" t="shared" si="0" ref="C12:Y12">SUM(C6:C11)</f>
        <v>23792461</v>
      </c>
      <c r="D12" s="29">
        <f>SUM(D6:D11)</f>
        <v>23792461</v>
      </c>
      <c r="E12" s="30">
        <f t="shared" si="0"/>
        <v>57518033</v>
      </c>
      <c r="F12" s="31">
        <f t="shared" si="0"/>
        <v>57518033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57518033</v>
      </c>
      <c r="Y12" s="31">
        <f t="shared" si="0"/>
        <v>-57518033</v>
      </c>
      <c r="Z12" s="32">
        <f>+IF(X12&lt;&gt;0,+(Y12/X12)*100,0)</f>
        <v>-100</v>
      </c>
      <c r="AA12" s="33">
        <f>SUM(AA6:AA11)</f>
        <v>57518033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13742543</v>
      </c>
      <c r="D17" s="18">
        <v>13742543</v>
      </c>
      <c r="E17" s="19">
        <v>14512125</v>
      </c>
      <c r="F17" s="20">
        <v>14512125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14512125</v>
      </c>
      <c r="Y17" s="20">
        <v>-14512125</v>
      </c>
      <c r="Z17" s="21">
        <v>-100</v>
      </c>
      <c r="AA17" s="22">
        <v>14512125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366464166</v>
      </c>
      <c r="D19" s="18">
        <v>366464166</v>
      </c>
      <c r="E19" s="19">
        <v>392232847</v>
      </c>
      <c r="F19" s="20">
        <v>392232847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392232847</v>
      </c>
      <c r="Y19" s="20">
        <v>-392232847</v>
      </c>
      <c r="Z19" s="21">
        <v>-100</v>
      </c>
      <c r="AA19" s="22">
        <v>392232847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380206709</v>
      </c>
      <c r="D24" s="29">
        <f>SUM(D15:D23)</f>
        <v>380206709</v>
      </c>
      <c r="E24" s="36">
        <f t="shared" si="1"/>
        <v>406744972</v>
      </c>
      <c r="F24" s="37">
        <f t="shared" si="1"/>
        <v>406744972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406744972</v>
      </c>
      <c r="Y24" s="37">
        <f t="shared" si="1"/>
        <v>-406744972</v>
      </c>
      <c r="Z24" s="38">
        <f>+IF(X24&lt;&gt;0,+(Y24/X24)*100,0)</f>
        <v>-100</v>
      </c>
      <c r="AA24" s="39">
        <f>SUM(AA15:AA23)</f>
        <v>406744972</v>
      </c>
    </row>
    <row r="25" spans="1:27" ht="13.5">
      <c r="A25" s="27" t="s">
        <v>51</v>
      </c>
      <c r="B25" s="28"/>
      <c r="C25" s="29">
        <f aca="true" t="shared" si="2" ref="C25:Y25">+C12+C24</f>
        <v>403999170</v>
      </c>
      <c r="D25" s="29">
        <f>+D12+D24</f>
        <v>403999170</v>
      </c>
      <c r="E25" s="30">
        <f t="shared" si="2"/>
        <v>464263005</v>
      </c>
      <c r="F25" s="31">
        <f t="shared" si="2"/>
        <v>464263005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464263005</v>
      </c>
      <c r="Y25" s="31">
        <f t="shared" si="2"/>
        <v>-464263005</v>
      </c>
      <c r="Z25" s="32">
        <f>+IF(X25&lt;&gt;0,+(Y25/X25)*100,0)</f>
        <v>-100</v>
      </c>
      <c r="AA25" s="33">
        <f>+AA12+AA24</f>
        <v>464263005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37191811</v>
      </c>
      <c r="D32" s="18">
        <v>37191811</v>
      </c>
      <c r="E32" s="19">
        <v>26820986</v>
      </c>
      <c r="F32" s="20">
        <v>26820986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26820986</v>
      </c>
      <c r="Y32" s="20">
        <v>-26820986</v>
      </c>
      <c r="Z32" s="21">
        <v>-100</v>
      </c>
      <c r="AA32" s="22">
        <v>26820986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37191811</v>
      </c>
      <c r="D34" s="29">
        <f>SUM(D29:D33)</f>
        <v>37191811</v>
      </c>
      <c r="E34" s="30">
        <f t="shared" si="3"/>
        <v>26820986</v>
      </c>
      <c r="F34" s="31">
        <f t="shared" si="3"/>
        <v>26820986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26820986</v>
      </c>
      <c r="Y34" s="31">
        <f t="shared" si="3"/>
        <v>-26820986</v>
      </c>
      <c r="Z34" s="32">
        <f>+IF(X34&lt;&gt;0,+(Y34/X34)*100,0)</f>
        <v>-100</v>
      </c>
      <c r="AA34" s="33">
        <f>SUM(AA29:AA33)</f>
        <v>26820986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8741167</v>
      </c>
      <c r="D37" s="18">
        <v>8741167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907566</v>
      </c>
      <c r="D38" s="18">
        <v>907566</v>
      </c>
      <c r="E38" s="19">
        <v>816775</v>
      </c>
      <c r="F38" s="20">
        <v>816775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816775</v>
      </c>
      <c r="Y38" s="20">
        <v>-816775</v>
      </c>
      <c r="Z38" s="21">
        <v>-100</v>
      </c>
      <c r="AA38" s="22">
        <v>816775</v>
      </c>
    </row>
    <row r="39" spans="1:27" ht="13.5">
      <c r="A39" s="27" t="s">
        <v>61</v>
      </c>
      <c r="B39" s="35"/>
      <c r="C39" s="29">
        <f aca="true" t="shared" si="4" ref="C39:Y39">SUM(C37:C38)</f>
        <v>9648733</v>
      </c>
      <c r="D39" s="29">
        <f>SUM(D37:D38)</f>
        <v>9648733</v>
      </c>
      <c r="E39" s="36">
        <f t="shared" si="4"/>
        <v>816775</v>
      </c>
      <c r="F39" s="37">
        <f t="shared" si="4"/>
        <v>816775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816775</v>
      </c>
      <c r="Y39" s="37">
        <f t="shared" si="4"/>
        <v>-816775</v>
      </c>
      <c r="Z39" s="38">
        <f>+IF(X39&lt;&gt;0,+(Y39/X39)*100,0)</f>
        <v>-100</v>
      </c>
      <c r="AA39" s="39">
        <f>SUM(AA37:AA38)</f>
        <v>816775</v>
      </c>
    </row>
    <row r="40" spans="1:27" ht="13.5">
      <c r="A40" s="27" t="s">
        <v>62</v>
      </c>
      <c r="B40" s="28"/>
      <c r="C40" s="29">
        <f aca="true" t="shared" si="5" ref="C40:Y40">+C34+C39</f>
        <v>46840544</v>
      </c>
      <c r="D40" s="29">
        <f>+D34+D39</f>
        <v>46840544</v>
      </c>
      <c r="E40" s="30">
        <f t="shared" si="5"/>
        <v>27637761</v>
      </c>
      <c r="F40" s="31">
        <f t="shared" si="5"/>
        <v>27637761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27637761</v>
      </c>
      <c r="Y40" s="31">
        <f t="shared" si="5"/>
        <v>-27637761</v>
      </c>
      <c r="Z40" s="32">
        <f>+IF(X40&lt;&gt;0,+(Y40/X40)*100,0)</f>
        <v>-100</v>
      </c>
      <c r="AA40" s="33">
        <f>+AA34+AA39</f>
        <v>27637761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357158626</v>
      </c>
      <c r="D42" s="43">
        <f>+D25-D40</f>
        <v>357158626</v>
      </c>
      <c r="E42" s="44">
        <f t="shared" si="6"/>
        <v>436625244</v>
      </c>
      <c r="F42" s="45">
        <f t="shared" si="6"/>
        <v>436625244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436625244</v>
      </c>
      <c r="Y42" s="45">
        <f t="shared" si="6"/>
        <v>-436625244</v>
      </c>
      <c r="Z42" s="46">
        <f>+IF(X42&lt;&gt;0,+(Y42/X42)*100,0)</f>
        <v>-100</v>
      </c>
      <c r="AA42" s="47">
        <f>+AA25-AA40</f>
        <v>436625244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357158626</v>
      </c>
      <c r="D45" s="18">
        <v>357158626</v>
      </c>
      <c r="E45" s="19">
        <v>436625244</v>
      </c>
      <c r="F45" s="20">
        <v>436625244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436625244</v>
      </c>
      <c r="Y45" s="20">
        <v>-436625244</v>
      </c>
      <c r="Z45" s="48">
        <v>-100</v>
      </c>
      <c r="AA45" s="22">
        <v>436625244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357158626</v>
      </c>
      <c r="D48" s="51">
        <f>SUM(D45:D47)</f>
        <v>357158626</v>
      </c>
      <c r="E48" s="52">
        <f t="shared" si="7"/>
        <v>436625244</v>
      </c>
      <c r="F48" s="53">
        <f t="shared" si="7"/>
        <v>436625244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436625244</v>
      </c>
      <c r="Y48" s="53">
        <f t="shared" si="7"/>
        <v>-436625244</v>
      </c>
      <c r="Z48" s="54">
        <f>+IF(X48&lt;&gt;0,+(Y48/X48)*100,0)</f>
        <v>-100</v>
      </c>
      <c r="AA48" s="55">
        <f>SUM(AA45:AA47)</f>
        <v>436625244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2090257</v>
      </c>
      <c r="D6" s="18">
        <v>2090257</v>
      </c>
      <c r="E6" s="19">
        <v>5859000</v>
      </c>
      <c r="F6" s="20">
        <v>5859000</v>
      </c>
      <c r="G6" s="20">
        <v>214486</v>
      </c>
      <c r="H6" s="20">
        <v>183724</v>
      </c>
      <c r="I6" s="20">
        <v>151476</v>
      </c>
      <c r="J6" s="20">
        <v>151476</v>
      </c>
      <c r="K6" s="20"/>
      <c r="L6" s="20">
        <v>1498131</v>
      </c>
      <c r="M6" s="20">
        <v>607571</v>
      </c>
      <c r="N6" s="20">
        <v>607571</v>
      </c>
      <c r="O6" s="20">
        <v>255172</v>
      </c>
      <c r="P6" s="20">
        <v>255180</v>
      </c>
      <c r="Q6" s="20">
        <v>1435966</v>
      </c>
      <c r="R6" s="20">
        <v>1435966</v>
      </c>
      <c r="S6" s="20">
        <v>14954892</v>
      </c>
      <c r="T6" s="20">
        <v>2098405</v>
      </c>
      <c r="U6" s="20">
        <v>44436885</v>
      </c>
      <c r="V6" s="20">
        <v>44436885</v>
      </c>
      <c r="W6" s="20">
        <v>44436885</v>
      </c>
      <c r="X6" s="20">
        <v>5859000</v>
      </c>
      <c r="Y6" s="20">
        <v>38577885</v>
      </c>
      <c r="Z6" s="21">
        <v>658.44</v>
      </c>
      <c r="AA6" s="22">
        <v>5859000</v>
      </c>
    </row>
    <row r="7" spans="1:27" ht="13.5">
      <c r="A7" s="23" t="s">
        <v>34</v>
      </c>
      <c r="B7" s="17"/>
      <c r="C7" s="18"/>
      <c r="D7" s="18"/>
      <c r="E7" s="19">
        <v>7949000</v>
      </c>
      <c r="F7" s="20">
        <v>7949000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7949000</v>
      </c>
      <c r="Y7" s="20">
        <v>-7949000</v>
      </c>
      <c r="Z7" s="21">
        <v>-100</v>
      </c>
      <c r="AA7" s="22">
        <v>7949000</v>
      </c>
    </row>
    <row r="8" spans="1:27" ht="13.5">
      <c r="A8" s="23" t="s">
        <v>35</v>
      </c>
      <c r="B8" s="17"/>
      <c r="C8" s="18">
        <v>7292260</v>
      </c>
      <c r="D8" s="18">
        <v>7292260</v>
      </c>
      <c r="E8" s="19">
        <v>668000</v>
      </c>
      <c r="F8" s="20">
        <v>668000</v>
      </c>
      <c r="G8" s="20">
        <v>36559334</v>
      </c>
      <c r="H8" s="20">
        <v>36075321</v>
      </c>
      <c r="I8" s="20">
        <v>36094614</v>
      </c>
      <c r="J8" s="20">
        <v>36094614</v>
      </c>
      <c r="K8" s="20">
        <v>35293488</v>
      </c>
      <c r="L8" s="20">
        <v>33767113</v>
      </c>
      <c r="M8" s="20">
        <v>27552076</v>
      </c>
      <c r="N8" s="20">
        <v>27552076</v>
      </c>
      <c r="O8" s="20">
        <v>29550856</v>
      </c>
      <c r="P8" s="20">
        <v>30733265</v>
      </c>
      <c r="Q8" s="20">
        <v>31192325</v>
      </c>
      <c r="R8" s="20">
        <v>31192325</v>
      </c>
      <c r="S8" s="20">
        <v>31741429</v>
      </c>
      <c r="T8" s="20">
        <v>32489286</v>
      </c>
      <c r="U8" s="20">
        <v>30235427</v>
      </c>
      <c r="V8" s="20">
        <v>30235427</v>
      </c>
      <c r="W8" s="20">
        <v>30235427</v>
      </c>
      <c r="X8" s="20">
        <v>668000</v>
      </c>
      <c r="Y8" s="20">
        <v>29567427</v>
      </c>
      <c r="Z8" s="21">
        <v>4426.26</v>
      </c>
      <c r="AA8" s="22">
        <v>668000</v>
      </c>
    </row>
    <row r="9" spans="1:27" ht="13.5">
      <c r="A9" s="23" t="s">
        <v>36</v>
      </c>
      <c r="B9" s="17"/>
      <c r="C9" s="18">
        <v>2142223</v>
      </c>
      <c r="D9" s="18">
        <v>2142223</v>
      </c>
      <c r="E9" s="19">
        <v>5166000</v>
      </c>
      <c r="F9" s="20">
        <v>5166000</v>
      </c>
      <c r="G9" s="20"/>
      <c r="H9" s="20"/>
      <c r="I9" s="20"/>
      <c r="J9" s="20"/>
      <c r="K9" s="20"/>
      <c r="L9" s="20"/>
      <c r="M9" s="20">
        <v>167578</v>
      </c>
      <c r="N9" s="20">
        <v>167578</v>
      </c>
      <c r="O9" s="20">
        <v>170288</v>
      </c>
      <c r="P9" s="20">
        <v>170288</v>
      </c>
      <c r="Q9" s="20">
        <v>6941390</v>
      </c>
      <c r="R9" s="20">
        <v>6941390</v>
      </c>
      <c r="S9" s="20">
        <v>170288</v>
      </c>
      <c r="T9" s="20">
        <v>17028830</v>
      </c>
      <c r="U9" s="20">
        <v>343947</v>
      </c>
      <c r="V9" s="20">
        <v>343947</v>
      </c>
      <c r="W9" s="20">
        <v>343947</v>
      </c>
      <c r="X9" s="20">
        <v>5166000</v>
      </c>
      <c r="Y9" s="20">
        <v>-4822053</v>
      </c>
      <c r="Z9" s="21">
        <v>-93.34</v>
      </c>
      <c r="AA9" s="22">
        <v>5166000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63815</v>
      </c>
      <c r="D11" s="18">
        <v>63815</v>
      </c>
      <c r="E11" s="19">
        <v>76000</v>
      </c>
      <c r="F11" s="20">
        <v>76000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76000</v>
      </c>
      <c r="Y11" s="20">
        <v>-76000</v>
      </c>
      <c r="Z11" s="21">
        <v>-100</v>
      </c>
      <c r="AA11" s="22">
        <v>76000</v>
      </c>
    </row>
    <row r="12" spans="1:27" ht="13.5">
      <c r="A12" s="27" t="s">
        <v>39</v>
      </c>
      <c r="B12" s="28"/>
      <c r="C12" s="29">
        <f aca="true" t="shared" si="0" ref="C12:Y12">SUM(C6:C11)</f>
        <v>11588555</v>
      </c>
      <c r="D12" s="29">
        <f>SUM(D6:D11)</f>
        <v>11588555</v>
      </c>
      <c r="E12" s="30">
        <f t="shared" si="0"/>
        <v>19718000</v>
      </c>
      <c r="F12" s="31">
        <f t="shared" si="0"/>
        <v>19718000</v>
      </c>
      <c r="G12" s="31">
        <f t="shared" si="0"/>
        <v>36773820</v>
      </c>
      <c r="H12" s="31">
        <f t="shared" si="0"/>
        <v>36259045</v>
      </c>
      <c r="I12" s="31">
        <f t="shared" si="0"/>
        <v>36246090</v>
      </c>
      <c r="J12" s="31">
        <f t="shared" si="0"/>
        <v>36246090</v>
      </c>
      <c r="K12" s="31">
        <f t="shared" si="0"/>
        <v>35293488</v>
      </c>
      <c r="L12" s="31">
        <f t="shared" si="0"/>
        <v>35265244</v>
      </c>
      <c r="M12" s="31">
        <f t="shared" si="0"/>
        <v>28327225</v>
      </c>
      <c r="N12" s="31">
        <f t="shared" si="0"/>
        <v>28327225</v>
      </c>
      <c r="O12" s="31">
        <f t="shared" si="0"/>
        <v>29976316</v>
      </c>
      <c r="P12" s="31">
        <f t="shared" si="0"/>
        <v>31158733</v>
      </c>
      <c r="Q12" s="31">
        <f t="shared" si="0"/>
        <v>39569681</v>
      </c>
      <c r="R12" s="31">
        <f t="shared" si="0"/>
        <v>39569681</v>
      </c>
      <c r="S12" s="31">
        <f t="shared" si="0"/>
        <v>46866609</v>
      </c>
      <c r="T12" s="31">
        <f t="shared" si="0"/>
        <v>51616521</v>
      </c>
      <c r="U12" s="31">
        <f t="shared" si="0"/>
        <v>75016259</v>
      </c>
      <c r="V12" s="31">
        <f t="shared" si="0"/>
        <v>75016259</v>
      </c>
      <c r="W12" s="31">
        <f t="shared" si="0"/>
        <v>75016259</v>
      </c>
      <c r="X12" s="31">
        <f t="shared" si="0"/>
        <v>19718000</v>
      </c>
      <c r="Y12" s="31">
        <f t="shared" si="0"/>
        <v>55298259</v>
      </c>
      <c r="Z12" s="32">
        <f>+IF(X12&lt;&gt;0,+(Y12/X12)*100,0)</f>
        <v>280.44557764479157</v>
      </c>
      <c r="AA12" s="33">
        <f>SUM(AA6:AA11)</f>
        <v>19718000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23890198</v>
      </c>
      <c r="H16" s="24">
        <v>15487642</v>
      </c>
      <c r="I16" s="24"/>
      <c r="J16" s="20"/>
      <c r="K16" s="24"/>
      <c r="L16" s="24"/>
      <c r="M16" s="20"/>
      <c r="N16" s="24"/>
      <c r="O16" s="24"/>
      <c r="P16" s="24"/>
      <c r="Q16" s="20">
        <v>21787671</v>
      </c>
      <c r="R16" s="24">
        <v>21787671</v>
      </c>
      <c r="S16" s="24"/>
      <c r="T16" s="20"/>
      <c r="U16" s="24">
        <v>6070475</v>
      </c>
      <c r="V16" s="24">
        <v>6070475</v>
      </c>
      <c r="W16" s="24">
        <v>6070475</v>
      </c>
      <c r="X16" s="20"/>
      <c r="Y16" s="24">
        <v>6070475</v>
      </c>
      <c r="Z16" s="25"/>
      <c r="AA16" s="26"/>
    </row>
    <row r="17" spans="1:27" ht="13.5">
      <c r="A17" s="23" t="s">
        <v>43</v>
      </c>
      <c r="B17" s="17"/>
      <c r="C17" s="18">
        <v>34400312</v>
      </c>
      <c r="D17" s="18">
        <v>34400312</v>
      </c>
      <c r="E17" s="19">
        <v>34590000</v>
      </c>
      <c r="F17" s="20">
        <v>34590000</v>
      </c>
      <c r="G17" s="20"/>
      <c r="H17" s="20"/>
      <c r="I17" s="20"/>
      <c r="J17" s="20"/>
      <c r="K17" s="20"/>
      <c r="L17" s="20"/>
      <c r="M17" s="20">
        <v>85083</v>
      </c>
      <c r="N17" s="20">
        <v>85083</v>
      </c>
      <c r="O17" s="20">
        <v>85083</v>
      </c>
      <c r="P17" s="20">
        <v>85083</v>
      </c>
      <c r="Q17" s="20">
        <v>85083</v>
      </c>
      <c r="R17" s="20">
        <v>85083</v>
      </c>
      <c r="S17" s="20">
        <v>85083</v>
      </c>
      <c r="T17" s="20">
        <v>85083</v>
      </c>
      <c r="U17" s="20">
        <v>85083</v>
      </c>
      <c r="V17" s="20">
        <v>85083</v>
      </c>
      <c r="W17" s="20">
        <v>85083</v>
      </c>
      <c r="X17" s="20">
        <v>34590000</v>
      </c>
      <c r="Y17" s="20">
        <v>-34504917</v>
      </c>
      <c r="Z17" s="21">
        <v>-99.75</v>
      </c>
      <c r="AA17" s="22">
        <v>34590000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>
        <v>9733305</v>
      </c>
      <c r="J18" s="20">
        <v>9733305</v>
      </c>
      <c r="K18" s="20">
        <v>5467218</v>
      </c>
      <c r="L18" s="20">
        <v>16720470</v>
      </c>
      <c r="M18" s="20">
        <v>13502703</v>
      </c>
      <c r="N18" s="20">
        <v>13502703</v>
      </c>
      <c r="O18" s="20">
        <v>11649713</v>
      </c>
      <c r="P18" s="20">
        <v>12989477</v>
      </c>
      <c r="Q18" s="20"/>
      <c r="R18" s="20"/>
      <c r="S18" s="20">
        <v>16355498</v>
      </c>
      <c r="T18" s="20">
        <v>10668311</v>
      </c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109792800</v>
      </c>
      <c r="D19" s="18">
        <v>109792800</v>
      </c>
      <c r="E19" s="19">
        <v>137244000</v>
      </c>
      <c r="F19" s="20">
        <v>137244000</v>
      </c>
      <c r="G19" s="20"/>
      <c r="H19" s="20">
        <v>152632</v>
      </c>
      <c r="I19" s="20">
        <v>1868328</v>
      </c>
      <c r="J19" s="20">
        <v>1868328</v>
      </c>
      <c r="K19" s="20">
        <v>3678803</v>
      </c>
      <c r="L19" s="20">
        <v>3897515</v>
      </c>
      <c r="M19" s="20">
        <v>113958737</v>
      </c>
      <c r="N19" s="20">
        <v>113958737</v>
      </c>
      <c r="O19" s="20">
        <v>133620480</v>
      </c>
      <c r="P19" s="20">
        <v>136395334</v>
      </c>
      <c r="Q19" s="20">
        <v>114397397</v>
      </c>
      <c r="R19" s="20">
        <v>114397397</v>
      </c>
      <c r="S19" s="20">
        <v>114397397</v>
      </c>
      <c r="T19" s="20">
        <v>114556078</v>
      </c>
      <c r="U19" s="20">
        <v>115202013</v>
      </c>
      <c r="V19" s="20">
        <v>115202013</v>
      </c>
      <c r="W19" s="20">
        <v>115202013</v>
      </c>
      <c r="X19" s="20">
        <v>137244000</v>
      </c>
      <c r="Y19" s="20">
        <v>-22041987</v>
      </c>
      <c r="Z19" s="21">
        <v>-16.06</v>
      </c>
      <c r="AA19" s="22">
        <v>137244000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144193112</v>
      </c>
      <c r="D24" s="29">
        <f>SUM(D15:D23)</f>
        <v>144193112</v>
      </c>
      <c r="E24" s="36">
        <f t="shared" si="1"/>
        <v>171834000</v>
      </c>
      <c r="F24" s="37">
        <f t="shared" si="1"/>
        <v>171834000</v>
      </c>
      <c r="G24" s="37">
        <f t="shared" si="1"/>
        <v>23890198</v>
      </c>
      <c r="H24" s="37">
        <f t="shared" si="1"/>
        <v>15640274</v>
      </c>
      <c r="I24" s="37">
        <f t="shared" si="1"/>
        <v>11601633</v>
      </c>
      <c r="J24" s="37">
        <f t="shared" si="1"/>
        <v>11601633</v>
      </c>
      <c r="K24" s="37">
        <f t="shared" si="1"/>
        <v>9146021</v>
      </c>
      <c r="L24" s="37">
        <f t="shared" si="1"/>
        <v>20617985</v>
      </c>
      <c r="M24" s="37">
        <f t="shared" si="1"/>
        <v>127546523</v>
      </c>
      <c r="N24" s="37">
        <f t="shared" si="1"/>
        <v>127546523</v>
      </c>
      <c r="O24" s="37">
        <f t="shared" si="1"/>
        <v>145355276</v>
      </c>
      <c r="P24" s="37">
        <f t="shared" si="1"/>
        <v>149469894</v>
      </c>
      <c r="Q24" s="37">
        <f t="shared" si="1"/>
        <v>136270151</v>
      </c>
      <c r="R24" s="37">
        <f t="shared" si="1"/>
        <v>136270151</v>
      </c>
      <c r="S24" s="37">
        <f t="shared" si="1"/>
        <v>130837978</v>
      </c>
      <c r="T24" s="37">
        <f t="shared" si="1"/>
        <v>125309472</v>
      </c>
      <c r="U24" s="37">
        <f t="shared" si="1"/>
        <v>121357571</v>
      </c>
      <c r="V24" s="37">
        <f t="shared" si="1"/>
        <v>121357571</v>
      </c>
      <c r="W24" s="37">
        <f t="shared" si="1"/>
        <v>121357571</v>
      </c>
      <c r="X24" s="37">
        <f t="shared" si="1"/>
        <v>171834000</v>
      </c>
      <c r="Y24" s="37">
        <f t="shared" si="1"/>
        <v>-50476429</v>
      </c>
      <c r="Z24" s="38">
        <f>+IF(X24&lt;&gt;0,+(Y24/X24)*100,0)</f>
        <v>-29.37511144476646</v>
      </c>
      <c r="AA24" s="39">
        <f>SUM(AA15:AA23)</f>
        <v>171834000</v>
      </c>
    </row>
    <row r="25" spans="1:27" ht="13.5">
      <c r="A25" s="27" t="s">
        <v>51</v>
      </c>
      <c r="B25" s="28"/>
      <c r="C25" s="29">
        <f aca="true" t="shared" si="2" ref="C25:Y25">+C12+C24</f>
        <v>155781667</v>
      </c>
      <c r="D25" s="29">
        <f>+D12+D24</f>
        <v>155781667</v>
      </c>
      <c r="E25" s="30">
        <f t="shared" si="2"/>
        <v>191552000</v>
      </c>
      <c r="F25" s="31">
        <f t="shared" si="2"/>
        <v>191552000</v>
      </c>
      <c r="G25" s="31">
        <f t="shared" si="2"/>
        <v>60664018</v>
      </c>
      <c r="H25" s="31">
        <f t="shared" si="2"/>
        <v>51899319</v>
      </c>
      <c r="I25" s="31">
        <f t="shared" si="2"/>
        <v>47847723</v>
      </c>
      <c r="J25" s="31">
        <f t="shared" si="2"/>
        <v>47847723</v>
      </c>
      <c r="K25" s="31">
        <f t="shared" si="2"/>
        <v>44439509</v>
      </c>
      <c r="L25" s="31">
        <f t="shared" si="2"/>
        <v>55883229</v>
      </c>
      <c r="M25" s="31">
        <f t="shared" si="2"/>
        <v>155873748</v>
      </c>
      <c r="N25" s="31">
        <f t="shared" si="2"/>
        <v>155873748</v>
      </c>
      <c r="O25" s="31">
        <f t="shared" si="2"/>
        <v>175331592</v>
      </c>
      <c r="P25" s="31">
        <f t="shared" si="2"/>
        <v>180628627</v>
      </c>
      <c r="Q25" s="31">
        <f t="shared" si="2"/>
        <v>175839832</v>
      </c>
      <c r="R25" s="31">
        <f t="shared" si="2"/>
        <v>175839832</v>
      </c>
      <c r="S25" s="31">
        <f t="shared" si="2"/>
        <v>177704587</v>
      </c>
      <c r="T25" s="31">
        <f t="shared" si="2"/>
        <v>176925993</v>
      </c>
      <c r="U25" s="31">
        <f t="shared" si="2"/>
        <v>196373830</v>
      </c>
      <c r="V25" s="31">
        <f t="shared" si="2"/>
        <v>196373830</v>
      </c>
      <c r="W25" s="31">
        <f t="shared" si="2"/>
        <v>196373830</v>
      </c>
      <c r="X25" s="31">
        <f t="shared" si="2"/>
        <v>191552000</v>
      </c>
      <c r="Y25" s="31">
        <f t="shared" si="2"/>
        <v>4821830</v>
      </c>
      <c r="Z25" s="32">
        <f>+IF(X25&lt;&gt;0,+(Y25/X25)*100,0)</f>
        <v>2.5172433595055126</v>
      </c>
      <c r="AA25" s="33">
        <f>+AA12+AA24</f>
        <v>191552000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2972591</v>
      </c>
      <c r="D30" s="18">
        <v>2972591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141752</v>
      </c>
      <c r="D31" s="18">
        <v>141752</v>
      </c>
      <c r="E31" s="19">
        <v>744000</v>
      </c>
      <c r="F31" s="20">
        <v>744000</v>
      </c>
      <c r="G31" s="20">
        <v>18655</v>
      </c>
      <c r="H31" s="20">
        <v>19805</v>
      </c>
      <c r="I31" s="20">
        <v>20805</v>
      </c>
      <c r="J31" s="20">
        <v>20805</v>
      </c>
      <c r="K31" s="20">
        <v>21128</v>
      </c>
      <c r="L31" s="20">
        <v>21864</v>
      </c>
      <c r="M31" s="20">
        <v>149969</v>
      </c>
      <c r="N31" s="20">
        <v>149969</v>
      </c>
      <c r="O31" s="20">
        <v>147689</v>
      </c>
      <c r="P31" s="20">
        <v>148689</v>
      </c>
      <c r="Q31" s="20">
        <v>147814</v>
      </c>
      <c r="R31" s="20">
        <v>147814</v>
      </c>
      <c r="S31" s="20">
        <v>64247</v>
      </c>
      <c r="T31" s="20">
        <v>64239</v>
      </c>
      <c r="U31" s="20">
        <v>147157</v>
      </c>
      <c r="V31" s="20">
        <v>147157</v>
      </c>
      <c r="W31" s="20">
        <v>147157</v>
      </c>
      <c r="X31" s="20">
        <v>744000</v>
      </c>
      <c r="Y31" s="20">
        <v>-596843</v>
      </c>
      <c r="Z31" s="21">
        <v>-80.22</v>
      </c>
      <c r="AA31" s="22">
        <v>744000</v>
      </c>
    </row>
    <row r="32" spans="1:27" ht="13.5">
      <c r="A32" s="23" t="s">
        <v>57</v>
      </c>
      <c r="B32" s="17"/>
      <c r="C32" s="18">
        <v>11069353</v>
      </c>
      <c r="D32" s="18">
        <v>11069353</v>
      </c>
      <c r="E32" s="19">
        <v>3527000</v>
      </c>
      <c r="F32" s="20">
        <v>3527000</v>
      </c>
      <c r="G32" s="20">
        <v>20366100</v>
      </c>
      <c r="H32" s="20">
        <v>20272593</v>
      </c>
      <c r="I32" s="20">
        <v>19548009</v>
      </c>
      <c r="J32" s="20">
        <v>19548009</v>
      </c>
      <c r="K32" s="20">
        <v>19062382</v>
      </c>
      <c r="L32" s="20">
        <v>19123866</v>
      </c>
      <c r="M32" s="20">
        <v>11693545</v>
      </c>
      <c r="N32" s="20">
        <v>11693545</v>
      </c>
      <c r="O32" s="20">
        <v>12701520</v>
      </c>
      <c r="P32" s="20">
        <v>18262976</v>
      </c>
      <c r="Q32" s="20">
        <v>14155198</v>
      </c>
      <c r="R32" s="20">
        <v>14155198</v>
      </c>
      <c r="S32" s="20">
        <v>15768104</v>
      </c>
      <c r="T32" s="20">
        <v>15245503</v>
      </c>
      <c r="U32" s="20">
        <v>34986955</v>
      </c>
      <c r="V32" s="20">
        <v>34986955</v>
      </c>
      <c r="W32" s="20">
        <v>34986955</v>
      </c>
      <c r="X32" s="20">
        <v>3527000</v>
      </c>
      <c r="Y32" s="20">
        <v>31459955</v>
      </c>
      <c r="Z32" s="21">
        <v>891.97</v>
      </c>
      <c r="AA32" s="22">
        <v>3527000</v>
      </c>
    </row>
    <row r="33" spans="1:27" ht="13.5">
      <c r="A33" s="23" t="s">
        <v>58</v>
      </c>
      <c r="B33" s="17"/>
      <c r="C33" s="18">
        <v>9562872</v>
      </c>
      <c r="D33" s="18">
        <v>9562872</v>
      </c>
      <c r="E33" s="19">
        <v>5783000</v>
      </c>
      <c r="F33" s="20">
        <v>5783000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1987654</v>
      </c>
      <c r="R33" s="20">
        <v>1987654</v>
      </c>
      <c r="S33" s="20">
        <v>145014</v>
      </c>
      <c r="T33" s="20">
        <v>148157</v>
      </c>
      <c r="U33" s="20"/>
      <c r="V33" s="20"/>
      <c r="W33" s="20"/>
      <c r="X33" s="20">
        <v>5783000</v>
      </c>
      <c r="Y33" s="20">
        <v>-5783000</v>
      </c>
      <c r="Z33" s="21">
        <v>-100</v>
      </c>
      <c r="AA33" s="22">
        <v>5783000</v>
      </c>
    </row>
    <row r="34" spans="1:27" ht="13.5">
      <c r="A34" s="27" t="s">
        <v>59</v>
      </c>
      <c r="B34" s="28"/>
      <c r="C34" s="29">
        <f aca="true" t="shared" si="3" ref="C34:Y34">SUM(C29:C33)</f>
        <v>23746568</v>
      </c>
      <c r="D34" s="29">
        <f>SUM(D29:D33)</f>
        <v>23746568</v>
      </c>
      <c r="E34" s="30">
        <f t="shared" si="3"/>
        <v>10054000</v>
      </c>
      <c r="F34" s="31">
        <f t="shared" si="3"/>
        <v>10054000</v>
      </c>
      <c r="G34" s="31">
        <f t="shared" si="3"/>
        <v>20384755</v>
      </c>
      <c r="H34" s="31">
        <f t="shared" si="3"/>
        <v>20292398</v>
      </c>
      <c r="I34" s="31">
        <f t="shared" si="3"/>
        <v>19568814</v>
      </c>
      <c r="J34" s="31">
        <f t="shared" si="3"/>
        <v>19568814</v>
      </c>
      <c r="K34" s="31">
        <f t="shared" si="3"/>
        <v>19083510</v>
      </c>
      <c r="L34" s="31">
        <f t="shared" si="3"/>
        <v>19145730</v>
      </c>
      <c r="M34" s="31">
        <f t="shared" si="3"/>
        <v>11843514</v>
      </c>
      <c r="N34" s="31">
        <f t="shared" si="3"/>
        <v>11843514</v>
      </c>
      <c r="O34" s="31">
        <f t="shared" si="3"/>
        <v>12849209</v>
      </c>
      <c r="P34" s="31">
        <f t="shared" si="3"/>
        <v>18411665</v>
      </c>
      <c r="Q34" s="31">
        <f t="shared" si="3"/>
        <v>16290666</v>
      </c>
      <c r="R34" s="31">
        <f t="shared" si="3"/>
        <v>16290666</v>
      </c>
      <c r="S34" s="31">
        <f t="shared" si="3"/>
        <v>15977365</v>
      </c>
      <c r="T34" s="31">
        <f t="shared" si="3"/>
        <v>15457899</v>
      </c>
      <c r="U34" s="31">
        <f t="shared" si="3"/>
        <v>35134112</v>
      </c>
      <c r="V34" s="31">
        <f t="shared" si="3"/>
        <v>35134112</v>
      </c>
      <c r="W34" s="31">
        <f t="shared" si="3"/>
        <v>35134112</v>
      </c>
      <c r="X34" s="31">
        <f t="shared" si="3"/>
        <v>10054000</v>
      </c>
      <c r="Y34" s="31">
        <f t="shared" si="3"/>
        <v>25080112</v>
      </c>
      <c r="Z34" s="32">
        <f>+IF(X34&lt;&gt;0,+(Y34/X34)*100,0)</f>
        <v>249.4540680326238</v>
      </c>
      <c r="AA34" s="33">
        <f>SUM(AA29:AA33)</f>
        <v>10054000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3714418</v>
      </c>
      <c r="D37" s="18">
        <v>3714418</v>
      </c>
      <c r="E37" s="19">
        <v>5736000</v>
      </c>
      <c r="F37" s="20">
        <v>5736000</v>
      </c>
      <c r="G37" s="20">
        <v>242949</v>
      </c>
      <c r="H37" s="20">
        <v>486060</v>
      </c>
      <c r="I37" s="20">
        <v>735857</v>
      </c>
      <c r="J37" s="20">
        <v>735857</v>
      </c>
      <c r="K37" s="20">
        <v>987115</v>
      </c>
      <c r="L37" s="20">
        <v>1242367</v>
      </c>
      <c r="M37" s="20">
        <v>3193070</v>
      </c>
      <c r="N37" s="20">
        <v>3193070</v>
      </c>
      <c r="O37" s="20">
        <v>2933217</v>
      </c>
      <c r="P37" s="20">
        <v>2667796</v>
      </c>
      <c r="Q37" s="20"/>
      <c r="R37" s="20"/>
      <c r="S37" s="20">
        <v>2178056</v>
      </c>
      <c r="T37" s="20">
        <v>1953253</v>
      </c>
      <c r="U37" s="20">
        <v>1724877</v>
      </c>
      <c r="V37" s="20">
        <v>1724877</v>
      </c>
      <c r="W37" s="20">
        <v>1724877</v>
      </c>
      <c r="X37" s="20">
        <v>5736000</v>
      </c>
      <c r="Y37" s="20">
        <v>-4011123</v>
      </c>
      <c r="Z37" s="21">
        <v>-69.93</v>
      </c>
      <c r="AA37" s="22">
        <v>5736000</v>
      </c>
    </row>
    <row r="38" spans="1:27" ht="13.5">
      <c r="A38" s="23" t="s">
        <v>58</v>
      </c>
      <c r="B38" s="17"/>
      <c r="C38" s="18">
        <v>2597503</v>
      </c>
      <c r="D38" s="18">
        <v>2597503</v>
      </c>
      <c r="E38" s="19">
        <v>5222000</v>
      </c>
      <c r="F38" s="20">
        <v>5222000</v>
      </c>
      <c r="G38" s="20"/>
      <c r="H38" s="20"/>
      <c r="I38" s="20"/>
      <c r="J38" s="20"/>
      <c r="K38" s="20"/>
      <c r="L38" s="20"/>
      <c r="M38" s="20">
        <v>51825612</v>
      </c>
      <c r="N38" s="20">
        <v>51825612</v>
      </c>
      <c r="O38" s="20">
        <v>51825612</v>
      </c>
      <c r="P38" s="20">
        <v>51825612</v>
      </c>
      <c r="Q38" s="20">
        <v>51825612</v>
      </c>
      <c r="R38" s="20">
        <v>51825612</v>
      </c>
      <c r="S38" s="20">
        <v>51825612</v>
      </c>
      <c r="T38" s="20">
        <v>51825612</v>
      </c>
      <c r="U38" s="20">
        <v>51825612</v>
      </c>
      <c r="V38" s="20">
        <v>51825612</v>
      </c>
      <c r="W38" s="20">
        <v>51825612</v>
      </c>
      <c r="X38" s="20">
        <v>5222000</v>
      </c>
      <c r="Y38" s="20">
        <v>46603612</v>
      </c>
      <c r="Z38" s="21">
        <v>892.45</v>
      </c>
      <c r="AA38" s="22">
        <v>5222000</v>
      </c>
    </row>
    <row r="39" spans="1:27" ht="13.5">
      <c r="A39" s="27" t="s">
        <v>61</v>
      </c>
      <c r="B39" s="35"/>
      <c r="C39" s="29">
        <f aca="true" t="shared" si="4" ref="C39:Y39">SUM(C37:C38)</f>
        <v>6311921</v>
      </c>
      <c r="D39" s="29">
        <f>SUM(D37:D38)</f>
        <v>6311921</v>
      </c>
      <c r="E39" s="36">
        <f t="shared" si="4"/>
        <v>10958000</v>
      </c>
      <c r="F39" s="37">
        <f t="shared" si="4"/>
        <v>10958000</v>
      </c>
      <c r="G39" s="37">
        <f t="shared" si="4"/>
        <v>242949</v>
      </c>
      <c r="H39" s="37">
        <f t="shared" si="4"/>
        <v>486060</v>
      </c>
      <c r="I39" s="37">
        <f t="shared" si="4"/>
        <v>735857</v>
      </c>
      <c r="J39" s="37">
        <f t="shared" si="4"/>
        <v>735857</v>
      </c>
      <c r="K39" s="37">
        <f t="shared" si="4"/>
        <v>987115</v>
      </c>
      <c r="L39" s="37">
        <f t="shared" si="4"/>
        <v>1242367</v>
      </c>
      <c r="M39" s="37">
        <f t="shared" si="4"/>
        <v>55018682</v>
      </c>
      <c r="N39" s="37">
        <f t="shared" si="4"/>
        <v>55018682</v>
      </c>
      <c r="O39" s="37">
        <f t="shared" si="4"/>
        <v>54758829</v>
      </c>
      <c r="P39" s="37">
        <f t="shared" si="4"/>
        <v>54493408</v>
      </c>
      <c r="Q39" s="37">
        <f t="shared" si="4"/>
        <v>51825612</v>
      </c>
      <c r="R39" s="37">
        <f t="shared" si="4"/>
        <v>51825612</v>
      </c>
      <c r="S39" s="37">
        <f t="shared" si="4"/>
        <v>54003668</v>
      </c>
      <c r="T39" s="37">
        <f t="shared" si="4"/>
        <v>53778865</v>
      </c>
      <c r="U39" s="37">
        <f t="shared" si="4"/>
        <v>53550489</v>
      </c>
      <c r="V39" s="37">
        <f t="shared" si="4"/>
        <v>53550489</v>
      </c>
      <c r="W39" s="37">
        <f t="shared" si="4"/>
        <v>53550489</v>
      </c>
      <c r="X39" s="37">
        <f t="shared" si="4"/>
        <v>10958000</v>
      </c>
      <c r="Y39" s="37">
        <f t="shared" si="4"/>
        <v>42592489</v>
      </c>
      <c r="Z39" s="38">
        <f>+IF(X39&lt;&gt;0,+(Y39/X39)*100,0)</f>
        <v>388.68852892863663</v>
      </c>
      <c r="AA39" s="39">
        <f>SUM(AA37:AA38)</f>
        <v>10958000</v>
      </c>
    </row>
    <row r="40" spans="1:27" ht="13.5">
      <c r="A40" s="27" t="s">
        <v>62</v>
      </c>
      <c r="B40" s="28"/>
      <c r="C40" s="29">
        <f aca="true" t="shared" si="5" ref="C40:Y40">+C34+C39</f>
        <v>30058489</v>
      </c>
      <c r="D40" s="29">
        <f>+D34+D39</f>
        <v>30058489</v>
      </c>
      <c r="E40" s="30">
        <f t="shared" si="5"/>
        <v>21012000</v>
      </c>
      <c r="F40" s="31">
        <f t="shared" si="5"/>
        <v>21012000</v>
      </c>
      <c r="G40" s="31">
        <f t="shared" si="5"/>
        <v>20627704</v>
      </c>
      <c r="H40" s="31">
        <f t="shared" si="5"/>
        <v>20778458</v>
      </c>
      <c r="I40" s="31">
        <f t="shared" si="5"/>
        <v>20304671</v>
      </c>
      <c r="J40" s="31">
        <f t="shared" si="5"/>
        <v>20304671</v>
      </c>
      <c r="K40" s="31">
        <f t="shared" si="5"/>
        <v>20070625</v>
      </c>
      <c r="L40" s="31">
        <f t="shared" si="5"/>
        <v>20388097</v>
      </c>
      <c r="M40" s="31">
        <f t="shared" si="5"/>
        <v>66862196</v>
      </c>
      <c r="N40" s="31">
        <f t="shared" si="5"/>
        <v>66862196</v>
      </c>
      <c r="O40" s="31">
        <f t="shared" si="5"/>
        <v>67608038</v>
      </c>
      <c r="P40" s="31">
        <f t="shared" si="5"/>
        <v>72905073</v>
      </c>
      <c r="Q40" s="31">
        <f t="shared" si="5"/>
        <v>68116278</v>
      </c>
      <c r="R40" s="31">
        <f t="shared" si="5"/>
        <v>68116278</v>
      </c>
      <c r="S40" s="31">
        <f t="shared" si="5"/>
        <v>69981033</v>
      </c>
      <c r="T40" s="31">
        <f t="shared" si="5"/>
        <v>69236764</v>
      </c>
      <c r="U40" s="31">
        <f t="shared" si="5"/>
        <v>88684601</v>
      </c>
      <c r="V40" s="31">
        <f t="shared" si="5"/>
        <v>88684601</v>
      </c>
      <c r="W40" s="31">
        <f t="shared" si="5"/>
        <v>88684601</v>
      </c>
      <c r="X40" s="31">
        <f t="shared" si="5"/>
        <v>21012000</v>
      </c>
      <c r="Y40" s="31">
        <f t="shared" si="5"/>
        <v>67672601</v>
      </c>
      <c r="Z40" s="32">
        <f>+IF(X40&lt;&gt;0,+(Y40/X40)*100,0)</f>
        <v>322.066442984961</v>
      </c>
      <c r="AA40" s="33">
        <f>+AA34+AA39</f>
        <v>21012000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125723178</v>
      </c>
      <c r="D42" s="43">
        <f>+D25-D40</f>
        <v>125723178</v>
      </c>
      <c r="E42" s="44">
        <f t="shared" si="6"/>
        <v>170540000</v>
      </c>
      <c r="F42" s="45">
        <f t="shared" si="6"/>
        <v>170540000</v>
      </c>
      <c r="G42" s="45">
        <f t="shared" si="6"/>
        <v>40036314</v>
      </c>
      <c r="H42" s="45">
        <f t="shared" si="6"/>
        <v>31120861</v>
      </c>
      <c r="I42" s="45">
        <f t="shared" si="6"/>
        <v>27543052</v>
      </c>
      <c r="J42" s="45">
        <f t="shared" si="6"/>
        <v>27543052</v>
      </c>
      <c r="K42" s="45">
        <f t="shared" si="6"/>
        <v>24368884</v>
      </c>
      <c r="L42" s="45">
        <f t="shared" si="6"/>
        <v>35495132</v>
      </c>
      <c r="M42" s="45">
        <f t="shared" si="6"/>
        <v>89011552</v>
      </c>
      <c r="N42" s="45">
        <f t="shared" si="6"/>
        <v>89011552</v>
      </c>
      <c r="O42" s="45">
        <f t="shared" si="6"/>
        <v>107723554</v>
      </c>
      <c r="P42" s="45">
        <f t="shared" si="6"/>
        <v>107723554</v>
      </c>
      <c r="Q42" s="45">
        <f t="shared" si="6"/>
        <v>107723554</v>
      </c>
      <c r="R42" s="45">
        <f t="shared" si="6"/>
        <v>107723554</v>
      </c>
      <c r="S42" s="45">
        <f t="shared" si="6"/>
        <v>107723554</v>
      </c>
      <c r="T42" s="45">
        <f t="shared" si="6"/>
        <v>107689229</v>
      </c>
      <c r="U42" s="45">
        <f t="shared" si="6"/>
        <v>107689229</v>
      </c>
      <c r="V42" s="45">
        <f t="shared" si="6"/>
        <v>107689229</v>
      </c>
      <c r="W42" s="45">
        <f t="shared" si="6"/>
        <v>107689229</v>
      </c>
      <c r="X42" s="45">
        <f t="shared" si="6"/>
        <v>170540000</v>
      </c>
      <c r="Y42" s="45">
        <f t="shared" si="6"/>
        <v>-62850771</v>
      </c>
      <c r="Z42" s="46">
        <f>+IF(X42&lt;&gt;0,+(Y42/X42)*100,0)</f>
        <v>-36.85397619326844</v>
      </c>
      <c r="AA42" s="47">
        <f>+AA25-AA40</f>
        <v>170540000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125723178</v>
      </c>
      <c r="D45" s="18">
        <v>125723178</v>
      </c>
      <c r="E45" s="19">
        <v>170540000</v>
      </c>
      <c r="F45" s="20">
        <v>170540000</v>
      </c>
      <c r="G45" s="20">
        <v>40036314</v>
      </c>
      <c r="H45" s="20">
        <v>31120861</v>
      </c>
      <c r="I45" s="20">
        <v>27543052</v>
      </c>
      <c r="J45" s="20">
        <v>27543052</v>
      </c>
      <c r="K45" s="20">
        <v>24368884</v>
      </c>
      <c r="L45" s="20">
        <v>35495132</v>
      </c>
      <c r="M45" s="20">
        <v>89011552</v>
      </c>
      <c r="N45" s="20">
        <v>89011552</v>
      </c>
      <c r="O45" s="20">
        <v>107723554</v>
      </c>
      <c r="P45" s="20">
        <v>107723554</v>
      </c>
      <c r="Q45" s="20"/>
      <c r="R45" s="20"/>
      <c r="S45" s="20">
        <v>107723554</v>
      </c>
      <c r="T45" s="20">
        <v>107689229</v>
      </c>
      <c r="U45" s="20">
        <v>107689229</v>
      </c>
      <c r="V45" s="20">
        <v>107689229</v>
      </c>
      <c r="W45" s="20">
        <v>107689229</v>
      </c>
      <c r="X45" s="20">
        <v>170540000</v>
      </c>
      <c r="Y45" s="20">
        <v>-62850771</v>
      </c>
      <c r="Z45" s="48">
        <v>-36.85</v>
      </c>
      <c r="AA45" s="22">
        <v>170540000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v>107723554</v>
      </c>
      <c r="R46" s="20">
        <v>107723554</v>
      </c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125723178</v>
      </c>
      <c r="D48" s="51">
        <f>SUM(D45:D47)</f>
        <v>125723178</v>
      </c>
      <c r="E48" s="52">
        <f t="shared" si="7"/>
        <v>170540000</v>
      </c>
      <c r="F48" s="53">
        <f t="shared" si="7"/>
        <v>170540000</v>
      </c>
      <c r="G48" s="53">
        <f t="shared" si="7"/>
        <v>40036314</v>
      </c>
      <c r="H48" s="53">
        <f t="shared" si="7"/>
        <v>31120861</v>
      </c>
      <c r="I48" s="53">
        <f t="shared" si="7"/>
        <v>27543052</v>
      </c>
      <c r="J48" s="53">
        <f t="shared" si="7"/>
        <v>27543052</v>
      </c>
      <c r="K48" s="53">
        <f t="shared" si="7"/>
        <v>24368884</v>
      </c>
      <c r="L48" s="53">
        <f t="shared" si="7"/>
        <v>35495132</v>
      </c>
      <c r="M48" s="53">
        <f t="shared" si="7"/>
        <v>89011552</v>
      </c>
      <c r="N48" s="53">
        <f t="shared" si="7"/>
        <v>89011552</v>
      </c>
      <c r="O48" s="53">
        <f t="shared" si="7"/>
        <v>107723554</v>
      </c>
      <c r="P48" s="53">
        <f t="shared" si="7"/>
        <v>107723554</v>
      </c>
      <c r="Q48" s="53">
        <f t="shared" si="7"/>
        <v>107723554</v>
      </c>
      <c r="R48" s="53">
        <f t="shared" si="7"/>
        <v>107723554</v>
      </c>
      <c r="S48" s="53">
        <f t="shared" si="7"/>
        <v>107723554</v>
      </c>
      <c r="T48" s="53">
        <f t="shared" si="7"/>
        <v>107689229</v>
      </c>
      <c r="U48" s="53">
        <f t="shared" si="7"/>
        <v>107689229</v>
      </c>
      <c r="V48" s="53">
        <f t="shared" si="7"/>
        <v>107689229</v>
      </c>
      <c r="W48" s="53">
        <f t="shared" si="7"/>
        <v>107689229</v>
      </c>
      <c r="X48" s="53">
        <f t="shared" si="7"/>
        <v>170540000</v>
      </c>
      <c r="Y48" s="53">
        <f t="shared" si="7"/>
        <v>-62850771</v>
      </c>
      <c r="Z48" s="54">
        <f>+IF(X48&lt;&gt;0,+(Y48/X48)*100,0)</f>
        <v>-36.85397619326844</v>
      </c>
      <c r="AA48" s="55">
        <f>SUM(AA45:AA47)</f>
        <v>170540000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6100</v>
      </c>
      <c r="H6" s="20">
        <v>6100</v>
      </c>
      <c r="I6" s="20">
        <v>6100</v>
      </c>
      <c r="J6" s="20">
        <v>6100</v>
      </c>
      <c r="K6" s="20">
        <v>6100</v>
      </c>
      <c r="L6" s="20">
        <v>6100</v>
      </c>
      <c r="M6" s="20">
        <v>6100</v>
      </c>
      <c r="N6" s="20">
        <v>6100</v>
      </c>
      <c r="O6" s="20">
        <v>6100</v>
      </c>
      <c r="P6" s="20">
        <v>6100</v>
      </c>
      <c r="Q6" s="20">
        <v>6100</v>
      </c>
      <c r="R6" s="20">
        <v>6100</v>
      </c>
      <c r="S6" s="20">
        <v>6100</v>
      </c>
      <c r="T6" s="20">
        <v>6100</v>
      </c>
      <c r="U6" s="20">
        <v>6100</v>
      </c>
      <c r="V6" s="20">
        <v>6100</v>
      </c>
      <c r="W6" s="20">
        <v>6100</v>
      </c>
      <c r="X6" s="20"/>
      <c r="Y6" s="20">
        <v>6100</v>
      </c>
      <c r="Z6" s="21"/>
      <c r="AA6" s="22"/>
    </row>
    <row r="7" spans="1:27" ht="13.5">
      <c r="A7" s="23" t="s">
        <v>34</v>
      </c>
      <c r="B7" s="17"/>
      <c r="C7" s="18">
        <v>254433670</v>
      </c>
      <c r="D7" s="18">
        <v>254433670</v>
      </c>
      <c r="E7" s="19">
        <v>163891440</v>
      </c>
      <c r="F7" s="20">
        <v>163891440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163891440</v>
      </c>
      <c r="Y7" s="20">
        <v>-163891440</v>
      </c>
      <c r="Z7" s="21">
        <v>-100</v>
      </c>
      <c r="AA7" s="22">
        <v>163891440</v>
      </c>
    </row>
    <row r="8" spans="1:27" ht="13.5">
      <c r="A8" s="23" t="s">
        <v>35</v>
      </c>
      <c r="B8" s="17"/>
      <c r="C8" s="18">
        <v>935432</v>
      </c>
      <c r="D8" s="18">
        <v>935432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4399054</v>
      </c>
      <c r="D9" s="18">
        <v>4399054</v>
      </c>
      <c r="E9" s="19">
        <v>15410</v>
      </c>
      <c r="F9" s="20">
        <v>15410</v>
      </c>
      <c r="G9" s="20">
        <v>18977468</v>
      </c>
      <c r="H9" s="20">
        <v>6154155</v>
      </c>
      <c r="I9" s="20">
        <v>14209175</v>
      </c>
      <c r="J9" s="20">
        <v>14209175</v>
      </c>
      <c r="K9" s="20">
        <v>13877488</v>
      </c>
      <c r="L9" s="20">
        <v>16973979</v>
      </c>
      <c r="M9" s="20">
        <v>13877488</v>
      </c>
      <c r="N9" s="20">
        <v>13877488</v>
      </c>
      <c r="O9" s="20">
        <v>13089996</v>
      </c>
      <c r="P9" s="20">
        <v>13006360</v>
      </c>
      <c r="Q9" s="20">
        <v>12457618</v>
      </c>
      <c r="R9" s="20">
        <v>12457618</v>
      </c>
      <c r="S9" s="20">
        <v>13381749</v>
      </c>
      <c r="T9" s="20">
        <v>14292254</v>
      </c>
      <c r="U9" s="20">
        <v>13923391</v>
      </c>
      <c r="V9" s="20">
        <v>13923391</v>
      </c>
      <c r="W9" s="20">
        <v>13923391</v>
      </c>
      <c r="X9" s="20">
        <v>15410</v>
      </c>
      <c r="Y9" s="20">
        <v>13907981</v>
      </c>
      <c r="Z9" s="21">
        <v>90252.96</v>
      </c>
      <c r="AA9" s="22">
        <v>15410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259768156</v>
      </c>
      <c r="D12" s="29">
        <f>SUM(D6:D11)</f>
        <v>259768156</v>
      </c>
      <c r="E12" s="30">
        <f t="shared" si="0"/>
        <v>163906850</v>
      </c>
      <c r="F12" s="31">
        <f t="shared" si="0"/>
        <v>163906850</v>
      </c>
      <c r="G12" s="31">
        <f t="shared" si="0"/>
        <v>18983568</v>
      </c>
      <c r="H12" s="31">
        <f t="shared" si="0"/>
        <v>6160255</v>
      </c>
      <c r="I12" s="31">
        <f t="shared" si="0"/>
        <v>14215275</v>
      </c>
      <c r="J12" s="31">
        <f t="shared" si="0"/>
        <v>14215275</v>
      </c>
      <c r="K12" s="31">
        <f t="shared" si="0"/>
        <v>13883588</v>
      </c>
      <c r="L12" s="31">
        <f t="shared" si="0"/>
        <v>16980079</v>
      </c>
      <c r="M12" s="31">
        <f t="shared" si="0"/>
        <v>13883588</v>
      </c>
      <c r="N12" s="31">
        <f t="shared" si="0"/>
        <v>13883588</v>
      </c>
      <c r="O12" s="31">
        <f t="shared" si="0"/>
        <v>13096096</v>
      </c>
      <c r="P12" s="31">
        <f t="shared" si="0"/>
        <v>13012460</v>
      </c>
      <c r="Q12" s="31">
        <f t="shared" si="0"/>
        <v>12463718</v>
      </c>
      <c r="R12" s="31">
        <f t="shared" si="0"/>
        <v>12463718</v>
      </c>
      <c r="S12" s="31">
        <f t="shared" si="0"/>
        <v>13387849</v>
      </c>
      <c r="T12" s="31">
        <f t="shared" si="0"/>
        <v>14298354</v>
      </c>
      <c r="U12" s="31">
        <f t="shared" si="0"/>
        <v>13929491</v>
      </c>
      <c r="V12" s="31">
        <f t="shared" si="0"/>
        <v>13929491</v>
      </c>
      <c r="W12" s="31">
        <f t="shared" si="0"/>
        <v>13929491</v>
      </c>
      <c r="X12" s="31">
        <f t="shared" si="0"/>
        <v>163906850</v>
      </c>
      <c r="Y12" s="31">
        <f t="shared" si="0"/>
        <v>-149977359</v>
      </c>
      <c r="Z12" s="32">
        <f>+IF(X12&lt;&gt;0,+(Y12/X12)*100,0)</f>
        <v>-91.50158092843587</v>
      </c>
      <c r="AA12" s="33">
        <f>SUM(AA6:AA11)</f>
        <v>163906850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231872</v>
      </c>
      <c r="D15" s="18">
        <v>231872</v>
      </c>
      <c r="E15" s="19"/>
      <c r="F15" s="20"/>
      <c r="G15" s="20"/>
      <c r="H15" s="20"/>
      <c r="I15" s="20"/>
      <c r="J15" s="20"/>
      <c r="K15" s="20"/>
      <c r="L15" s="20">
        <v>231872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205618455</v>
      </c>
      <c r="H16" s="24">
        <v>236000000</v>
      </c>
      <c r="I16" s="24">
        <v>215267398</v>
      </c>
      <c r="J16" s="20">
        <v>215267398</v>
      </c>
      <c r="K16" s="24">
        <v>216514793</v>
      </c>
      <c r="L16" s="24">
        <v>224634937</v>
      </c>
      <c r="M16" s="20">
        <v>216514793</v>
      </c>
      <c r="N16" s="24">
        <v>216514793</v>
      </c>
      <c r="O16" s="24">
        <v>218313132</v>
      </c>
      <c r="P16" s="24">
        <v>214591396</v>
      </c>
      <c r="Q16" s="20">
        <v>238118794</v>
      </c>
      <c r="R16" s="24">
        <v>238118794</v>
      </c>
      <c r="S16" s="24">
        <v>237121466</v>
      </c>
      <c r="T16" s="20">
        <v>233990923</v>
      </c>
      <c r="U16" s="24">
        <v>238075954</v>
      </c>
      <c r="V16" s="24">
        <v>238075954</v>
      </c>
      <c r="W16" s="24">
        <v>238075954</v>
      </c>
      <c r="X16" s="20"/>
      <c r="Y16" s="24">
        <v>238075954</v>
      </c>
      <c r="Z16" s="25"/>
      <c r="AA16" s="26"/>
    </row>
    <row r="17" spans="1:27" ht="13.5">
      <c r="A17" s="23" t="s">
        <v>43</v>
      </c>
      <c r="B17" s="17"/>
      <c r="C17" s="18">
        <v>24839500</v>
      </c>
      <c r="D17" s="18">
        <v>24839500</v>
      </c>
      <c r="E17" s="19">
        <v>14880500</v>
      </c>
      <c r="F17" s="20">
        <v>14880500</v>
      </c>
      <c r="G17" s="20"/>
      <c r="H17" s="20">
        <v>24839500</v>
      </c>
      <c r="I17" s="20">
        <v>24839500</v>
      </c>
      <c r="J17" s="20">
        <v>24839500</v>
      </c>
      <c r="K17" s="20">
        <v>24839500</v>
      </c>
      <c r="L17" s="20">
        <v>24839500</v>
      </c>
      <c r="M17" s="20">
        <v>24839500</v>
      </c>
      <c r="N17" s="20">
        <v>24839500</v>
      </c>
      <c r="O17" s="20">
        <v>24839500</v>
      </c>
      <c r="P17" s="20">
        <v>24839500</v>
      </c>
      <c r="Q17" s="20">
        <v>24839500</v>
      </c>
      <c r="R17" s="20">
        <v>24839500</v>
      </c>
      <c r="S17" s="20">
        <v>24839500</v>
      </c>
      <c r="T17" s="20">
        <v>24839500</v>
      </c>
      <c r="U17" s="20">
        <v>24839500</v>
      </c>
      <c r="V17" s="20">
        <v>24839500</v>
      </c>
      <c r="W17" s="20">
        <v>24839500</v>
      </c>
      <c r="X17" s="20">
        <v>14880500</v>
      </c>
      <c r="Y17" s="20">
        <v>9959000</v>
      </c>
      <c r="Z17" s="21">
        <v>66.93</v>
      </c>
      <c r="AA17" s="22">
        <v>14880500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29154719</v>
      </c>
      <c r="D19" s="18">
        <v>29154719</v>
      </c>
      <c r="E19" s="19">
        <v>51422000</v>
      </c>
      <c r="F19" s="20">
        <v>40096100</v>
      </c>
      <c r="G19" s="20">
        <v>88114605</v>
      </c>
      <c r="H19" s="20">
        <v>29157867</v>
      </c>
      <c r="I19" s="20">
        <v>30169488</v>
      </c>
      <c r="J19" s="20">
        <v>30169488</v>
      </c>
      <c r="K19" s="20">
        <v>29169488</v>
      </c>
      <c r="L19" s="20">
        <v>29154719</v>
      </c>
      <c r="M19" s="20">
        <v>29169488</v>
      </c>
      <c r="N19" s="20">
        <v>29169488</v>
      </c>
      <c r="O19" s="20">
        <v>29247265</v>
      </c>
      <c r="P19" s="20">
        <v>29292748</v>
      </c>
      <c r="Q19" s="20">
        <v>29438171</v>
      </c>
      <c r="R19" s="20">
        <v>29438171</v>
      </c>
      <c r="S19" s="20">
        <v>29459843</v>
      </c>
      <c r="T19" s="20">
        <v>29693653</v>
      </c>
      <c r="U19" s="20">
        <v>29755589</v>
      </c>
      <c r="V19" s="20">
        <v>29755589</v>
      </c>
      <c r="W19" s="20">
        <v>29755589</v>
      </c>
      <c r="X19" s="20">
        <v>40096100</v>
      </c>
      <c r="Y19" s="20">
        <v>-10340511</v>
      </c>
      <c r="Z19" s="21">
        <v>-25.79</v>
      </c>
      <c r="AA19" s="22">
        <v>40096100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86885</v>
      </c>
      <c r="D22" s="18">
        <v>86885</v>
      </c>
      <c r="E22" s="19">
        <v>86885</v>
      </c>
      <c r="F22" s="20">
        <v>86885</v>
      </c>
      <c r="G22" s="20"/>
      <c r="H22" s="20">
        <v>86885</v>
      </c>
      <c r="I22" s="20">
        <v>86885</v>
      </c>
      <c r="J22" s="20">
        <v>86885</v>
      </c>
      <c r="K22" s="20">
        <v>86885</v>
      </c>
      <c r="L22" s="20">
        <v>86885</v>
      </c>
      <c r="M22" s="20">
        <v>86885</v>
      </c>
      <c r="N22" s="20">
        <v>86885</v>
      </c>
      <c r="O22" s="20">
        <v>86885</v>
      </c>
      <c r="P22" s="20">
        <v>86885</v>
      </c>
      <c r="Q22" s="20">
        <v>86885</v>
      </c>
      <c r="R22" s="20">
        <v>86885</v>
      </c>
      <c r="S22" s="20">
        <v>86885</v>
      </c>
      <c r="T22" s="20">
        <v>86885</v>
      </c>
      <c r="U22" s="20">
        <v>86885</v>
      </c>
      <c r="V22" s="20">
        <v>86885</v>
      </c>
      <c r="W22" s="20">
        <v>86885</v>
      </c>
      <c r="X22" s="20">
        <v>86885</v>
      </c>
      <c r="Y22" s="20"/>
      <c r="Z22" s="21"/>
      <c r="AA22" s="22">
        <v>86885</v>
      </c>
    </row>
    <row r="23" spans="1:27" ht="13.5">
      <c r="A23" s="23" t="s">
        <v>49</v>
      </c>
      <c r="B23" s="17"/>
      <c r="C23" s="18">
        <v>34033500</v>
      </c>
      <c r="D23" s="18">
        <v>34033500</v>
      </c>
      <c r="E23" s="19">
        <v>33357500</v>
      </c>
      <c r="F23" s="20">
        <v>33357500</v>
      </c>
      <c r="G23" s="24"/>
      <c r="H23" s="24">
        <v>34033500</v>
      </c>
      <c r="I23" s="24">
        <v>34033500</v>
      </c>
      <c r="J23" s="20">
        <v>34033500</v>
      </c>
      <c r="K23" s="24">
        <v>34033500</v>
      </c>
      <c r="L23" s="24">
        <v>34033500</v>
      </c>
      <c r="M23" s="20">
        <v>34033500</v>
      </c>
      <c r="N23" s="24">
        <v>34033500</v>
      </c>
      <c r="O23" s="24">
        <v>34033500</v>
      </c>
      <c r="P23" s="24">
        <v>34033500</v>
      </c>
      <c r="Q23" s="20">
        <v>34033500</v>
      </c>
      <c r="R23" s="24">
        <v>34033500</v>
      </c>
      <c r="S23" s="24">
        <v>34033500</v>
      </c>
      <c r="T23" s="20">
        <v>34033500</v>
      </c>
      <c r="U23" s="24">
        <v>34033500</v>
      </c>
      <c r="V23" s="24">
        <v>34033500</v>
      </c>
      <c r="W23" s="24">
        <v>34033500</v>
      </c>
      <c r="X23" s="20">
        <v>33357500</v>
      </c>
      <c r="Y23" s="24">
        <v>676000</v>
      </c>
      <c r="Z23" s="25">
        <v>2.03</v>
      </c>
      <c r="AA23" s="26">
        <v>33357500</v>
      </c>
    </row>
    <row r="24" spans="1:27" ht="13.5">
      <c r="A24" s="27" t="s">
        <v>50</v>
      </c>
      <c r="B24" s="35"/>
      <c r="C24" s="29">
        <f aca="true" t="shared" si="1" ref="C24:Y24">SUM(C15:C23)</f>
        <v>88346476</v>
      </c>
      <c r="D24" s="29">
        <f>SUM(D15:D23)</f>
        <v>88346476</v>
      </c>
      <c r="E24" s="36">
        <f t="shared" si="1"/>
        <v>99746885</v>
      </c>
      <c r="F24" s="37">
        <f t="shared" si="1"/>
        <v>88420985</v>
      </c>
      <c r="G24" s="37">
        <f t="shared" si="1"/>
        <v>293733060</v>
      </c>
      <c r="H24" s="37">
        <f t="shared" si="1"/>
        <v>324117752</v>
      </c>
      <c r="I24" s="37">
        <f t="shared" si="1"/>
        <v>304396771</v>
      </c>
      <c r="J24" s="37">
        <f t="shared" si="1"/>
        <v>304396771</v>
      </c>
      <c r="K24" s="37">
        <f t="shared" si="1"/>
        <v>304644166</v>
      </c>
      <c r="L24" s="37">
        <f t="shared" si="1"/>
        <v>312981413</v>
      </c>
      <c r="M24" s="37">
        <f t="shared" si="1"/>
        <v>304644166</v>
      </c>
      <c r="N24" s="37">
        <f t="shared" si="1"/>
        <v>304644166</v>
      </c>
      <c r="O24" s="37">
        <f t="shared" si="1"/>
        <v>306520282</v>
      </c>
      <c r="P24" s="37">
        <f t="shared" si="1"/>
        <v>302844029</v>
      </c>
      <c r="Q24" s="37">
        <f t="shared" si="1"/>
        <v>326516850</v>
      </c>
      <c r="R24" s="37">
        <f t="shared" si="1"/>
        <v>326516850</v>
      </c>
      <c r="S24" s="37">
        <f t="shared" si="1"/>
        <v>325541194</v>
      </c>
      <c r="T24" s="37">
        <f t="shared" si="1"/>
        <v>322644461</v>
      </c>
      <c r="U24" s="37">
        <f t="shared" si="1"/>
        <v>326791428</v>
      </c>
      <c r="V24" s="37">
        <f t="shared" si="1"/>
        <v>326791428</v>
      </c>
      <c r="W24" s="37">
        <f t="shared" si="1"/>
        <v>326791428</v>
      </c>
      <c r="X24" s="37">
        <f t="shared" si="1"/>
        <v>88420985</v>
      </c>
      <c r="Y24" s="37">
        <f t="shared" si="1"/>
        <v>238370443</v>
      </c>
      <c r="Z24" s="38">
        <f>+IF(X24&lt;&gt;0,+(Y24/X24)*100,0)</f>
        <v>269.58582626058734</v>
      </c>
      <c r="AA24" s="39">
        <f>SUM(AA15:AA23)</f>
        <v>88420985</v>
      </c>
    </row>
    <row r="25" spans="1:27" ht="13.5">
      <c r="A25" s="27" t="s">
        <v>51</v>
      </c>
      <c r="B25" s="28"/>
      <c r="C25" s="29">
        <f aca="true" t="shared" si="2" ref="C25:Y25">+C12+C24</f>
        <v>348114632</v>
      </c>
      <c r="D25" s="29">
        <f>+D12+D24</f>
        <v>348114632</v>
      </c>
      <c r="E25" s="30">
        <f t="shared" si="2"/>
        <v>263653735</v>
      </c>
      <c r="F25" s="31">
        <f t="shared" si="2"/>
        <v>252327835</v>
      </c>
      <c r="G25" s="31">
        <f t="shared" si="2"/>
        <v>312716628</v>
      </c>
      <c r="H25" s="31">
        <f t="shared" si="2"/>
        <v>330278007</v>
      </c>
      <c r="I25" s="31">
        <f t="shared" si="2"/>
        <v>318612046</v>
      </c>
      <c r="J25" s="31">
        <f t="shared" si="2"/>
        <v>318612046</v>
      </c>
      <c r="K25" s="31">
        <f t="shared" si="2"/>
        <v>318527754</v>
      </c>
      <c r="L25" s="31">
        <f t="shared" si="2"/>
        <v>329961492</v>
      </c>
      <c r="M25" s="31">
        <f t="shared" si="2"/>
        <v>318527754</v>
      </c>
      <c r="N25" s="31">
        <f t="shared" si="2"/>
        <v>318527754</v>
      </c>
      <c r="O25" s="31">
        <f t="shared" si="2"/>
        <v>319616378</v>
      </c>
      <c r="P25" s="31">
        <f t="shared" si="2"/>
        <v>315856489</v>
      </c>
      <c r="Q25" s="31">
        <f t="shared" si="2"/>
        <v>338980568</v>
      </c>
      <c r="R25" s="31">
        <f t="shared" si="2"/>
        <v>338980568</v>
      </c>
      <c r="S25" s="31">
        <f t="shared" si="2"/>
        <v>338929043</v>
      </c>
      <c r="T25" s="31">
        <f t="shared" si="2"/>
        <v>336942815</v>
      </c>
      <c r="U25" s="31">
        <f t="shared" si="2"/>
        <v>340720919</v>
      </c>
      <c r="V25" s="31">
        <f t="shared" si="2"/>
        <v>340720919</v>
      </c>
      <c r="W25" s="31">
        <f t="shared" si="2"/>
        <v>340720919</v>
      </c>
      <c r="X25" s="31">
        <f t="shared" si="2"/>
        <v>252327835</v>
      </c>
      <c r="Y25" s="31">
        <f t="shared" si="2"/>
        <v>88393084</v>
      </c>
      <c r="Z25" s="32">
        <f>+IF(X25&lt;&gt;0,+(Y25/X25)*100,0)</f>
        <v>35.03104760519187</v>
      </c>
      <c r="AA25" s="33">
        <f>+AA12+AA24</f>
        <v>252327835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3983870</v>
      </c>
      <c r="D30" s="18">
        <v>3983870</v>
      </c>
      <c r="E30" s="19">
        <v>4000000</v>
      </c>
      <c r="F30" s="20">
        <v>4000000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4000000</v>
      </c>
      <c r="Y30" s="20">
        <v>-4000000</v>
      </c>
      <c r="Z30" s="21">
        <v>-100</v>
      </c>
      <c r="AA30" s="22">
        <v>4000000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33477160</v>
      </c>
      <c r="D32" s="18">
        <v>33477160</v>
      </c>
      <c r="E32" s="19">
        <v>9200000</v>
      </c>
      <c r="F32" s="20">
        <v>9200000</v>
      </c>
      <c r="G32" s="20">
        <v>5045570</v>
      </c>
      <c r="H32" s="20">
        <v>20413710</v>
      </c>
      <c r="I32" s="20">
        <v>8747749</v>
      </c>
      <c r="J32" s="20">
        <v>8747749</v>
      </c>
      <c r="K32" s="20">
        <v>8663457</v>
      </c>
      <c r="L32" s="20">
        <v>20097195</v>
      </c>
      <c r="M32" s="20">
        <v>8663457</v>
      </c>
      <c r="N32" s="20">
        <v>8663457</v>
      </c>
      <c r="O32" s="20">
        <v>9752081</v>
      </c>
      <c r="P32" s="20">
        <v>5992192</v>
      </c>
      <c r="Q32" s="20">
        <v>29116271</v>
      </c>
      <c r="R32" s="20">
        <v>29116271</v>
      </c>
      <c r="S32" s="20">
        <v>29064746</v>
      </c>
      <c r="T32" s="20">
        <v>27078518</v>
      </c>
      <c r="U32" s="20">
        <v>30856622</v>
      </c>
      <c r="V32" s="20">
        <v>30856622</v>
      </c>
      <c r="W32" s="20">
        <v>30856622</v>
      </c>
      <c r="X32" s="20">
        <v>9200000</v>
      </c>
      <c r="Y32" s="20">
        <v>21656622</v>
      </c>
      <c r="Z32" s="21">
        <v>235.4</v>
      </c>
      <c r="AA32" s="22">
        <v>9200000</v>
      </c>
    </row>
    <row r="33" spans="1:27" ht="13.5">
      <c r="A33" s="23" t="s">
        <v>58</v>
      </c>
      <c r="B33" s="17"/>
      <c r="C33" s="18">
        <v>789305</v>
      </c>
      <c r="D33" s="18">
        <v>789305</v>
      </c>
      <c r="E33" s="19">
        <v>1066218</v>
      </c>
      <c r="F33" s="20">
        <v>1066218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1066218</v>
      </c>
      <c r="Y33" s="20">
        <v>-1066218</v>
      </c>
      <c r="Z33" s="21">
        <v>-100</v>
      </c>
      <c r="AA33" s="22">
        <v>1066218</v>
      </c>
    </row>
    <row r="34" spans="1:27" ht="13.5">
      <c r="A34" s="27" t="s">
        <v>59</v>
      </c>
      <c r="B34" s="28"/>
      <c r="C34" s="29">
        <f aca="true" t="shared" si="3" ref="C34:Y34">SUM(C29:C33)</f>
        <v>38250335</v>
      </c>
      <c r="D34" s="29">
        <f>SUM(D29:D33)</f>
        <v>38250335</v>
      </c>
      <c r="E34" s="30">
        <f t="shared" si="3"/>
        <v>14266218</v>
      </c>
      <c r="F34" s="31">
        <f t="shared" si="3"/>
        <v>14266218</v>
      </c>
      <c r="G34" s="31">
        <f t="shared" si="3"/>
        <v>5045570</v>
      </c>
      <c r="H34" s="31">
        <f t="shared" si="3"/>
        <v>20413710</v>
      </c>
      <c r="I34" s="31">
        <f t="shared" si="3"/>
        <v>8747749</v>
      </c>
      <c r="J34" s="31">
        <f t="shared" si="3"/>
        <v>8747749</v>
      </c>
      <c r="K34" s="31">
        <f t="shared" si="3"/>
        <v>8663457</v>
      </c>
      <c r="L34" s="31">
        <f t="shared" si="3"/>
        <v>20097195</v>
      </c>
      <c r="M34" s="31">
        <f t="shared" si="3"/>
        <v>8663457</v>
      </c>
      <c r="N34" s="31">
        <f t="shared" si="3"/>
        <v>8663457</v>
      </c>
      <c r="O34" s="31">
        <f t="shared" si="3"/>
        <v>9752081</v>
      </c>
      <c r="P34" s="31">
        <f t="shared" si="3"/>
        <v>5992192</v>
      </c>
      <c r="Q34" s="31">
        <f t="shared" si="3"/>
        <v>29116271</v>
      </c>
      <c r="R34" s="31">
        <f t="shared" si="3"/>
        <v>29116271</v>
      </c>
      <c r="S34" s="31">
        <f t="shared" si="3"/>
        <v>29064746</v>
      </c>
      <c r="T34" s="31">
        <f t="shared" si="3"/>
        <v>27078518</v>
      </c>
      <c r="U34" s="31">
        <f t="shared" si="3"/>
        <v>30856622</v>
      </c>
      <c r="V34" s="31">
        <f t="shared" si="3"/>
        <v>30856622</v>
      </c>
      <c r="W34" s="31">
        <f t="shared" si="3"/>
        <v>30856622</v>
      </c>
      <c r="X34" s="31">
        <f t="shared" si="3"/>
        <v>14266218</v>
      </c>
      <c r="Y34" s="31">
        <f t="shared" si="3"/>
        <v>16590404</v>
      </c>
      <c r="Z34" s="32">
        <f>+IF(X34&lt;&gt;0,+(Y34/X34)*100,0)</f>
        <v>116.29153571044549</v>
      </c>
      <c r="AA34" s="33">
        <f>SUM(AA29:AA33)</f>
        <v>14266218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58969292</v>
      </c>
      <c r="D38" s="18">
        <v>58969292</v>
      </c>
      <c r="E38" s="19">
        <v>59716794</v>
      </c>
      <c r="F38" s="20">
        <v>59716794</v>
      </c>
      <c r="G38" s="20">
        <v>60657520</v>
      </c>
      <c r="H38" s="20">
        <v>58969292</v>
      </c>
      <c r="I38" s="20">
        <v>58969292</v>
      </c>
      <c r="J38" s="20">
        <v>58969292</v>
      </c>
      <c r="K38" s="20">
        <v>58969292</v>
      </c>
      <c r="L38" s="20">
        <v>58969292</v>
      </c>
      <c r="M38" s="20">
        <v>58969292</v>
      </c>
      <c r="N38" s="20">
        <v>58969292</v>
      </c>
      <c r="O38" s="20">
        <v>58969292</v>
      </c>
      <c r="P38" s="20">
        <v>58969292</v>
      </c>
      <c r="Q38" s="20">
        <v>58969292</v>
      </c>
      <c r="R38" s="20">
        <v>58969292</v>
      </c>
      <c r="S38" s="20">
        <v>58969292</v>
      </c>
      <c r="T38" s="20">
        <v>58969292</v>
      </c>
      <c r="U38" s="20">
        <v>58969292</v>
      </c>
      <c r="V38" s="20">
        <v>58969292</v>
      </c>
      <c r="W38" s="20">
        <v>58969292</v>
      </c>
      <c r="X38" s="20">
        <v>59716794</v>
      </c>
      <c r="Y38" s="20">
        <v>-747502</v>
      </c>
      <c r="Z38" s="21">
        <v>-1.25</v>
      </c>
      <c r="AA38" s="22">
        <v>59716794</v>
      </c>
    </row>
    <row r="39" spans="1:27" ht="13.5">
      <c r="A39" s="27" t="s">
        <v>61</v>
      </c>
      <c r="B39" s="35"/>
      <c r="C39" s="29">
        <f aca="true" t="shared" si="4" ref="C39:Y39">SUM(C37:C38)</f>
        <v>58969292</v>
      </c>
      <c r="D39" s="29">
        <f>SUM(D37:D38)</f>
        <v>58969292</v>
      </c>
      <c r="E39" s="36">
        <f t="shared" si="4"/>
        <v>59716794</v>
      </c>
      <c r="F39" s="37">
        <f t="shared" si="4"/>
        <v>59716794</v>
      </c>
      <c r="G39" s="37">
        <f t="shared" si="4"/>
        <v>60657520</v>
      </c>
      <c r="H39" s="37">
        <f t="shared" si="4"/>
        <v>58969292</v>
      </c>
      <c r="I39" s="37">
        <f t="shared" si="4"/>
        <v>58969292</v>
      </c>
      <c r="J39" s="37">
        <f t="shared" si="4"/>
        <v>58969292</v>
      </c>
      <c r="K39" s="37">
        <f t="shared" si="4"/>
        <v>58969292</v>
      </c>
      <c r="L39" s="37">
        <f t="shared" si="4"/>
        <v>58969292</v>
      </c>
      <c r="M39" s="37">
        <f t="shared" si="4"/>
        <v>58969292</v>
      </c>
      <c r="N39" s="37">
        <f t="shared" si="4"/>
        <v>58969292</v>
      </c>
      <c r="O39" s="37">
        <f t="shared" si="4"/>
        <v>58969292</v>
      </c>
      <c r="P39" s="37">
        <f t="shared" si="4"/>
        <v>58969292</v>
      </c>
      <c r="Q39" s="37">
        <f t="shared" si="4"/>
        <v>58969292</v>
      </c>
      <c r="R39" s="37">
        <f t="shared" si="4"/>
        <v>58969292</v>
      </c>
      <c r="S39" s="37">
        <f t="shared" si="4"/>
        <v>58969292</v>
      </c>
      <c r="T39" s="37">
        <f t="shared" si="4"/>
        <v>58969292</v>
      </c>
      <c r="U39" s="37">
        <f t="shared" si="4"/>
        <v>58969292</v>
      </c>
      <c r="V39" s="37">
        <f t="shared" si="4"/>
        <v>58969292</v>
      </c>
      <c r="W39" s="37">
        <f t="shared" si="4"/>
        <v>58969292</v>
      </c>
      <c r="X39" s="37">
        <f t="shared" si="4"/>
        <v>59716794</v>
      </c>
      <c r="Y39" s="37">
        <f t="shared" si="4"/>
        <v>-747502</v>
      </c>
      <c r="Z39" s="38">
        <f>+IF(X39&lt;&gt;0,+(Y39/X39)*100,0)</f>
        <v>-1.2517450283751</v>
      </c>
      <c r="AA39" s="39">
        <f>SUM(AA37:AA38)</f>
        <v>59716794</v>
      </c>
    </row>
    <row r="40" spans="1:27" ht="13.5">
      <c r="A40" s="27" t="s">
        <v>62</v>
      </c>
      <c r="B40" s="28"/>
      <c r="C40" s="29">
        <f aca="true" t="shared" si="5" ref="C40:Y40">+C34+C39</f>
        <v>97219627</v>
      </c>
      <c r="D40" s="29">
        <f>+D34+D39</f>
        <v>97219627</v>
      </c>
      <c r="E40" s="30">
        <f t="shared" si="5"/>
        <v>73983012</v>
      </c>
      <c r="F40" s="31">
        <f t="shared" si="5"/>
        <v>73983012</v>
      </c>
      <c r="G40" s="31">
        <f t="shared" si="5"/>
        <v>65703090</v>
      </c>
      <c r="H40" s="31">
        <f t="shared" si="5"/>
        <v>79383002</v>
      </c>
      <c r="I40" s="31">
        <f t="shared" si="5"/>
        <v>67717041</v>
      </c>
      <c r="J40" s="31">
        <f t="shared" si="5"/>
        <v>67717041</v>
      </c>
      <c r="K40" s="31">
        <f t="shared" si="5"/>
        <v>67632749</v>
      </c>
      <c r="L40" s="31">
        <f t="shared" si="5"/>
        <v>79066487</v>
      </c>
      <c r="M40" s="31">
        <f t="shared" si="5"/>
        <v>67632749</v>
      </c>
      <c r="N40" s="31">
        <f t="shared" si="5"/>
        <v>67632749</v>
      </c>
      <c r="O40" s="31">
        <f t="shared" si="5"/>
        <v>68721373</v>
      </c>
      <c r="P40" s="31">
        <f t="shared" si="5"/>
        <v>64961484</v>
      </c>
      <c r="Q40" s="31">
        <f t="shared" si="5"/>
        <v>88085563</v>
      </c>
      <c r="R40" s="31">
        <f t="shared" si="5"/>
        <v>88085563</v>
      </c>
      <c r="S40" s="31">
        <f t="shared" si="5"/>
        <v>88034038</v>
      </c>
      <c r="T40" s="31">
        <f t="shared" si="5"/>
        <v>86047810</v>
      </c>
      <c r="U40" s="31">
        <f t="shared" si="5"/>
        <v>89825914</v>
      </c>
      <c r="V40" s="31">
        <f t="shared" si="5"/>
        <v>89825914</v>
      </c>
      <c r="W40" s="31">
        <f t="shared" si="5"/>
        <v>89825914</v>
      </c>
      <c r="X40" s="31">
        <f t="shared" si="5"/>
        <v>73983012</v>
      </c>
      <c r="Y40" s="31">
        <f t="shared" si="5"/>
        <v>15842902</v>
      </c>
      <c r="Z40" s="32">
        <f>+IF(X40&lt;&gt;0,+(Y40/X40)*100,0)</f>
        <v>21.414243042713643</v>
      </c>
      <c r="AA40" s="33">
        <f>+AA34+AA39</f>
        <v>73983012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250895005</v>
      </c>
      <c r="D42" s="43">
        <f>+D25-D40</f>
        <v>250895005</v>
      </c>
      <c r="E42" s="44">
        <f t="shared" si="6"/>
        <v>189670723</v>
      </c>
      <c r="F42" s="45">
        <f t="shared" si="6"/>
        <v>178344823</v>
      </c>
      <c r="G42" s="45">
        <f t="shared" si="6"/>
        <v>247013538</v>
      </c>
      <c r="H42" s="45">
        <f t="shared" si="6"/>
        <v>250895005</v>
      </c>
      <c r="I42" s="45">
        <f t="shared" si="6"/>
        <v>250895005</v>
      </c>
      <c r="J42" s="45">
        <f t="shared" si="6"/>
        <v>250895005</v>
      </c>
      <c r="K42" s="45">
        <f t="shared" si="6"/>
        <v>250895005</v>
      </c>
      <c r="L42" s="45">
        <f t="shared" si="6"/>
        <v>250895005</v>
      </c>
      <c r="M42" s="45">
        <f t="shared" si="6"/>
        <v>250895005</v>
      </c>
      <c r="N42" s="45">
        <f t="shared" si="6"/>
        <v>250895005</v>
      </c>
      <c r="O42" s="45">
        <f t="shared" si="6"/>
        <v>250895005</v>
      </c>
      <c r="P42" s="45">
        <f t="shared" si="6"/>
        <v>250895005</v>
      </c>
      <c r="Q42" s="45">
        <f t="shared" si="6"/>
        <v>250895005</v>
      </c>
      <c r="R42" s="45">
        <f t="shared" si="6"/>
        <v>250895005</v>
      </c>
      <c r="S42" s="45">
        <f t="shared" si="6"/>
        <v>250895005</v>
      </c>
      <c r="T42" s="45">
        <f t="shared" si="6"/>
        <v>250895005</v>
      </c>
      <c r="U42" s="45">
        <f t="shared" si="6"/>
        <v>250895005</v>
      </c>
      <c r="V42" s="45">
        <f t="shared" si="6"/>
        <v>250895005</v>
      </c>
      <c r="W42" s="45">
        <f t="shared" si="6"/>
        <v>250895005</v>
      </c>
      <c r="X42" s="45">
        <f t="shared" si="6"/>
        <v>178344823</v>
      </c>
      <c r="Y42" s="45">
        <f t="shared" si="6"/>
        <v>72550182</v>
      </c>
      <c r="Z42" s="46">
        <f>+IF(X42&lt;&gt;0,+(Y42/X42)*100,0)</f>
        <v>40.67972413194186</v>
      </c>
      <c r="AA42" s="47">
        <f>+AA25-AA40</f>
        <v>178344823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174385070</v>
      </c>
      <c r="D45" s="18">
        <v>174385070</v>
      </c>
      <c r="E45" s="19">
        <v>110207669</v>
      </c>
      <c r="F45" s="20">
        <v>98881769</v>
      </c>
      <c r="G45" s="20">
        <v>167550484</v>
      </c>
      <c r="H45" s="20">
        <v>174385070</v>
      </c>
      <c r="I45" s="20">
        <v>174385070</v>
      </c>
      <c r="J45" s="20">
        <v>174385070</v>
      </c>
      <c r="K45" s="20">
        <v>174385070</v>
      </c>
      <c r="L45" s="20">
        <v>174385070</v>
      </c>
      <c r="M45" s="20">
        <v>174385070</v>
      </c>
      <c r="N45" s="20">
        <v>174385070</v>
      </c>
      <c r="O45" s="20">
        <v>174385070</v>
      </c>
      <c r="P45" s="20">
        <v>174385070</v>
      </c>
      <c r="Q45" s="20">
        <v>174385070</v>
      </c>
      <c r="R45" s="20">
        <v>174385070</v>
      </c>
      <c r="S45" s="20">
        <v>174385070</v>
      </c>
      <c r="T45" s="20">
        <v>174385070</v>
      </c>
      <c r="U45" s="20">
        <v>174385070</v>
      </c>
      <c r="V45" s="20">
        <v>174385070</v>
      </c>
      <c r="W45" s="20">
        <v>174385070</v>
      </c>
      <c r="X45" s="20">
        <v>98881769</v>
      </c>
      <c r="Y45" s="20">
        <v>75503301</v>
      </c>
      <c r="Z45" s="48">
        <v>76.36</v>
      </c>
      <c r="AA45" s="22">
        <v>98881769</v>
      </c>
    </row>
    <row r="46" spans="1:27" ht="13.5">
      <c r="A46" s="23" t="s">
        <v>67</v>
      </c>
      <c r="B46" s="17"/>
      <c r="C46" s="18">
        <v>76509935</v>
      </c>
      <c r="D46" s="18">
        <v>76509935</v>
      </c>
      <c r="E46" s="19">
        <v>79463054</v>
      </c>
      <c r="F46" s="20">
        <v>79463054</v>
      </c>
      <c r="G46" s="20">
        <v>79463054</v>
      </c>
      <c r="H46" s="20">
        <v>76509935</v>
      </c>
      <c r="I46" s="20">
        <v>76509935</v>
      </c>
      <c r="J46" s="20">
        <v>76509935</v>
      </c>
      <c r="K46" s="20">
        <v>76509935</v>
      </c>
      <c r="L46" s="20">
        <v>76509935</v>
      </c>
      <c r="M46" s="20">
        <v>76509935</v>
      </c>
      <c r="N46" s="20">
        <v>76509935</v>
      </c>
      <c r="O46" s="20">
        <v>76509935</v>
      </c>
      <c r="P46" s="20">
        <v>76509935</v>
      </c>
      <c r="Q46" s="20">
        <v>76509935</v>
      </c>
      <c r="R46" s="20">
        <v>76509935</v>
      </c>
      <c r="S46" s="20">
        <v>76509935</v>
      </c>
      <c r="T46" s="20">
        <v>76509935</v>
      </c>
      <c r="U46" s="20">
        <v>76509935</v>
      </c>
      <c r="V46" s="20">
        <v>76509935</v>
      </c>
      <c r="W46" s="20">
        <v>76509935</v>
      </c>
      <c r="X46" s="20">
        <v>79463054</v>
      </c>
      <c r="Y46" s="20">
        <v>-2953119</v>
      </c>
      <c r="Z46" s="48">
        <v>-3.72</v>
      </c>
      <c r="AA46" s="22">
        <v>79463054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250895005</v>
      </c>
      <c r="D48" s="51">
        <f>SUM(D45:D47)</f>
        <v>250895005</v>
      </c>
      <c r="E48" s="52">
        <f t="shared" si="7"/>
        <v>189670723</v>
      </c>
      <c r="F48" s="53">
        <f t="shared" si="7"/>
        <v>178344823</v>
      </c>
      <c r="G48" s="53">
        <f t="shared" si="7"/>
        <v>247013538</v>
      </c>
      <c r="H48" s="53">
        <f t="shared" si="7"/>
        <v>250895005</v>
      </c>
      <c r="I48" s="53">
        <f t="shared" si="7"/>
        <v>250895005</v>
      </c>
      <c r="J48" s="53">
        <f t="shared" si="7"/>
        <v>250895005</v>
      </c>
      <c r="K48" s="53">
        <f t="shared" si="7"/>
        <v>250895005</v>
      </c>
      <c r="L48" s="53">
        <f t="shared" si="7"/>
        <v>250895005</v>
      </c>
      <c r="M48" s="53">
        <f t="shared" si="7"/>
        <v>250895005</v>
      </c>
      <c r="N48" s="53">
        <f t="shared" si="7"/>
        <v>250895005</v>
      </c>
      <c r="O48" s="53">
        <f t="shared" si="7"/>
        <v>250895005</v>
      </c>
      <c r="P48" s="53">
        <f t="shared" si="7"/>
        <v>250895005</v>
      </c>
      <c r="Q48" s="53">
        <f t="shared" si="7"/>
        <v>250895005</v>
      </c>
      <c r="R48" s="53">
        <f t="shared" si="7"/>
        <v>250895005</v>
      </c>
      <c r="S48" s="53">
        <f t="shared" si="7"/>
        <v>250895005</v>
      </c>
      <c r="T48" s="53">
        <f t="shared" si="7"/>
        <v>250895005</v>
      </c>
      <c r="U48" s="53">
        <f t="shared" si="7"/>
        <v>250895005</v>
      </c>
      <c r="V48" s="53">
        <f t="shared" si="7"/>
        <v>250895005</v>
      </c>
      <c r="W48" s="53">
        <f t="shared" si="7"/>
        <v>250895005</v>
      </c>
      <c r="X48" s="53">
        <f t="shared" si="7"/>
        <v>178344823</v>
      </c>
      <c r="Y48" s="53">
        <f t="shared" si="7"/>
        <v>72550182</v>
      </c>
      <c r="Z48" s="54">
        <f>+IF(X48&lt;&gt;0,+(Y48/X48)*100,0)</f>
        <v>40.67972413194186</v>
      </c>
      <c r="AA48" s="55">
        <f>SUM(AA45:AA47)</f>
        <v>178344823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1198464</v>
      </c>
      <c r="D6" s="18">
        <v>1198464</v>
      </c>
      <c r="E6" s="19">
        <v>1200000</v>
      </c>
      <c r="F6" s="20">
        <v>1200000</v>
      </c>
      <c r="G6" s="20">
        <v>46699057</v>
      </c>
      <c r="H6" s="20">
        <v>39058092</v>
      </c>
      <c r="I6" s="20">
        <v>22021162</v>
      </c>
      <c r="J6" s="20">
        <v>22021162</v>
      </c>
      <c r="K6" s="20">
        <v>11453159</v>
      </c>
      <c r="L6" s="20">
        <v>51365945</v>
      </c>
      <c r="M6" s="20">
        <v>2971875</v>
      </c>
      <c r="N6" s="20">
        <v>2971875</v>
      </c>
      <c r="O6" s="20">
        <v>584802</v>
      </c>
      <c r="P6" s="20">
        <v>490006</v>
      </c>
      <c r="Q6" s="20">
        <v>2864033</v>
      </c>
      <c r="R6" s="20">
        <v>2864033</v>
      </c>
      <c r="S6" s="20">
        <v>349832</v>
      </c>
      <c r="T6" s="20">
        <v>252074</v>
      </c>
      <c r="U6" s="20">
        <v>2189385</v>
      </c>
      <c r="V6" s="20">
        <v>2189385</v>
      </c>
      <c r="W6" s="20">
        <v>2189385</v>
      </c>
      <c r="X6" s="20">
        <v>1200000</v>
      </c>
      <c r="Y6" s="20">
        <v>989385</v>
      </c>
      <c r="Z6" s="21">
        <v>82.45</v>
      </c>
      <c r="AA6" s="22">
        <v>1200000</v>
      </c>
    </row>
    <row r="7" spans="1:27" ht="13.5">
      <c r="A7" s="23" t="s">
        <v>34</v>
      </c>
      <c r="B7" s="17"/>
      <c r="C7" s="18">
        <v>161791490</v>
      </c>
      <c r="D7" s="18">
        <v>161791490</v>
      </c>
      <c r="E7" s="19">
        <v>77750258</v>
      </c>
      <c r="F7" s="20">
        <v>116487176</v>
      </c>
      <c r="G7" s="20"/>
      <c r="H7" s="20"/>
      <c r="I7" s="20"/>
      <c r="J7" s="20"/>
      <c r="K7" s="20"/>
      <c r="L7" s="20"/>
      <c r="M7" s="20">
        <v>202706125</v>
      </c>
      <c r="N7" s="20">
        <v>202706125</v>
      </c>
      <c r="O7" s="20">
        <v>196147131</v>
      </c>
      <c r="P7" s="20">
        <v>190499887</v>
      </c>
      <c r="Q7" s="20">
        <v>217390070</v>
      </c>
      <c r="R7" s="20">
        <v>217390070</v>
      </c>
      <c r="S7" s="20">
        <v>209957934</v>
      </c>
      <c r="T7" s="20">
        <v>201901209</v>
      </c>
      <c r="U7" s="20">
        <v>181296599</v>
      </c>
      <c r="V7" s="20">
        <v>181296599</v>
      </c>
      <c r="W7" s="20">
        <v>181296599</v>
      </c>
      <c r="X7" s="20">
        <v>116487176</v>
      </c>
      <c r="Y7" s="20">
        <v>64809423</v>
      </c>
      <c r="Z7" s="21">
        <v>55.64</v>
      </c>
      <c r="AA7" s="22">
        <v>116487176</v>
      </c>
    </row>
    <row r="8" spans="1:27" ht="13.5">
      <c r="A8" s="23" t="s">
        <v>35</v>
      </c>
      <c r="B8" s="17"/>
      <c r="C8" s="18">
        <v>10757033</v>
      </c>
      <c r="D8" s="18">
        <v>10757033</v>
      </c>
      <c r="E8" s="19">
        <v>14922694</v>
      </c>
      <c r="F8" s="20">
        <v>18677063</v>
      </c>
      <c r="G8" s="20">
        <v>1233519</v>
      </c>
      <c r="H8" s="20">
        <v>2313414</v>
      </c>
      <c r="I8" s="20">
        <v>2826616</v>
      </c>
      <c r="J8" s="20">
        <v>2826616</v>
      </c>
      <c r="K8" s="20">
        <v>1844739</v>
      </c>
      <c r="L8" s="20">
        <v>2717070</v>
      </c>
      <c r="M8" s="20">
        <v>2886662</v>
      </c>
      <c r="N8" s="20">
        <v>2886662</v>
      </c>
      <c r="O8" s="20">
        <v>3097633</v>
      </c>
      <c r="P8" s="20">
        <v>3014434</v>
      </c>
      <c r="Q8" s="20">
        <v>3797780</v>
      </c>
      <c r="R8" s="20">
        <v>3797780</v>
      </c>
      <c r="S8" s="20">
        <v>3412605</v>
      </c>
      <c r="T8" s="20">
        <v>3148901</v>
      </c>
      <c r="U8" s="20">
        <v>2064058</v>
      </c>
      <c r="V8" s="20">
        <v>2064058</v>
      </c>
      <c r="W8" s="20">
        <v>2064058</v>
      </c>
      <c r="X8" s="20">
        <v>18677063</v>
      </c>
      <c r="Y8" s="20">
        <v>-16613005</v>
      </c>
      <c r="Z8" s="21">
        <v>-88.95</v>
      </c>
      <c r="AA8" s="22">
        <v>18677063</v>
      </c>
    </row>
    <row r="9" spans="1:27" ht="13.5">
      <c r="A9" s="23" t="s">
        <v>36</v>
      </c>
      <c r="B9" s="17"/>
      <c r="C9" s="18">
        <v>5708532</v>
      </c>
      <c r="D9" s="18">
        <v>5708532</v>
      </c>
      <c r="E9" s="19">
        <v>2555093</v>
      </c>
      <c r="F9" s="20">
        <v>7062476</v>
      </c>
      <c r="G9" s="20">
        <v>3817911</v>
      </c>
      <c r="H9" s="20">
        <v>4366767</v>
      </c>
      <c r="I9" s="20">
        <v>4906672</v>
      </c>
      <c r="J9" s="20">
        <v>4906672</v>
      </c>
      <c r="K9" s="20">
        <v>5407782</v>
      </c>
      <c r="L9" s="20">
        <v>5375174</v>
      </c>
      <c r="M9" s="20">
        <v>18461988</v>
      </c>
      <c r="N9" s="20">
        <v>18461988</v>
      </c>
      <c r="O9" s="20">
        <v>18731510</v>
      </c>
      <c r="P9" s="20">
        <v>18475498</v>
      </c>
      <c r="Q9" s="20">
        <v>18569223</v>
      </c>
      <c r="R9" s="20">
        <v>18569223</v>
      </c>
      <c r="S9" s="20">
        <v>15827778</v>
      </c>
      <c r="T9" s="20">
        <v>15978852</v>
      </c>
      <c r="U9" s="20">
        <v>16529429</v>
      </c>
      <c r="V9" s="20">
        <v>16529429</v>
      </c>
      <c r="W9" s="20">
        <v>16529429</v>
      </c>
      <c r="X9" s="20">
        <v>7062476</v>
      </c>
      <c r="Y9" s="20">
        <v>9466953</v>
      </c>
      <c r="Z9" s="21">
        <v>134.05</v>
      </c>
      <c r="AA9" s="22">
        <v>7062476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1606271</v>
      </c>
      <c r="D11" s="18">
        <v>1606271</v>
      </c>
      <c r="E11" s="19">
        <v>4410517</v>
      </c>
      <c r="F11" s="20">
        <v>2167120</v>
      </c>
      <c r="G11" s="20"/>
      <c r="H11" s="20"/>
      <c r="I11" s="20"/>
      <c r="J11" s="20"/>
      <c r="K11" s="20"/>
      <c r="L11" s="20"/>
      <c r="M11" s="20">
        <v>1606271</v>
      </c>
      <c r="N11" s="20">
        <v>1606271</v>
      </c>
      <c r="O11" s="20">
        <v>1606271</v>
      </c>
      <c r="P11" s="20">
        <v>1606271</v>
      </c>
      <c r="Q11" s="20">
        <v>1606271</v>
      </c>
      <c r="R11" s="20">
        <v>1606271</v>
      </c>
      <c r="S11" s="20">
        <v>1606271</v>
      </c>
      <c r="T11" s="20">
        <v>1606271</v>
      </c>
      <c r="U11" s="20">
        <v>1606271</v>
      </c>
      <c r="V11" s="20">
        <v>1606271</v>
      </c>
      <c r="W11" s="20">
        <v>1606271</v>
      </c>
      <c r="X11" s="20">
        <v>2167120</v>
      </c>
      <c r="Y11" s="20">
        <v>-560849</v>
      </c>
      <c r="Z11" s="21">
        <v>-25.88</v>
      </c>
      <c r="AA11" s="22">
        <v>2167120</v>
      </c>
    </row>
    <row r="12" spans="1:27" ht="13.5">
      <c r="A12" s="27" t="s">
        <v>39</v>
      </c>
      <c r="B12" s="28"/>
      <c r="C12" s="29">
        <f aca="true" t="shared" si="0" ref="C12:Y12">SUM(C6:C11)</f>
        <v>181061790</v>
      </c>
      <c r="D12" s="29">
        <f>SUM(D6:D11)</f>
        <v>181061790</v>
      </c>
      <c r="E12" s="30">
        <f t="shared" si="0"/>
        <v>100838562</v>
      </c>
      <c r="F12" s="31">
        <f t="shared" si="0"/>
        <v>145593835</v>
      </c>
      <c r="G12" s="31">
        <f t="shared" si="0"/>
        <v>51750487</v>
      </c>
      <c r="H12" s="31">
        <f t="shared" si="0"/>
        <v>45738273</v>
      </c>
      <c r="I12" s="31">
        <f t="shared" si="0"/>
        <v>29754450</v>
      </c>
      <c r="J12" s="31">
        <f t="shared" si="0"/>
        <v>29754450</v>
      </c>
      <c r="K12" s="31">
        <f t="shared" si="0"/>
        <v>18705680</v>
      </c>
      <c r="L12" s="31">
        <f t="shared" si="0"/>
        <v>59458189</v>
      </c>
      <c r="M12" s="31">
        <f t="shared" si="0"/>
        <v>228632921</v>
      </c>
      <c r="N12" s="31">
        <f t="shared" si="0"/>
        <v>228632921</v>
      </c>
      <c r="O12" s="31">
        <f t="shared" si="0"/>
        <v>220167347</v>
      </c>
      <c r="P12" s="31">
        <f t="shared" si="0"/>
        <v>214086096</v>
      </c>
      <c r="Q12" s="31">
        <f t="shared" si="0"/>
        <v>244227377</v>
      </c>
      <c r="R12" s="31">
        <f t="shared" si="0"/>
        <v>244227377</v>
      </c>
      <c r="S12" s="31">
        <f t="shared" si="0"/>
        <v>231154420</v>
      </c>
      <c r="T12" s="31">
        <f t="shared" si="0"/>
        <v>222887307</v>
      </c>
      <c r="U12" s="31">
        <f t="shared" si="0"/>
        <v>203685742</v>
      </c>
      <c r="V12" s="31">
        <f t="shared" si="0"/>
        <v>203685742</v>
      </c>
      <c r="W12" s="31">
        <f t="shared" si="0"/>
        <v>203685742</v>
      </c>
      <c r="X12" s="31">
        <f t="shared" si="0"/>
        <v>145593835</v>
      </c>
      <c r="Y12" s="31">
        <f t="shared" si="0"/>
        <v>58091907</v>
      </c>
      <c r="Z12" s="32">
        <f>+IF(X12&lt;&gt;0,+(Y12/X12)*100,0)</f>
        <v>39.899977220876146</v>
      </c>
      <c r="AA12" s="33">
        <f>SUM(AA6:AA11)</f>
        <v>145593835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8663500</v>
      </c>
      <c r="D17" s="18">
        <v>8663500</v>
      </c>
      <c r="E17" s="19">
        <v>10262000</v>
      </c>
      <c r="F17" s="20">
        <v>8663500</v>
      </c>
      <c r="G17" s="20"/>
      <c r="H17" s="20"/>
      <c r="I17" s="20"/>
      <c r="J17" s="20"/>
      <c r="K17" s="20"/>
      <c r="L17" s="20"/>
      <c r="M17" s="20">
        <v>8663500</v>
      </c>
      <c r="N17" s="20">
        <v>8663500</v>
      </c>
      <c r="O17" s="20">
        <v>8663500</v>
      </c>
      <c r="P17" s="20">
        <v>8663500</v>
      </c>
      <c r="Q17" s="20">
        <v>8663500</v>
      </c>
      <c r="R17" s="20">
        <v>8663500</v>
      </c>
      <c r="S17" s="20">
        <v>8663500</v>
      </c>
      <c r="T17" s="20">
        <v>8663500</v>
      </c>
      <c r="U17" s="20">
        <v>8663500</v>
      </c>
      <c r="V17" s="20">
        <v>8663500</v>
      </c>
      <c r="W17" s="20">
        <v>8663500</v>
      </c>
      <c r="X17" s="20">
        <v>8663500</v>
      </c>
      <c r="Y17" s="20"/>
      <c r="Z17" s="21"/>
      <c r="AA17" s="22">
        <v>8663500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236764090</v>
      </c>
      <c r="D19" s="18">
        <v>236764090</v>
      </c>
      <c r="E19" s="19">
        <v>295347832</v>
      </c>
      <c r="F19" s="20">
        <v>273573810</v>
      </c>
      <c r="G19" s="20"/>
      <c r="H19" s="20"/>
      <c r="I19" s="20"/>
      <c r="J19" s="20"/>
      <c r="K19" s="20"/>
      <c r="L19" s="20"/>
      <c r="M19" s="20">
        <v>227363174</v>
      </c>
      <c r="N19" s="20">
        <v>227363174</v>
      </c>
      <c r="O19" s="20">
        <v>227363174</v>
      </c>
      <c r="P19" s="20">
        <v>227363174</v>
      </c>
      <c r="Q19" s="20">
        <v>227363174</v>
      </c>
      <c r="R19" s="20">
        <v>227363174</v>
      </c>
      <c r="S19" s="20">
        <v>227363174</v>
      </c>
      <c r="T19" s="20">
        <v>227363174</v>
      </c>
      <c r="U19" s="20">
        <v>208553491</v>
      </c>
      <c r="V19" s="20">
        <v>208553491</v>
      </c>
      <c r="W19" s="20">
        <v>208553491</v>
      </c>
      <c r="X19" s="20">
        <v>273573810</v>
      </c>
      <c r="Y19" s="20">
        <v>-65020319</v>
      </c>
      <c r="Z19" s="21">
        <v>-23.77</v>
      </c>
      <c r="AA19" s="22">
        <v>273573810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160005</v>
      </c>
      <c r="D22" s="18">
        <v>160005</v>
      </c>
      <c r="E22" s="19">
        <v>133132</v>
      </c>
      <c r="F22" s="20">
        <v>160005</v>
      </c>
      <c r="G22" s="20"/>
      <c r="H22" s="20"/>
      <c r="I22" s="20"/>
      <c r="J22" s="20"/>
      <c r="K22" s="20"/>
      <c r="L22" s="20"/>
      <c r="M22" s="20">
        <v>160005</v>
      </c>
      <c r="N22" s="20">
        <v>160005</v>
      </c>
      <c r="O22" s="20">
        <v>160005</v>
      </c>
      <c r="P22" s="20">
        <v>160005</v>
      </c>
      <c r="Q22" s="20">
        <v>160005</v>
      </c>
      <c r="R22" s="20">
        <v>160005</v>
      </c>
      <c r="S22" s="20">
        <v>160005</v>
      </c>
      <c r="T22" s="20">
        <v>160005</v>
      </c>
      <c r="U22" s="20">
        <v>160005</v>
      </c>
      <c r="V22" s="20">
        <v>160005</v>
      </c>
      <c r="W22" s="20">
        <v>160005</v>
      </c>
      <c r="X22" s="20">
        <v>160005</v>
      </c>
      <c r="Y22" s="20"/>
      <c r="Z22" s="21"/>
      <c r="AA22" s="22">
        <v>160005</v>
      </c>
    </row>
    <row r="23" spans="1:27" ht="13.5">
      <c r="A23" s="23" t="s">
        <v>49</v>
      </c>
      <c r="B23" s="17"/>
      <c r="C23" s="18">
        <v>1161510</v>
      </c>
      <c r="D23" s="18">
        <v>1161510</v>
      </c>
      <c r="E23" s="19"/>
      <c r="F23" s="20"/>
      <c r="G23" s="24"/>
      <c r="H23" s="24"/>
      <c r="I23" s="24"/>
      <c r="J23" s="20"/>
      <c r="K23" s="24"/>
      <c r="L23" s="24"/>
      <c r="M23" s="20">
        <v>1161510</v>
      </c>
      <c r="N23" s="24">
        <v>1161510</v>
      </c>
      <c r="O23" s="24">
        <v>1161510</v>
      </c>
      <c r="P23" s="24">
        <v>1161510</v>
      </c>
      <c r="Q23" s="20">
        <v>1161510</v>
      </c>
      <c r="R23" s="24">
        <v>1161510</v>
      </c>
      <c r="S23" s="24">
        <v>946201</v>
      </c>
      <c r="T23" s="20">
        <v>845437</v>
      </c>
      <c r="U23" s="24">
        <v>845437</v>
      </c>
      <c r="V23" s="24">
        <v>845437</v>
      </c>
      <c r="W23" s="24">
        <v>845437</v>
      </c>
      <c r="X23" s="20"/>
      <c r="Y23" s="24">
        <v>845437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246749105</v>
      </c>
      <c r="D24" s="29">
        <f>SUM(D15:D23)</f>
        <v>246749105</v>
      </c>
      <c r="E24" s="36">
        <f t="shared" si="1"/>
        <v>305742964</v>
      </c>
      <c r="F24" s="37">
        <f t="shared" si="1"/>
        <v>282397315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237348189</v>
      </c>
      <c r="N24" s="37">
        <f t="shared" si="1"/>
        <v>237348189</v>
      </c>
      <c r="O24" s="37">
        <f t="shared" si="1"/>
        <v>237348189</v>
      </c>
      <c r="P24" s="37">
        <f t="shared" si="1"/>
        <v>237348189</v>
      </c>
      <c r="Q24" s="37">
        <f t="shared" si="1"/>
        <v>237348189</v>
      </c>
      <c r="R24" s="37">
        <f t="shared" si="1"/>
        <v>237348189</v>
      </c>
      <c r="S24" s="37">
        <f t="shared" si="1"/>
        <v>237132880</v>
      </c>
      <c r="T24" s="37">
        <f t="shared" si="1"/>
        <v>237032116</v>
      </c>
      <c r="U24" s="37">
        <f t="shared" si="1"/>
        <v>218222433</v>
      </c>
      <c r="V24" s="37">
        <f t="shared" si="1"/>
        <v>218222433</v>
      </c>
      <c r="W24" s="37">
        <f t="shared" si="1"/>
        <v>218222433</v>
      </c>
      <c r="X24" s="37">
        <f t="shared" si="1"/>
        <v>282397315</v>
      </c>
      <c r="Y24" s="37">
        <f t="shared" si="1"/>
        <v>-64174882</v>
      </c>
      <c r="Z24" s="38">
        <f>+IF(X24&lt;&gt;0,+(Y24/X24)*100,0)</f>
        <v>-22.725032637084386</v>
      </c>
      <c r="AA24" s="39">
        <f>SUM(AA15:AA23)</f>
        <v>282397315</v>
      </c>
    </row>
    <row r="25" spans="1:27" ht="13.5">
      <c r="A25" s="27" t="s">
        <v>51</v>
      </c>
      <c r="B25" s="28"/>
      <c r="C25" s="29">
        <f aca="true" t="shared" si="2" ref="C25:Y25">+C12+C24</f>
        <v>427810895</v>
      </c>
      <c r="D25" s="29">
        <f>+D12+D24</f>
        <v>427810895</v>
      </c>
      <c r="E25" s="30">
        <f t="shared" si="2"/>
        <v>406581526</v>
      </c>
      <c r="F25" s="31">
        <f t="shared" si="2"/>
        <v>427991150</v>
      </c>
      <c r="G25" s="31">
        <f t="shared" si="2"/>
        <v>51750487</v>
      </c>
      <c r="H25" s="31">
        <f t="shared" si="2"/>
        <v>45738273</v>
      </c>
      <c r="I25" s="31">
        <f t="shared" si="2"/>
        <v>29754450</v>
      </c>
      <c r="J25" s="31">
        <f t="shared" si="2"/>
        <v>29754450</v>
      </c>
      <c r="K25" s="31">
        <f t="shared" si="2"/>
        <v>18705680</v>
      </c>
      <c r="L25" s="31">
        <f t="shared" si="2"/>
        <v>59458189</v>
      </c>
      <c r="M25" s="31">
        <f t="shared" si="2"/>
        <v>465981110</v>
      </c>
      <c r="N25" s="31">
        <f t="shared" si="2"/>
        <v>465981110</v>
      </c>
      <c r="O25" s="31">
        <f t="shared" si="2"/>
        <v>457515536</v>
      </c>
      <c r="P25" s="31">
        <f t="shared" si="2"/>
        <v>451434285</v>
      </c>
      <c r="Q25" s="31">
        <f t="shared" si="2"/>
        <v>481575566</v>
      </c>
      <c r="R25" s="31">
        <f t="shared" si="2"/>
        <v>481575566</v>
      </c>
      <c r="S25" s="31">
        <f t="shared" si="2"/>
        <v>468287300</v>
      </c>
      <c r="T25" s="31">
        <f t="shared" si="2"/>
        <v>459919423</v>
      </c>
      <c r="U25" s="31">
        <f t="shared" si="2"/>
        <v>421908175</v>
      </c>
      <c r="V25" s="31">
        <f t="shared" si="2"/>
        <v>421908175</v>
      </c>
      <c r="W25" s="31">
        <f t="shared" si="2"/>
        <v>421908175</v>
      </c>
      <c r="X25" s="31">
        <f t="shared" si="2"/>
        <v>427991150</v>
      </c>
      <c r="Y25" s="31">
        <f t="shared" si="2"/>
        <v>-6082975</v>
      </c>
      <c r="Z25" s="32">
        <f>+IF(X25&lt;&gt;0,+(Y25/X25)*100,0)</f>
        <v>-1.4212852298464582</v>
      </c>
      <c r="AA25" s="33">
        <f>+AA12+AA24</f>
        <v>427991150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791775</v>
      </c>
      <c r="D30" s="18">
        <v>791775</v>
      </c>
      <c r="E30" s="19">
        <v>893324</v>
      </c>
      <c r="F30" s="20">
        <v>812084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812084</v>
      </c>
      <c r="Y30" s="20">
        <v>-812084</v>
      </c>
      <c r="Z30" s="21">
        <v>-100</v>
      </c>
      <c r="AA30" s="22">
        <v>812084</v>
      </c>
    </row>
    <row r="31" spans="1:27" ht="13.5">
      <c r="A31" s="23" t="s">
        <v>56</v>
      </c>
      <c r="B31" s="17"/>
      <c r="C31" s="18">
        <v>1118521</v>
      </c>
      <c r="D31" s="18">
        <v>1118521</v>
      </c>
      <c r="E31" s="19">
        <v>1105967</v>
      </c>
      <c r="F31" s="20">
        <v>1121031</v>
      </c>
      <c r="G31" s="20">
        <v>5260</v>
      </c>
      <c r="H31" s="20">
        <v>20382</v>
      </c>
      <c r="I31" s="20">
        <v>49145</v>
      </c>
      <c r="J31" s="20">
        <v>49145</v>
      </c>
      <c r="K31" s="20">
        <v>55533</v>
      </c>
      <c r="L31" s="20">
        <v>58454</v>
      </c>
      <c r="M31" s="20">
        <v>1181435</v>
      </c>
      <c r="N31" s="20">
        <v>1181435</v>
      </c>
      <c r="O31" s="20">
        <v>1192833</v>
      </c>
      <c r="P31" s="20">
        <v>1201948</v>
      </c>
      <c r="Q31" s="20">
        <v>1204928</v>
      </c>
      <c r="R31" s="20">
        <v>1204928</v>
      </c>
      <c r="S31" s="20">
        <v>1212988</v>
      </c>
      <c r="T31" s="20">
        <v>1242837</v>
      </c>
      <c r="U31" s="20">
        <v>1263107</v>
      </c>
      <c r="V31" s="20">
        <v>1263107</v>
      </c>
      <c r="W31" s="20">
        <v>1263107</v>
      </c>
      <c r="X31" s="20">
        <v>1121031</v>
      </c>
      <c r="Y31" s="20">
        <v>142076</v>
      </c>
      <c r="Z31" s="21">
        <v>12.67</v>
      </c>
      <c r="AA31" s="22">
        <v>1121031</v>
      </c>
    </row>
    <row r="32" spans="1:27" ht="13.5">
      <c r="A32" s="23" t="s">
        <v>57</v>
      </c>
      <c r="B32" s="17"/>
      <c r="C32" s="18">
        <v>21228191</v>
      </c>
      <c r="D32" s="18">
        <v>21228191</v>
      </c>
      <c r="E32" s="19">
        <v>1983780</v>
      </c>
      <c r="F32" s="20">
        <v>9133095</v>
      </c>
      <c r="G32" s="20">
        <v>1542225</v>
      </c>
      <c r="H32" s="20">
        <v>8900147</v>
      </c>
      <c r="I32" s="20">
        <v>1115061</v>
      </c>
      <c r="J32" s="20">
        <v>1115061</v>
      </c>
      <c r="K32" s="20">
        <v>925933</v>
      </c>
      <c r="L32" s="20">
        <v>1009323</v>
      </c>
      <c r="M32" s="20">
        <v>10653712</v>
      </c>
      <c r="N32" s="20">
        <v>10653712</v>
      </c>
      <c r="O32" s="20">
        <v>9040171</v>
      </c>
      <c r="P32" s="20">
        <v>12971754</v>
      </c>
      <c r="Q32" s="20">
        <v>9736599</v>
      </c>
      <c r="R32" s="20">
        <v>9736599</v>
      </c>
      <c r="S32" s="20">
        <v>8545860</v>
      </c>
      <c r="T32" s="20">
        <v>10593300</v>
      </c>
      <c r="U32" s="20">
        <v>8345161</v>
      </c>
      <c r="V32" s="20">
        <v>8345161</v>
      </c>
      <c r="W32" s="20">
        <v>8345161</v>
      </c>
      <c r="X32" s="20">
        <v>9133095</v>
      </c>
      <c r="Y32" s="20">
        <v>-787934</v>
      </c>
      <c r="Z32" s="21">
        <v>-8.63</v>
      </c>
      <c r="AA32" s="22">
        <v>9133095</v>
      </c>
    </row>
    <row r="33" spans="1:27" ht="13.5">
      <c r="A33" s="23" t="s">
        <v>58</v>
      </c>
      <c r="B33" s="17"/>
      <c r="C33" s="18">
        <v>6295047</v>
      </c>
      <c r="D33" s="18">
        <v>6295047</v>
      </c>
      <c r="E33" s="19">
        <v>5971030</v>
      </c>
      <c r="F33" s="20">
        <v>6295047</v>
      </c>
      <c r="G33" s="20">
        <v>8901481</v>
      </c>
      <c r="H33" s="20">
        <v>3939002</v>
      </c>
      <c r="I33" s="20">
        <v>11337297</v>
      </c>
      <c r="J33" s="20">
        <v>11337297</v>
      </c>
      <c r="K33" s="20">
        <v>11277609</v>
      </c>
      <c r="L33" s="20">
        <v>23782873</v>
      </c>
      <c r="M33" s="20">
        <v>15787939</v>
      </c>
      <c r="N33" s="20">
        <v>15787939</v>
      </c>
      <c r="O33" s="20">
        <v>15744633</v>
      </c>
      <c r="P33" s="20">
        <v>15641767</v>
      </c>
      <c r="Q33" s="20">
        <v>15602833</v>
      </c>
      <c r="R33" s="20">
        <v>15602833</v>
      </c>
      <c r="S33" s="20">
        <v>2820317</v>
      </c>
      <c r="T33" s="20">
        <v>17083061</v>
      </c>
      <c r="U33" s="20">
        <v>15235515</v>
      </c>
      <c r="V33" s="20">
        <v>15235515</v>
      </c>
      <c r="W33" s="20">
        <v>15235515</v>
      </c>
      <c r="X33" s="20">
        <v>6295047</v>
      </c>
      <c r="Y33" s="20">
        <v>8940468</v>
      </c>
      <c r="Z33" s="21">
        <v>142.02</v>
      </c>
      <c r="AA33" s="22">
        <v>6295047</v>
      </c>
    </row>
    <row r="34" spans="1:27" ht="13.5">
      <c r="A34" s="27" t="s">
        <v>59</v>
      </c>
      <c r="B34" s="28"/>
      <c r="C34" s="29">
        <f aca="true" t="shared" si="3" ref="C34:Y34">SUM(C29:C33)</f>
        <v>29433534</v>
      </c>
      <c r="D34" s="29">
        <f>SUM(D29:D33)</f>
        <v>29433534</v>
      </c>
      <c r="E34" s="30">
        <f t="shared" si="3"/>
        <v>9954101</v>
      </c>
      <c r="F34" s="31">
        <f t="shared" si="3"/>
        <v>17361257</v>
      </c>
      <c r="G34" s="31">
        <f t="shared" si="3"/>
        <v>10448966</v>
      </c>
      <c r="H34" s="31">
        <f t="shared" si="3"/>
        <v>12859531</v>
      </c>
      <c r="I34" s="31">
        <f t="shared" si="3"/>
        <v>12501503</v>
      </c>
      <c r="J34" s="31">
        <f t="shared" si="3"/>
        <v>12501503</v>
      </c>
      <c r="K34" s="31">
        <f t="shared" si="3"/>
        <v>12259075</v>
      </c>
      <c r="L34" s="31">
        <f t="shared" si="3"/>
        <v>24850650</v>
      </c>
      <c r="M34" s="31">
        <f t="shared" si="3"/>
        <v>27623086</v>
      </c>
      <c r="N34" s="31">
        <f t="shared" si="3"/>
        <v>27623086</v>
      </c>
      <c r="O34" s="31">
        <f t="shared" si="3"/>
        <v>25977637</v>
      </c>
      <c r="P34" s="31">
        <f t="shared" si="3"/>
        <v>29815469</v>
      </c>
      <c r="Q34" s="31">
        <f t="shared" si="3"/>
        <v>26544360</v>
      </c>
      <c r="R34" s="31">
        <f t="shared" si="3"/>
        <v>26544360</v>
      </c>
      <c r="S34" s="31">
        <f t="shared" si="3"/>
        <v>12579165</v>
      </c>
      <c r="T34" s="31">
        <f t="shared" si="3"/>
        <v>28919198</v>
      </c>
      <c r="U34" s="31">
        <f t="shared" si="3"/>
        <v>24843783</v>
      </c>
      <c r="V34" s="31">
        <f t="shared" si="3"/>
        <v>24843783</v>
      </c>
      <c r="W34" s="31">
        <f t="shared" si="3"/>
        <v>24843783</v>
      </c>
      <c r="X34" s="31">
        <f t="shared" si="3"/>
        <v>17361257</v>
      </c>
      <c r="Y34" s="31">
        <f t="shared" si="3"/>
        <v>7482526</v>
      </c>
      <c r="Z34" s="32">
        <f>+IF(X34&lt;&gt;0,+(Y34/X34)*100,0)</f>
        <v>43.09898759058748</v>
      </c>
      <c r="AA34" s="33">
        <f>SUM(AA29:AA33)</f>
        <v>17361257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13645472</v>
      </c>
      <c r="D37" s="18">
        <v>13645472</v>
      </c>
      <c r="E37" s="19">
        <v>12718896</v>
      </c>
      <c r="F37" s="20">
        <v>12833387</v>
      </c>
      <c r="G37" s="20"/>
      <c r="H37" s="20"/>
      <c r="I37" s="20"/>
      <c r="J37" s="20"/>
      <c r="K37" s="20"/>
      <c r="L37" s="20"/>
      <c r="M37" s="20">
        <v>14437246</v>
      </c>
      <c r="N37" s="20">
        <v>14437246</v>
      </c>
      <c r="O37" s="20">
        <v>14437246</v>
      </c>
      <c r="P37" s="20">
        <v>14437246</v>
      </c>
      <c r="Q37" s="20">
        <v>14437246</v>
      </c>
      <c r="R37" s="20">
        <v>14437246</v>
      </c>
      <c r="S37" s="20">
        <v>14437246</v>
      </c>
      <c r="T37" s="20">
        <v>14437246</v>
      </c>
      <c r="U37" s="20">
        <v>14437246</v>
      </c>
      <c r="V37" s="20">
        <v>14437246</v>
      </c>
      <c r="W37" s="20">
        <v>14437246</v>
      </c>
      <c r="X37" s="20">
        <v>12833387</v>
      </c>
      <c r="Y37" s="20">
        <v>1603859</v>
      </c>
      <c r="Z37" s="21">
        <v>12.5</v>
      </c>
      <c r="AA37" s="22">
        <v>12833387</v>
      </c>
    </row>
    <row r="38" spans="1:27" ht="13.5">
      <c r="A38" s="23" t="s">
        <v>58</v>
      </c>
      <c r="B38" s="17"/>
      <c r="C38" s="18">
        <v>14829033</v>
      </c>
      <c r="D38" s="18">
        <v>14829033</v>
      </c>
      <c r="E38" s="19">
        <v>18742560</v>
      </c>
      <c r="F38" s="20">
        <v>15029033</v>
      </c>
      <c r="G38" s="20">
        <v>-18087</v>
      </c>
      <c r="H38" s="20">
        <v>-40730</v>
      </c>
      <c r="I38" s="20">
        <v>-58817</v>
      </c>
      <c r="J38" s="20">
        <v>-58817</v>
      </c>
      <c r="K38" s="20">
        <v>-82549</v>
      </c>
      <c r="L38" s="20">
        <v>-115246</v>
      </c>
      <c r="M38" s="20">
        <v>15071836</v>
      </c>
      <c r="N38" s="20">
        <v>15071836</v>
      </c>
      <c r="O38" s="20">
        <v>15051634</v>
      </c>
      <c r="P38" s="20">
        <v>15014758</v>
      </c>
      <c r="Q38" s="20">
        <v>14957840</v>
      </c>
      <c r="R38" s="20">
        <v>14957840</v>
      </c>
      <c r="S38" s="20">
        <v>14930861</v>
      </c>
      <c r="T38" s="20">
        <v>14910108</v>
      </c>
      <c r="U38" s="20">
        <v>14889354</v>
      </c>
      <c r="V38" s="20">
        <v>14889354</v>
      </c>
      <c r="W38" s="20">
        <v>14889354</v>
      </c>
      <c r="X38" s="20">
        <v>15029033</v>
      </c>
      <c r="Y38" s="20">
        <v>-139679</v>
      </c>
      <c r="Z38" s="21">
        <v>-0.93</v>
      </c>
      <c r="AA38" s="22">
        <v>15029033</v>
      </c>
    </row>
    <row r="39" spans="1:27" ht="13.5">
      <c r="A39" s="27" t="s">
        <v>61</v>
      </c>
      <c r="B39" s="35"/>
      <c r="C39" s="29">
        <f aca="true" t="shared" si="4" ref="C39:Y39">SUM(C37:C38)</f>
        <v>28474505</v>
      </c>
      <c r="D39" s="29">
        <f>SUM(D37:D38)</f>
        <v>28474505</v>
      </c>
      <c r="E39" s="36">
        <f t="shared" si="4"/>
        <v>31461456</v>
      </c>
      <c r="F39" s="37">
        <f t="shared" si="4"/>
        <v>27862420</v>
      </c>
      <c r="G39" s="37">
        <f t="shared" si="4"/>
        <v>-18087</v>
      </c>
      <c r="H39" s="37">
        <f t="shared" si="4"/>
        <v>-40730</v>
      </c>
      <c r="I39" s="37">
        <f t="shared" si="4"/>
        <v>-58817</v>
      </c>
      <c r="J39" s="37">
        <f t="shared" si="4"/>
        <v>-58817</v>
      </c>
      <c r="K39" s="37">
        <f t="shared" si="4"/>
        <v>-82549</v>
      </c>
      <c r="L39" s="37">
        <f t="shared" si="4"/>
        <v>-115246</v>
      </c>
      <c r="M39" s="37">
        <f t="shared" si="4"/>
        <v>29509082</v>
      </c>
      <c r="N39" s="37">
        <f t="shared" si="4"/>
        <v>29509082</v>
      </c>
      <c r="O39" s="37">
        <f t="shared" si="4"/>
        <v>29488880</v>
      </c>
      <c r="P39" s="37">
        <f t="shared" si="4"/>
        <v>29452004</v>
      </c>
      <c r="Q39" s="37">
        <f t="shared" si="4"/>
        <v>29395086</v>
      </c>
      <c r="R39" s="37">
        <f t="shared" si="4"/>
        <v>29395086</v>
      </c>
      <c r="S39" s="37">
        <f t="shared" si="4"/>
        <v>29368107</v>
      </c>
      <c r="T39" s="37">
        <f t="shared" si="4"/>
        <v>29347354</v>
      </c>
      <c r="U39" s="37">
        <f t="shared" si="4"/>
        <v>29326600</v>
      </c>
      <c r="V39" s="37">
        <f t="shared" si="4"/>
        <v>29326600</v>
      </c>
      <c r="W39" s="37">
        <f t="shared" si="4"/>
        <v>29326600</v>
      </c>
      <c r="X39" s="37">
        <f t="shared" si="4"/>
        <v>27862420</v>
      </c>
      <c r="Y39" s="37">
        <f t="shared" si="4"/>
        <v>1464180</v>
      </c>
      <c r="Z39" s="38">
        <f>+IF(X39&lt;&gt;0,+(Y39/X39)*100,0)</f>
        <v>5.255035276907031</v>
      </c>
      <c r="AA39" s="39">
        <f>SUM(AA37:AA38)</f>
        <v>27862420</v>
      </c>
    </row>
    <row r="40" spans="1:27" ht="13.5">
      <c r="A40" s="27" t="s">
        <v>62</v>
      </c>
      <c r="B40" s="28"/>
      <c r="C40" s="29">
        <f aca="true" t="shared" si="5" ref="C40:Y40">+C34+C39</f>
        <v>57908039</v>
      </c>
      <c r="D40" s="29">
        <f>+D34+D39</f>
        <v>57908039</v>
      </c>
      <c r="E40" s="30">
        <f t="shared" si="5"/>
        <v>41415557</v>
      </c>
      <c r="F40" s="31">
        <f t="shared" si="5"/>
        <v>45223677</v>
      </c>
      <c r="G40" s="31">
        <f t="shared" si="5"/>
        <v>10430879</v>
      </c>
      <c r="H40" s="31">
        <f t="shared" si="5"/>
        <v>12818801</v>
      </c>
      <c r="I40" s="31">
        <f t="shared" si="5"/>
        <v>12442686</v>
      </c>
      <c r="J40" s="31">
        <f t="shared" si="5"/>
        <v>12442686</v>
      </c>
      <c r="K40" s="31">
        <f t="shared" si="5"/>
        <v>12176526</v>
      </c>
      <c r="L40" s="31">
        <f t="shared" si="5"/>
        <v>24735404</v>
      </c>
      <c r="M40" s="31">
        <f t="shared" si="5"/>
        <v>57132168</v>
      </c>
      <c r="N40" s="31">
        <f t="shared" si="5"/>
        <v>57132168</v>
      </c>
      <c r="O40" s="31">
        <f t="shared" si="5"/>
        <v>55466517</v>
      </c>
      <c r="P40" s="31">
        <f t="shared" si="5"/>
        <v>59267473</v>
      </c>
      <c r="Q40" s="31">
        <f t="shared" si="5"/>
        <v>55939446</v>
      </c>
      <c r="R40" s="31">
        <f t="shared" si="5"/>
        <v>55939446</v>
      </c>
      <c r="S40" s="31">
        <f t="shared" si="5"/>
        <v>41947272</v>
      </c>
      <c r="T40" s="31">
        <f t="shared" si="5"/>
        <v>58266552</v>
      </c>
      <c r="U40" s="31">
        <f t="shared" si="5"/>
        <v>54170383</v>
      </c>
      <c r="V40" s="31">
        <f t="shared" si="5"/>
        <v>54170383</v>
      </c>
      <c r="W40" s="31">
        <f t="shared" si="5"/>
        <v>54170383</v>
      </c>
      <c r="X40" s="31">
        <f t="shared" si="5"/>
        <v>45223677</v>
      </c>
      <c r="Y40" s="31">
        <f t="shared" si="5"/>
        <v>8946706</v>
      </c>
      <c r="Z40" s="32">
        <f>+IF(X40&lt;&gt;0,+(Y40/X40)*100,0)</f>
        <v>19.783234344257323</v>
      </c>
      <c r="AA40" s="33">
        <f>+AA34+AA39</f>
        <v>45223677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369902856</v>
      </c>
      <c r="D42" s="43">
        <f>+D25-D40</f>
        <v>369902856</v>
      </c>
      <c r="E42" s="44">
        <f t="shared" si="6"/>
        <v>365165969</v>
      </c>
      <c r="F42" s="45">
        <f t="shared" si="6"/>
        <v>382767473</v>
      </c>
      <c r="G42" s="45">
        <f t="shared" si="6"/>
        <v>41319608</v>
      </c>
      <c r="H42" s="45">
        <f t="shared" si="6"/>
        <v>32919472</v>
      </c>
      <c r="I42" s="45">
        <f t="shared" si="6"/>
        <v>17311764</v>
      </c>
      <c r="J42" s="45">
        <f t="shared" si="6"/>
        <v>17311764</v>
      </c>
      <c r="K42" s="45">
        <f t="shared" si="6"/>
        <v>6529154</v>
      </c>
      <c r="L42" s="45">
        <f t="shared" si="6"/>
        <v>34722785</v>
      </c>
      <c r="M42" s="45">
        <f t="shared" si="6"/>
        <v>408848942</v>
      </c>
      <c r="N42" s="45">
        <f t="shared" si="6"/>
        <v>408848942</v>
      </c>
      <c r="O42" s="45">
        <f t="shared" si="6"/>
        <v>402049019</v>
      </c>
      <c r="P42" s="45">
        <f t="shared" si="6"/>
        <v>392166812</v>
      </c>
      <c r="Q42" s="45">
        <f t="shared" si="6"/>
        <v>425636120</v>
      </c>
      <c r="R42" s="45">
        <f t="shared" si="6"/>
        <v>425636120</v>
      </c>
      <c r="S42" s="45">
        <f t="shared" si="6"/>
        <v>426340028</v>
      </c>
      <c r="T42" s="45">
        <f t="shared" si="6"/>
        <v>401652871</v>
      </c>
      <c r="U42" s="45">
        <f t="shared" si="6"/>
        <v>367737792</v>
      </c>
      <c r="V42" s="45">
        <f t="shared" si="6"/>
        <v>367737792</v>
      </c>
      <c r="W42" s="45">
        <f t="shared" si="6"/>
        <v>367737792</v>
      </c>
      <c r="X42" s="45">
        <f t="shared" si="6"/>
        <v>382767473</v>
      </c>
      <c r="Y42" s="45">
        <f t="shared" si="6"/>
        <v>-15029681</v>
      </c>
      <c r="Z42" s="46">
        <f>+IF(X42&lt;&gt;0,+(Y42/X42)*100,0)</f>
        <v>-3.9265826017562366</v>
      </c>
      <c r="AA42" s="47">
        <f>+AA25-AA40</f>
        <v>382767473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367844466</v>
      </c>
      <c r="D45" s="18">
        <v>367844466</v>
      </c>
      <c r="E45" s="19">
        <v>271175039</v>
      </c>
      <c r="F45" s="20">
        <v>259603454</v>
      </c>
      <c r="G45" s="20">
        <v>41319609</v>
      </c>
      <c r="H45" s="20">
        <v>32919473</v>
      </c>
      <c r="I45" s="20">
        <v>17311763</v>
      </c>
      <c r="J45" s="20">
        <v>17311763</v>
      </c>
      <c r="K45" s="20">
        <v>6529154</v>
      </c>
      <c r="L45" s="20">
        <v>34722785</v>
      </c>
      <c r="M45" s="20">
        <v>289634619</v>
      </c>
      <c r="N45" s="20">
        <v>289634619</v>
      </c>
      <c r="O45" s="20">
        <v>282834696</v>
      </c>
      <c r="P45" s="20">
        <v>272952489</v>
      </c>
      <c r="Q45" s="20">
        <v>306421796</v>
      </c>
      <c r="R45" s="20">
        <v>306421796</v>
      </c>
      <c r="S45" s="20">
        <v>307125703</v>
      </c>
      <c r="T45" s="20">
        <v>282438548</v>
      </c>
      <c r="U45" s="20">
        <v>248523468</v>
      </c>
      <c r="V45" s="20">
        <v>248523468</v>
      </c>
      <c r="W45" s="20">
        <v>248523468</v>
      </c>
      <c r="X45" s="20">
        <v>259603454</v>
      </c>
      <c r="Y45" s="20">
        <v>-11079986</v>
      </c>
      <c r="Z45" s="48">
        <v>-4.27</v>
      </c>
      <c r="AA45" s="22">
        <v>259603454</v>
      </c>
    </row>
    <row r="46" spans="1:27" ht="13.5">
      <c r="A46" s="23" t="s">
        <v>67</v>
      </c>
      <c r="B46" s="17"/>
      <c r="C46" s="18">
        <v>2058390</v>
      </c>
      <c r="D46" s="18">
        <v>2058390</v>
      </c>
      <c r="E46" s="19">
        <v>93990930</v>
      </c>
      <c r="F46" s="20">
        <v>123164019</v>
      </c>
      <c r="G46" s="20"/>
      <c r="H46" s="20"/>
      <c r="I46" s="20"/>
      <c r="J46" s="20"/>
      <c r="K46" s="20"/>
      <c r="L46" s="20"/>
      <c r="M46" s="20">
        <v>119214324</v>
      </c>
      <c r="N46" s="20">
        <v>119214324</v>
      </c>
      <c r="O46" s="20">
        <v>119214324</v>
      </c>
      <c r="P46" s="20">
        <v>119214324</v>
      </c>
      <c r="Q46" s="20">
        <v>119214324</v>
      </c>
      <c r="R46" s="20">
        <v>119214324</v>
      </c>
      <c r="S46" s="20">
        <v>119214324</v>
      </c>
      <c r="T46" s="20">
        <v>119214324</v>
      </c>
      <c r="U46" s="20">
        <v>119214324</v>
      </c>
      <c r="V46" s="20">
        <v>119214324</v>
      </c>
      <c r="W46" s="20">
        <v>119214324</v>
      </c>
      <c r="X46" s="20">
        <v>123164019</v>
      </c>
      <c r="Y46" s="20">
        <v>-3949695</v>
      </c>
      <c r="Z46" s="48">
        <v>-3.21</v>
      </c>
      <c r="AA46" s="22">
        <v>123164019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369902856</v>
      </c>
      <c r="D48" s="51">
        <f>SUM(D45:D47)</f>
        <v>369902856</v>
      </c>
      <c r="E48" s="52">
        <f t="shared" si="7"/>
        <v>365165969</v>
      </c>
      <c r="F48" s="53">
        <f t="shared" si="7"/>
        <v>382767473</v>
      </c>
      <c r="G48" s="53">
        <f t="shared" si="7"/>
        <v>41319609</v>
      </c>
      <c r="H48" s="53">
        <f t="shared" si="7"/>
        <v>32919473</v>
      </c>
      <c r="I48" s="53">
        <f t="shared" si="7"/>
        <v>17311763</v>
      </c>
      <c r="J48" s="53">
        <f t="shared" si="7"/>
        <v>17311763</v>
      </c>
      <c r="K48" s="53">
        <f t="shared" si="7"/>
        <v>6529154</v>
      </c>
      <c r="L48" s="53">
        <f t="shared" si="7"/>
        <v>34722785</v>
      </c>
      <c r="M48" s="53">
        <f t="shared" si="7"/>
        <v>408848943</v>
      </c>
      <c r="N48" s="53">
        <f t="shared" si="7"/>
        <v>408848943</v>
      </c>
      <c r="O48" s="53">
        <f t="shared" si="7"/>
        <v>402049020</v>
      </c>
      <c r="P48" s="53">
        <f t="shared" si="7"/>
        <v>392166813</v>
      </c>
      <c r="Q48" s="53">
        <f t="shared" si="7"/>
        <v>425636120</v>
      </c>
      <c r="R48" s="53">
        <f t="shared" si="7"/>
        <v>425636120</v>
      </c>
      <c r="S48" s="53">
        <f t="shared" si="7"/>
        <v>426340027</v>
      </c>
      <c r="T48" s="53">
        <f t="shared" si="7"/>
        <v>401652872</v>
      </c>
      <c r="U48" s="53">
        <f t="shared" si="7"/>
        <v>367737792</v>
      </c>
      <c r="V48" s="53">
        <f t="shared" si="7"/>
        <v>367737792</v>
      </c>
      <c r="W48" s="53">
        <f t="shared" si="7"/>
        <v>367737792</v>
      </c>
      <c r="X48" s="53">
        <f t="shared" si="7"/>
        <v>382767473</v>
      </c>
      <c r="Y48" s="53">
        <f t="shared" si="7"/>
        <v>-15029681</v>
      </c>
      <c r="Z48" s="54">
        <f>+IF(X48&lt;&gt;0,+(Y48/X48)*100,0)</f>
        <v>-3.9265826017562366</v>
      </c>
      <c r="AA48" s="55">
        <f>SUM(AA45:AA47)</f>
        <v>382767473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6999209</v>
      </c>
      <c r="D6" s="18">
        <v>6999209</v>
      </c>
      <c r="E6" s="19"/>
      <c r="F6" s="20"/>
      <c r="G6" s="20">
        <v>678082</v>
      </c>
      <c r="H6" s="20">
        <v>1430949</v>
      </c>
      <c r="I6" s="20">
        <v>643554</v>
      </c>
      <c r="J6" s="20">
        <v>643554</v>
      </c>
      <c r="K6" s="20">
        <v>-15744807</v>
      </c>
      <c r="L6" s="20">
        <v>-26001336</v>
      </c>
      <c r="M6" s="20">
        <v>-26894041</v>
      </c>
      <c r="N6" s="20">
        <v>-26894041</v>
      </c>
      <c r="O6" s="20">
        <v>1988249</v>
      </c>
      <c r="P6" s="20">
        <v>-13767912</v>
      </c>
      <c r="Q6" s="20">
        <v>1062785</v>
      </c>
      <c r="R6" s="20">
        <v>1062785</v>
      </c>
      <c r="S6" s="20">
        <v>19696261</v>
      </c>
      <c r="T6" s="20">
        <v>6102693</v>
      </c>
      <c r="U6" s="20"/>
      <c r="V6" s="20">
        <v>6102693</v>
      </c>
      <c r="W6" s="20">
        <v>6102693</v>
      </c>
      <c r="X6" s="20"/>
      <c r="Y6" s="20">
        <v>6102693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2079736</v>
      </c>
      <c r="F7" s="20">
        <v>2080000</v>
      </c>
      <c r="G7" s="20"/>
      <c r="H7" s="20"/>
      <c r="I7" s="20"/>
      <c r="J7" s="20"/>
      <c r="K7" s="20"/>
      <c r="L7" s="20"/>
      <c r="M7" s="20"/>
      <c r="N7" s="20"/>
      <c r="O7" s="20">
        <v>15830686</v>
      </c>
      <c r="P7" s="20"/>
      <c r="Q7" s="20"/>
      <c r="R7" s="20"/>
      <c r="S7" s="20"/>
      <c r="T7" s="20"/>
      <c r="U7" s="20"/>
      <c r="V7" s="20"/>
      <c r="W7" s="20"/>
      <c r="X7" s="20">
        <v>2080000</v>
      </c>
      <c r="Y7" s="20">
        <v>-2080000</v>
      </c>
      <c r="Z7" s="21">
        <v>-100</v>
      </c>
      <c r="AA7" s="22">
        <v>2080000</v>
      </c>
    </row>
    <row r="8" spans="1:27" ht="13.5">
      <c r="A8" s="23" t="s">
        <v>35</v>
      </c>
      <c r="B8" s="17"/>
      <c r="C8" s="18">
        <v>9955781</v>
      </c>
      <c r="D8" s="18">
        <v>9955781</v>
      </c>
      <c r="E8" s="19">
        <v>34622488</v>
      </c>
      <c r="F8" s="20">
        <v>34062000</v>
      </c>
      <c r="G8" s="20">
        <v>71866428</v>
      </c>
      <c r="H8" s="20">
        <v>137204129</v>
      </c>
      <c r="I8" s="20">
        <v>125394602</v>
      </c>
      <c r="J8" s="20">
        <v>125394602</v>
      </c>
      <c r="K8" s="20">
        <v>136799654</v>
      </c>
      <c r="L8" s="20">
        <v>141203270</v>
      </c>
      <c r="M8" s="20">
        <v>135549447</v>
      </c>
      <c r="N8" s="20">
        <v>135549447</v>
      </c>
      <c r="O8" s="20">
        <v>151073419</v>
      </c>
      <c r="P8" s="20">
        <v>37335480</v>
      </c>
      <c r="Q8" s="20">
        <v>16367740</v>
      </c>
      <c r="R8" s="20">
        <v>16367740</v>
      </c>
      <c r="S8" s="20">
        <v>164207714</v>
      </c>
      <c r="T8" s="20">
        <v>86928586</v>
      </c>
      <c r="U8" s="20"/>
      <c r="V8" s="20">
        <v>86928586</v>
      </c>
      <c r="W8" s="20">
        <v>86928586</v>
      </c>
      <c r="X8" s="20">
        <v>34062000</v>
      </c>
      <c r="Y8" s="20">
        <v>52866586</v>
      </c>
      <c r="Z8" s="21">
        <v>155.21</v>
      </c>
      <c r="AA8" s="22">
        <v>34062000</v>
      </c>
    </row>
    <row r="9" spans="1:27" ht="13.5">
      <c r="A9" s="23" t="s">
        <v>36</v>
      </c>
      <c r="B9" s="17"/>
      <c r="C9" s="18">
        <v>696039</v>
      </c>
      <c r="D9" s="18">
        <v>696039</v>
      </c>
      <c r="E9" s="19">
        <v>13820000</v>
      </c>
      <c r="F9" s="20"/>
      <c r="G9" s="20">
        <v>1446406</v>
      </c>
      <c r="H9" s="20">
        <v>-68946658</v>
      </c>
      <c r="I9" s="20"/>
      <c r="J9" s="20"/>
      <c r="K9" s="20">
        <v>-100248488</v>
      </c>
      <c r="L9" s="20">
        <v>-99171907</v>
      </c>
      <c r="M9" s="20">
        <v>-99173241</v>
      </c>
      <c r="N9" s="20">
        <v>-99173241</v>
      </c>
      <c r="O9" s="20"/>
      <c r="P9" s="20">
        <v>13845249</v>
      </c>
      <c r="Q9" s="20">
        <v>40440884</v>
      </c>
      <c r="R9" s="20">
        <v>40440884</v>
      </c>
      <c r="S9" s="20"/>
      <c r="T9" s="20">
        <v>19986260</v>
      </c>
      <c r="U9" s="20"/>
      <c r="V9" s="20">
        <v>19986260</v>
      </c>
      <c r="W9" s="20">
        <v>19986260</v>
      </c>
      <c r="X9" s="20"/>
      <c r="Y9" s="20">
        <v>19986260</v>
      </c>
      <c r="Z9" s="21"/>
      <c r="AA9" s="22"/>
    </row>
    <row r="10" spans="1:27" ht="13.5">
      <c r="A10" s="23" t="s">
        <v>37</v>
      </c>
      <c r="B10" s="17"/>
      <c r="C10" s="18"/>
      <c r="D10" s="18"/>
      <c r="E10" s="19">
        <v>3903</v>
      </c>
      <c r="F10" s="20">
        <v>4000</v>
      </c>
      <c r="G10" s="24">
        <v>-7827591</v>
      </c>
      <c r="H10" s="24"/>
      <c r="I10" s="24"/>
      <c r="J10" s="20"/>
      <c r="K10" s="24"/>
      <c r="L10" s="24"/>
      <c r="M10" s="20"/>
      <c r="N10" s="24"/>
      <c r="O10" s="24"/>
      <c r="P10" s="24"/>
      <c r="Q10" s="20">
        <v>13825125</v>
      </c>
      <c r="R10" s="24">
        <v>13825125</v>
      </c>
      <c r="S10" s="24"/>
      <c r="T10" s="20"/>
      <c r="U10" s="24"/>
      <c r="V10" s="24"/>
      <c r="W10" s="24"/>
      <c r="X10" s="20">
        <v>4000</v>
      </c>
      <c r="Y10" s="24">
        <v>-4000</v>
      </c>
      <c r="Z10" s="25">
        <v>-100</v>
      </c>
      <c r="AA10" s="26">
        <v>4000</v>
      </c>
    </row>
    <row r="11" spans="1:27" ht="13.5">
      <c r="A11" s="23" t="s">
        <v>38</v>
      </c>
      <c r="B11" s="17"/>
      <c r="C11" s="18">
        <v>158005</v>
      </c>
      <c r="D11" s="18">
        <v>158005</v>
      </c>
      <c r="E11" s="19">
        <v>167801</v>
      </c>
      <c r="F11" s="20">
        <v>168000</v>
      </c>
      <c r="G11" s="20">
        <v>144798</v>
      </c>
      <c r="H11" s="20">
        <v>144798</v>
      </c>
      <c r="I11" s="20">
        <v>144798</v>
      </c>
      <c r="J11" s="20">
        <v>144798</v>
      </c>
      <c r="K11" s="20">
        <v>16376247</v>
      </c>
      <c r="L11" s="20">
        <v>16376247</v>
      </c>
      <c r="M11" s="20">
        <v>16376247</v>
      </c>
      <c r="N11" s="20">
        <v>16376247</v>
      </c>
      <c r="O11" s="20">
        <v>144798</v>
      </c>
      <c r="P11" s="20">
        <v>16376247</v>
      </c>
      <c r="Q11" s="20"/>
      <c r="R11" s="20"/>
      <c r="S11" s="20">
        <v>149499</v>
      </c>
      <c r="T11" s="20">
        <v>144394</v>
      </c>
      <c r="U11" s="20"/>
      <c r="V11" s="20">
        <v>144394</v>
      </c>
      <c r="W11" s="20">
        <v>144394</v>
      </c>
      <c r="X11" s="20">
        <v>168000</v>
      </c>
      <c r="Y11" s="20">
        <v>-23606</v>
      </c>
      <c r="Z11" s="21">
        <v>-14.05</v>
      </c>
      <c r="AA11" s="22">
        <v>168000</v>
      </c>
    </row>
    <row r="12" spans="1:27" ht="13.5">
      <c r="A12" s="27" t="s">
        <v>39</v>
      </c>
      <c r="B12" s="28"/>
      <c r="C12" s="29">
        <f aca="true" t="shared" si="0" ref="C12:Y12">SUM(C6:C11)</f>
        <v>17809034</v>
      </c>
      <c r="D12" s="29">
        <f>SUM(D6:D11)</f>
        <v>17809034</v>
      </c>
      <c r="E12" s="30">
        <f t="shared" si="0"/>
        <v>50693928</v>
      </c>
      <c r="F12" s="31">
        <f t="shared" si="0"/>
        <v>36314000</v>
      </c>
      <c r="G12" s="31">
        <f t="shared" si="0"/>
        <v>66308123</v>
      </c>
      <c r="H12" s="31">
        <f t="shared" si="0"/>
        <v>69833218</v>
      </c>
      <c r="I12" s="31">
        <f t="shared" si="0"/>
        <v>126182954</v>
      </c>
      <c r="J12" s="31">
        <f t="shared" si="0"/>
        <v>126182954</v>
      </c>
      <c r="K12" s="31">
        <f t="shared" si="0"/>
        <v>37182606</v>
      </c>
      <c r="L12" s="31">
        <f t="shared" si="0"/>
        <v>32406274</v>
      </c>
      <c r="M12" s="31">
        <f t="shared" si="0"/>
        <v>25858412</v>
      </c>
      <c r="N12" s="31">
        <f t="shared" si="0"/>
        <v>25858412</v>
      </c>
      <c r="O12" s="31">
        <f t="shared" si="0"/>
        <v>169037152</v>
      </c>
      <c r="P12" s="31">
        <f t="shared" si="0"/>
        <v>53789064</v>
      </c>
      <c r="Q12" s="31">
        <f t="shared" si="0"/>
        <v>71696534</v>
      </c>
      <c r="R12" s="31">
        <f t="shared" si="0"/>
        <v>71696534</v>
      </c>
      <c r="S12" s="31">
        <f t="shared" si="0"/>
        <v>184053474</v>
      </c>
      <c r="T12" s="31">
        <f t="shared" si="0"/>
        <v>113161933</v>
      </c>
      <c r="U12" s="31">
        <f t="shared" si="0"/>
        <v>0</v>
      </c>
      <c r="V12" s="31">
        <f t="shared" si="0"/>
        <v>113161933</v>
      </c>
      <c r="W12" s="31">
        <f t="shared" si="0"/>
        <v>113161933</v>
      </c>
      <c r="X12" s="31">
        <f t="shared" si="0"/>
        <v>36314000</v>
      </c>
      <c r="Y12" s="31">
        <f t="shared" si="0"/>
        <v>76847933</v>
      </c>
      <c r="Z12" s="32">
        <f>+IF(X12&lt;&gt;0,+(Y12/X12)*100,0)</f>
        <v>211.62067797543648</v>
      </c>
      <c r="AA12" s="33">
        <f>SUM(AA6:AA11)</f>
        <v>36314000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52370</v>
      </c>
      <c r="F15" s="20">
        <v>52000</v>
      </c>
      <c r="G15" s="20"/>
      <c r="H15" s="20"/>
      <c r="I15" s="20">
        <v>52370</v>
      </c>
      <c r="J15" s="20">
        <v>52370</v>
      </c>
      <c r="K15" s="20"/>
      <c r="L15" s="20"/>
      <c r="M15" s="20"/>
      <c r="N15" s="20"/>
      <c r="O15" s="20"/>
      <c r="P15" s="20"/>
      <c r="Q15" s="20"/>
      <c r="R15" s="20"/>
      <c r="S15" s="20">
        <v>59196</v>
      </c>
      <c r="T15" s="20">
        <v>59196</v>
      </c>
      <c r="U15" s="20"/>
      <c r="V15" s="20">
        <v>59196</v>
      </c>
      <c r="W15" s="20">
        <v>59196</v>
      </c>
      <c r="X15" s="20">
        <v>52000</v>
      </c>
      <c r="Y15" s="20">
        <v>7196</v>
      </c>
      <c r="Z15" s="21">
        <v>13.84</v>
      </c>
      <c r="AA15" s="22">
        <v>52000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28363506</v>
      </c>
      <c r="D17" s="18">
        <v>28363506</v>
      </c>
      <c r="E17" s="19">
        <v>42174306</v>
      </c>
      <c r="F17" s="20">
        <v>42174000</v>
      </c>
      <c r="G17" s="20"/>
      <c r="H17" s="20"/>
      <c r="I17" s="20">
        <v>42174000</v>
      </c>
      <c r="J17" s="20">
        <v>42174000</v>
      </c>
      <c r="K17" s="20">
        <v>28363506</v>
      </c>
      <c r="L17" s="20">
        <v>28363506</v>
      </c>
      <c r="M17" s="20">
        <v>28363506</v>
      </c>
      <c r="N17" s="20">
        <v>28363506</v>
      </c>
      <c r="O17" s="20">
        <v>28363506</v>
      </c>
      <c r="P17" s="20">
        <v>28363506</v>
      </c>
      <c r="Q17" s="20">
        <v>28363506</v>
      </c>
      <c r="R17" s="20">
        <v>28363506</v>
      </c>
      <c r="S17" s="20">
        <v>42174306</v>
      </c>
      <c r="T17" s="20">
        <v>42174306</v>
      </c>
      <c r="U17" s="20"/>
      <c r="V17" s="20">
        <v>42174306</v>
      </c>
      <c r="W17" s="20">
        <v>42174306</v>
      </c>
      <c r="X17" s="20">
        <v>42174000</v>
      </c>
      <c r="Y17" s="20">
        <v>306</v>
      </c>
      <c r="Z17" s="21"/>
      <c r="AA17" s="22">
        <v>42174000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366676589</v>
      </c>
      <c r="D19" s="18">
        <v>366676589</v>
      </c>
      <c r="E19" s="19">
        <v>369429930</v>
      </c>
      <c r="F19" s="20">
        <v>369082000</v>
      </c>
      <c r="G19" s="20">
        <v>404802328</v>
      </c>
      <c r="H19" s="20">
        <v>405144140</v>
      </c>
      <c r="I19" s="20">
        <v>406317082</v>
      </c>
      <c r="J19" s="20">
        <v>406317082</v>
      </c>
      <c r="K19" s="20">
        <v>167936477</v>
      </c>
      <c r="L19" s="20">
        <v>167945784</v>
      </c>
      <c r="M19" s="20">
        <v>167945784</v>
      </c>
      <c r="N19" s="20">
        <v>167945784</v>
      </c>
      <c r="O19" s="20">
        <v>448021556</v>
      </c>
      <c r="P19" s="20">
        <v>449129705</v>
      </c>
      <c r="Q19" s="20">
        <v>449369170</v>
      </c>
      <c r="R19" s="20">
        <v>449369170</v>
      </c>
      <c r="S19" s="20">
        <v>376536950</v>
      </c>
      <c r="T19" s="20">
        <v>380311157</v>
      </c>
      <c r="U19" s="20"/>
      <c r="V19" s="20">
        <v>380311157</v>
      </c>
      <c r="W19" s="20">
        <v>380311157</v>
      </c>
      <c r="X19" s="20">
        <v>369082000</v>
      </c>
      <c r="Y19" s="20">
        <v>11229157</v>
      </c>
      <c r="Z19" s="21">
        <v>3.04</v>
      </c>
      <c r="AA19" s="22">
        <v>369082000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670507</v>
      </c>
      <c r="D22" s="18">
        <v>670507</v>
      </c>
      <c r="E22" s="19">
        <v>1732932</v>
      </c>
      <c r="F22" s="20">
        <v>2177000</v>
      </c>
      <c r="G22" s="20"/>
      <c r="H22" s="20"/>
      <c r="I22" s="20">
        <v>444000</v>
      </c>
      <c r="J22" s="20">
        <v>444000</v>
      </c>
      <c r="K22" s="20">
        <v>670507</v>
      </c>
      <c r="L22" s="20">
        <v>670507</v>
      </c>
      <c r="M22" s="20">
        <v>670507</v>
      </c>
      <c r="N22" s="20">
        <v>670507</v>
      </c>
      <c r="O22" s="20">
        <v>444000</v>
      </c>
      <c r="P22" s="20">
        <v>670507</v>
      </c>
      <c r="Q22" s="20">
        <v>670507</v>
      </c>
      <c r="R22" s="20">
        <v>670507</v>
      </c>
      <c r="S22" s="20">
        <v>982932</v>
      </c>
      <c r="T22" s="20">
        <v>982932</v>
      </c>
      <c r="U22" s="20"/>
      <c r="V22" s="20">
        <v>982932</v>
      </c>
      <c r="W22" s="20">
        <v>982932</v>
      </c>
      <c r="X22" s="20">
        <v>2177000</v>
      </c>
      <c r="Y22" s="20">
        <v>-1194068</v>
      </c>
      <c r="Z22" s="21">
        <v>-54.85</v>
      </c>
      <c r="AA22" s="22">
        <v>2177000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>
        <v>273650820</v>
      </c>
      <c r="L23" s="24">
        <v>277868429</v>
      </c>
      <c r="M23" s="20">
        <v>279003201</v>
      </c>
      <c r="N23" s="24">
        <v>279003201</v>
      </c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395710602</v>
      </c>
      <c r="D24" s="29">
        <f>SUM(D15:D23)</f>
        <v>395710602</v>
      </c>
      <c r="E24" s="36">
        <f t="shared" si="1"/>
        <v>413389538</v>
      </c>
      <c r="F24" s="37">
        <f t="shared" si="1"/>
        <v>413485000</v>
      </c>
      <c r="G24" s="37">
        <f t="shared" si="1"/>
        <v>404802328</v>
      </c>
      <c r="H24" s="37">
        <f t="shared" si="1"/>
        <v>405144140</v>
      </c>
      <c r="I24" s="37">
        <f t="shared" si="1"/>
        <v>448987452</v>
      </c>
      <c r="J24" s="37">
        <f t="shared" si="1"/>
        <v>448987452</v>
      </c>
      <c r="K24" s="37">
        <f t="shared" si="1"/>
        <v>470621310</v>
      </c>
      <c r="L24" s="37">
        <f t="shared" si="1"/>
        <v>474848226</v>
      </c>
      <c r="M24" s="37">
        <f t="shared" si="1"/>
        <v>475982998</v>
      </c>
      <c r="N24" s="37">
        <f t="shared" si="1"/>
        <v>475982998</v>
      </c>
      <c r="O24" s="37">
        <f t="shared" si="1"/>
        <v>476829062</v>
      </c>
      <c r="P24" s="37">
        <f t="shared" si="1"/>
        <v>478163718</v>
      </c>
      <c r="Q24" s="37">
        <f t="shared" si="1"/>
        <v>478403183</v>
      </c>
      <c r="R24" s="37">
        <f t="shared" si="1"/>
        <v>478403183</v>
      </c>
      <c r="S24" s="37">
        <f t="shared" si="1"/>
        <v>419753384</v>
      </c>
      <c r="T24" s="37">
        <f t="shared" si="1"/>
        <v>423527591</v>
      </c>
      <c r="U24" s="37">
        <f t="shared" si="1"/>
        <v>0</v>
      </c>
      <c r="V24" s="37">
        <f t="shared" si="1"/>
        <v>423527591</v>
      </c>
      <c r="W24" s="37">
        <f t="shared" si="1"/>
        <v>423527591</v>
      </c>
      <c r="X24" s="37">
        <f t="shared" si="1"/>
        <v>413485000</v>
      </c>
      <c r="Y24" s="37">
        <f t="shared" si="1"/>
        <v>10042591</v>
      </c>
      <c r="Z24" s="38">
        <f>+IF(X24&lt;&gt;0,+(Y24/X24)*100,0)</f>
        <v>2.4287679117743086</v>
      </c>
      <c r="AA24" s="39">
        <f>SUM(AA15:AA23)</f>
        <v>413485000</v>
      </c>
    </row>
    <row r="25" spans="1:27" ht="13.5">
      <c r="A25" s="27" t="s">
        <v>51</v>
      </c>
      <c r="B25" s="28"/>
      <c r="C25" s="29">
        <f aca="true" t="shared" si="2" ref="C25:Y25">+C12+C24</f>
        <v>413519636</v>
      </c>
      <c r="D25" s="29">
        <f>+D12+D24</f>
        <v>413519636</v>
      </c>
      <c r="E25" s="30">
        <f t="shared" si="2"/>
        <v>464083466</v>
      </c>
      <c r="F25" s="31">
        <f t="shared" si="2"/>
        <v>449799000</v>
      </c>
      <c r="G25" s="31">
        <f t="shared" si="2"/>
        <v>471110451</v>
      </c>
      <c r="H25" s="31">
        <f t="shared" si="2"/>
        <v>474977358</v>
      </c>
      <c r="I25" s="31">
        <f t="shared" si="2"/>
        <v>575170406</v>
      </c>
      <c r="J25" s="31">
        <f t="shared" si="2"/>
        <v>575170406</v>
      </c>
      <c r="K25" s="31">
        <f t="shared" si="2"/>
        <v>507803916</v>
      </c>
      <c r="L25" s="31">
        <f t="shared" si="2"/>
        <v>507254500</v>
      </c>
      <c r="M25" s="31">
        <f t="shared" si="2"/>
        <v>501841410</v>
      </c>
      <c r="N25" s="31">
        <f t="shared" si="2"/>
        <v>501841410</v>
      </c>
      <c r="O25" s="31">
        <f t="shared" si="2"/>
        <v>645866214</v>
      </c>
      <c r="P25" s="31">
        <f t="shared" si="2"/>
        <v>531952782</v>
      </c>
      <c r="Q25" s="31">
        <f t="shared" si="2"/>
        <v>550099717</v>
      </c>
      <c r="R25" s="31">
        <f t="shared" si="2"/>
        <v>550099717</v>
      </c>
      <c r="S25" s="31">
        <f t="shared" si="2"/>
        <v>603806858</v>
      </c>
      <c r="T25" s="31">
        <f t="shared" si="2"/>
        <v>536689524</v>
      </c>
      <c r="U25" s="31">
        <f t="shared" si="2"/>
        <v>0</v>
      </c>
      <c r="V25" s="31">
        <f t="shared" si="2"/>
        <v>536689524</v>
      </c>
      <c r="W25" s="31">
        <f t="shared" si="2"/>
        <v>536689524</v>
      </c>
      <c r="X25" s="31">
        <f t="shared" si="2"/>
        <v>449799000</v>
      </c>
      <c r="Y25" s="31">
        <f t="shared" si="2"/>
        <v>86890524</v>
      </c>
      <c r="Z25" s="32">
        <f>+IF(X25&lt;&gt;0,+(Y25/X25)*100,0)</f>
        <v>19.31763387646482</v>
      </c>
      <c r="AA25" s="33">
        <f>+AA12+AA24</f>
        <v>449799000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3918580</v>
      </c>
      <c r="D30" s="18">
        <v>3918580</v>
      </c>
      <c r="E30" s="19">
        <v>2500000</v>
      </c>
      <c r="F30" s="20">
        <v>2500000</v>
      </c>
      <c r="G30" s="20"/>
      <c r="H30" s="20"/>
      <c r="I30" s="20"/>
      <c r="J30" s="20"/>
      <c r="K30" s="20"/>
      <c r="L30" s="20"/>
      <c r="M30" s="20"/>
      <c r="N30" s="20"/>
      <c r="O30" s="20"/>
      <c r="P30" s="20">
        <v>34813564</v>
      </c>
      <c r="Q30" s="20">
        <v>35577347</v>
      </c>
      <c r="R30" s="20">
        <v>35577347</v>
      </c>
      <c r="S30" s="20"/>
      <c r="T30" s="20">
        <v>39466941</v>
      </c>
      <c r="U30" s="20"/>
      <c r="V30" s="20">
        <v>39466941</v>
      </c>
      <c r="W30" s="20">
        <v>39466941</v>
      </c>
      <c r="X30" s="20">
        <v>2500000</v>
      </c>
      <c r="Y30" s="20">
        <v>36966941</v>
      </c>
      <c r="Z30" s="21">
        <v>1478.68</v>
      </c>
      <c r="AA30" s="22">
        <v>2500000</v>
      </c>
    </row>
    <row r="31" spans="1:27" ht="13.5">
      <c r="A31" s="23" t="s">
        <v>56</v>
      </c>
      <c r="B31" s="17"/>
      <c r="C31" s="18">
        <v>269980</v>
      </c>
      <c r="D31" s="18">
        <v>269980</v>
      </c>
      <c r="E31" s="19">
        <v>262171</v>
      </c>
      <c r="F31" s="20">
        <v>262000</v>
      </c>
      <c r="G31" s="20">
        <v>483227</v>
      </c>
      <c r="H31" s="20">
        <v>489019</v>
      </c>
      <c r="I31" s="20">
        <v>489019</v>
      </c>
      <c r="J31" s="20">
        <v>489019</v>
      </c>
      <c r="K31" s="20">
        <v>272225</v>
      </c>
      <c r="L31" s="20">
        <v>272225</v>
      </c>
      <c r="M31" s="20">
        <v>272225</v>
      </c>
      <c r="N31" s="20">
        <v>272225</v>
      </c>
      <c r="O31" s="20">
        <v>494576</v>
      </c>
      <c r="P31" s="20">
        <v>281277</v>
      </c>
      <c r="Q31" s="20">
        <v>281277</v>
      </c>
      <c r="R31" s="20">
        <v>281277</v>
      </c>
      <c r="S31" s="20">
        <v>281277</v>
      </c>
      <c r="T31" s="20">
        <v>281277</v>
      </c>
      <c r="U31" s="20"/>
      <c r="V31" s="20">
        <v>281277</v>
      </c>
      <c r="W31" s="20">
        <v>281277</v>
      </c>
      <c r="X31" s="20">
        <v>262000</v>
      </c>
      <c r="Y31" s="20">
        <v>19277</v>
      </c>
      <c r="Z31" s="21">
        <v>7.36</v>
      </c>
      <c r="AA31" s="22">
        <v>262000</v>
      </c>
    </row>
    <row r="32" spans="1:27" ht="13.5">
      <c r="A32" s="23" t="s">
        <v>57</v>
      </c>
      <c r="B32" s="17"/>
      <c r="C32" s="18">
        <v>34085750</v>
      </c>
      <c r="D32" s="18">
        <v>34085750</v>
      </c>
      <c r="E32" s="19">
        <v>41024000</v>
      </c>
      <c r="F32" s="20">
        <v>25472000</v>
      </c>
      <c r="G32" s="20">
        <v>42278815</v>
      </c>
      <c r="H32" s="20">
        <v>38021820</v>
      </c>
      <c r="I32" s="20">
        <v>38021820</v>
      </c>
      <c r="J32" s="20">
        <v>38021820</v>
      </c>
      <c r="K32" s="20">
        <v>35351584</v>
      </c>
      <c r="L32" s="20">
        <v>25346635</v>
      </c>
      <c r="M32" s="20">
        <v>25243044</v>
      </c>
      <c r="N32" s="20">
        <v>25243044</v>
      </c>
      <c r="O32" s="20">
        <v>11138511</v>
      </c>
      <c r="P32" s="20">
        <v>24194993</v>
      </c>
      <c r="Q32" s="20">
        <v>31191303</v>
      </c>
      <c r="R32" s="20">
        <v>31191303</v>
      </c>
      <c r="S32" s="20">
        <v>31425159</v>
      </c>
      <c r="T32" s="20">
        <v>23927813</v>
      </c>
      <c r="U32" s="20"/>
      <c r="V32" s="20">
        <v>23927813</v>
      </c>
      <c r="W32" s="20">
        <v>23927813</v>
      </c>
      <c r="X32" s="20">
        <v>25472000</v>
      </c>
      <c r="Y32" s="20">
        <v>-1544187</v>
      </c>
      <c r="Z32" s="21">
        <v>-6.06</v>
      </c>
      <c r="AA32" s="22">
        <v>25472000</v>
      </c>
    </row>
    <row r="33" spans="1:27" ht="13.5">
      <c r="A33" s="23" t="s">
        <v>58</v>
      </c>
      <c r="B33" s="17"/>
      <c r="C33" s="18"/>
      <c r="D33" s="18"/>
      <c r="E33" s="19">
        <v>18231338</v>
      </c>
      <c r="F33" s="20">
        <v>18231000</v>
      </c>
      <c r="G33" s="20">
        <v>122506867</v>
      </c>
      <c r="H33" s="20">
        <v>133653503</v>
      </c>
      <c r="I33" s="20">
        <v>233129293</v>
      </c>
      <c r="J33" s="20">
        <v>233129293</v>
      </c>
      <c r="K33" s="20">
        <v>11832127</v>
      </c>
      <c r="L33" s="20">
        <v>11209811</v>
      </c>
      <c r="M33" s="20">
        <v>10725855</v>
      </c>
      <c r="N33" s="20">
        <v>10725855</v>
      </c>
      <c r="O33" s="20">
        <v>172199991</v>
      </c>
      <c r="P33" s="20">
        <v>14429409</v>
      </c>
      <c r="Q33" s="20">
        <v>23855759</v>
      </c>
      <c r="R33" s="20">
        <v>23855759</v>
      </c>
      <c r="S33" s="20">
        <v>122406645</v>
      </c>
      <c r="T33" s="20">
        <v>23027325</v>
      </c>
      <c r="U33" s="20"/>
      <c r="V33" s="20">
        <v>23027325</v>
      </c>
      <c r="W33" s="20">
        <v>23027325</v>
      </c>
      <c r="X33" s="20">
        <v>18231000</v>
      </c>
      <c r="Y33" s="20">
        <v>4796325</v>
      </c>
      <c r="Z33" s="21">
        <v>26.31</v>
      </c>
      <c r="AA33" s="22">
        <v>18231000</v>
      </c>
    </row>
    <row r="34" spans="1:27" ht="13.5">
      <c r="A34" s="27" t="s">
        <v>59</v>
      </c>
      <c r="B34" s="28"/>
      <c r="C34" s="29">
        <f aca="true" t="shared" si="3" ref="C34:Y34">SUM(C29:C33)</f>
        <v>38274310</v>
      </c>
      <c r="D34" s="29">
        <f>SUM(D29:D33)</f>
        <v>38274310</v>
      </c>
      <c r="E34" s="30">
        <f t="shared" si="3"/>
        <v>62017509</v>
      </c>
      <c r="F34" s="31">
        <f t="shared" si="3"/>
        <v>46465000</v>
      </c>
      <c r="G34" s="31">
        <f t="shared" si="3"/>
        <v>165268909</v>
      </c>
      <c r="H34" s="31">
        <f t="shared" si="3"/>
        <v>172164342</v>
      </c>
      <c r="I34" s="31">
        <f t="shared" si="3"/>
        <v>271640132</v>
      </c>
      <c r="J34" s="31">
        <f t="shared" si="3"/>
        <v>271640132</v>
      </c>
      <c r="K34" s="31">
        <f t="shared" si="3"/>
        <v>47455936</v>
      </c>
      <c r="L34" s="31">
        <f t="shared" si="3"/>
        <v>36828671</v>
      </c>
      <c r="M34" s="31">
        <f t="shared" si="3"/>
        <v>36241124</v>
      </c>
      <c r="N34" s="31">
        <f t="shared" si="3"/>
        <v>36241124</v>
      </c>
      <c r="O34" s="31">
        <f t="shared" si="3"/>
        <v>183833078</v>
      </c>
      <c r="P34" s="31">
        <f t="shared" si="3"/>
        <v>73719243</v>
      </c>
      <c r="Q34" s="31">
        <f t="shared" si="3"/>
        <v>90905686</v>
      </c>
      <c r="R34" s="31">
        <f t="shared" si="3"/>
        <v>90905686</v>
      </c>
      <c r="S34" s="31">
        <f t="shared" si="3"/>
        <v>154113081</v>
      </c>
      <c r="T34" s="31">
        <f t="shared" si="3"/>
        <v>86703356</v>
      </c>
      <c r="U34" s="31">
        <f t="shared" si="3"/>
        <v>0</v>
      </c>
      <c r="V34" s="31">
        <f t="shared" si="3"/>
        <v>86703356</v>
      </c>
      <c r="W34" s="31">
        <f t="shared" si="3"/>
        <v>86703356</v>
      </c>
      <c r="X34" s="31">
        <f t="shared" si="3"/>
        <v>46465000</v>
      </c>
      <c r="Y34" s="31">
        <f t="shared" si="3"/>
        <v>40238356</v>
      </c>
      <c r="Z34" s="32">
        <f>+IF(X34&lt;&gt;0,+(Y34/X34)*100,0)</f>
        <v>86.59928117938233</v>
      </c>
      <c r="AA34" s="33">
        <f>SUM(AA29:AA33)</f>
        <v>46465000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7941204</v>
      </c>
      <c r="D37" s="18">
        <v>7941204</v>
      </c>
      <c r="E37" s="19">
        <v>6425880</v>
      </c>
      <c r="F37" s="20">
        <v>26873000</v>
      </c>
      <c r="G37" s="20">
        <v>4544937</v>
      </c>
      <c r="H37" s="20">
        <v>4544937</v>
      </c>
      <c r="I37" s="20">
        <v>3844937</v>
      </c>
      <c r="J37" s="20">
        <v>3844937</v>
      </c>
      <c r="K37" s="20">
        <v>-9522612</v>
      </c>
      <c r="L37" s="20">
        <v>-10359525</v>
      </c>
      <c r="M37" s="20">
        <v>-10359525</v>
      </c>
      <c r="N37" s="20">
        <v>-10359525</v>
      </c>
      <c r="O37" s="20">
        <v>4502645</v>
      </c>
      <c r="P37" s="20">
        <v>-10859525</v>
      </c>
      <c r="Q37" s="20">
        <v>-11109525</v>
      </c>
      <c r="R37" s="20">
        <v>-11109525</v>
      </c>
      <c r="S37" s="20">
        <v>3833005</v>
      </c>
      <c r="T37" s="20">
        <v>3333005</v>
      </c>
      <c r="U37" s="20"/>
      <c r="V37" s="20">
        <v>3333005</v>
      </c>
      <c r="W37" s="20">
        <v>3333005</v>
      </c>
      <c r="X37" s="20">
        <v>26873000</v>
      </c>
      <c r="Y37" s="20">
        <v>-23539995</v>
      </c>
      <c r="Z37" s="21">
        <v>-87.6</v>
      </c>
      <c r="AA37" s="22">
        <v>26873000</v>
      </c>
    </row>
    <row r="38" spans="1:27" ht="13.5">
      <c r="A38" s="23" t="s">
        <v>58</v>
      </c>
      <c r="B38" s="17"/>
      <c r="C38" s="18">
        <v>9346707</v>
      </c>
      <c r="D38" s="18">
        <v>9346707</v>
      </c>
      <c r="E38" s="19">
        <v>4869751</v>
      </c>
      <c r="F38" s="20">
        <v>4870000</v>
      </c>
      <c r="G38" s="20"/>
      <c r="H38" s="20"/>
      <c r="I38" s="20"/>
      <c r="J38" s="20"/>
      <c r="K38" s="20">
        <v>12729755</v>
      </c>
      <c r="L38" s="20">
        <v>12729755</v>
      </c>
      <c r="M38" s="20">
        <v>12729755</v>
      </c>
      <c r="N38" s="20">
        <v>12729755</v>
      </c>
      <c r="O38" s="20"/>
      <c r="P38" s="20"/>
      <c r="Q38" s="20"/>
      <c r="R38" s="20"/>
      <c r="S38" s="20"/>
      <c r="T38" s="20"/>
      <c r="U38" s="20"/>
      <c r="V38" s="20"/>
      <c r="W38" s="20"/>
      <c r="X38" s="20">
        <v>4870000</v>
      </c>
      <c r="Y38" s="20">
        <v>-4870000</v>
      </c>
      <c r="Z38" s="21">
        <v>-100</v>
      </c>
      <c r="AA38" s="22">
        <v>4870000</v>
      </c>
    </row>
    <row r="39" spans="1:27" ht="13.5">
      <c r="A39" s="27" t="s">
        <v>61</v>
      </c>
      <c r="B39" s="35"/>
      <c r="C39" s="29">
        <f aca="true" t="shared" si="4" ref="C39:Y39">SUM(C37:C38)</f>
        <v>17287911</v>
      </c>
      <c r="D39" s="29">
        <f>SUM(D37:D38)</f>
        <v>17287911</v>
      </c>
      <c r="E39" s="36">
        <f t="shared" si="4"/>
        <v>11295631</v>
      </c>
      <c r="F39" s="37">
        <f t="shared" si="4"/>
        <v>31743000</v>
      </c>
      <c r="G39" s="37">
        <f t="shared" si="4"/>
        <v>4544937</v>
      </c>
      <c r="H39" s="37">
        <f t="shared" si="4"/>
        <v>4544937</v>
      </c>
      <c r="I39" s="37">
        <f t="shared" si="4"/>
        <v>3844937</v>
      </c>
      <c r="J39" s="37">
        <f t="shared" si="4"/>
        <v>3844937</v>
      </c>
      <c r="K39" s="37">
        <f t="shared" si="4"/>
        <v>3207143</v>
      </c>
      <c r="L39" s="37">
        <f t="shared" si="4"/>
        <v>2370230</v>
      </c>
      <c r="M39" s="37">
        <f t="shared" si="4"/>
        <v>2370230</v>
      </c>
      <c r="N39" s="37">
        <f t="shared" si="4"/>
        <v>2370230</v>
      </c>
      <c r="O39" s="37">
        <f t="shared" si="4"/>
        <v>4502645</v>
      </c>
      <c r="P39" s="37">
        <f t="shared" si="4"/>
        <v>-10859525</v>
      </c>
      <c r="Q39" s="37">
        <f t="shared" si="4"/>
        <v>-11109525</v>
      </c>
      <c r="R39" s="37">
        <f t="shared" si="4"/>
        <v>-11109525</v>
      </c>
      <c r="S39" s="37">
        <f t="shared" si="4"/>
        <v>3833005</v>
      </c>
      <c r="T39" s="37">
        <f t="shared" si="4"/>
        <v>3333005</v>
      </c>
      <c r="U39" s="37">
        <f t="shared" si="4"/>
        <v>0</v>
      </c>
      <c r="V39" s="37">
        <f t="shared" si="4"/>
        <v>3333005</v>
      </c>
      <c r="W39" s="37">
        <f t="shared" si="4"/>
        <v>3333005</v>
      </c>
      <c r="X39" s="37">
        <f t="shared" si="4"/>
        <v>31743000</v>
      </c>
      <c r="Y39" s="37">
        <f t="shared" si="4"/>
        <v>-28409995</v>
      </c>
      <c r="Z39" s="38">
        <f>+IF(X39&lt;&gt;0,+(Y39/X39)*100,0)</f>
        <v>-89.50003150300854</v>
      </c>
      <c r="AA39" s="39">
        <f>SUM(AA37:AA38)</f>
        <v>31743000</v>
      </c>
    </row>
    <row r="40" spans="1:27" ht="13.5">
      <c r="A40" s="27" t="s">
        <v>62</v>
      </c>
      <c r="B40" s="28"/>
      <c r="C40" s="29">
        <f aca="true" t="shared" si="5" ref="C40:Y40">+C34+C39</f>
        <v>55562221</v>
      </c>
      <c r="D40" s="29">
        <f>+D34+D39</f>
        <v>55562221</v>
      </c>
      <c r="E40" s="30">
        <f t="shared" si="5"/>
        <v>73313140</v>
      </c>
      <c r="F40" s="31">
        <f t="shared" si="5"/>
        <v>78208000</v>
      </c>
      <c r="G40" s="31">
        <f t="shared" si="5"/>
        <v>169813846</v>
      </c>
      <c r="H40" s="31">
        <f t="shared" si="5"/>
        <v>176709279</v>
      </c>
      <c r="I40" s="31">
        <f t="shared" si="5"/>
        <v>275485069</v>
      </c>
      <c r="J40" s="31">
        <f t="shared" si="5"/>
        <v>275485069</v>
      </c>
      <c r="K40" s="31">
        <f t="shared" si="5"/>
        <v>50663079</v>
      </c>
      <c r="L40" s="31">
        <f t="shared" si="5"/>
        <v>39198901</v>
      </c>
      <c r="M40" s="31">
        <f t="shared" si="5"/>
        <v>38611354</v>
      </c>
      <c r="N40" s="31">
        <f t="shared" si="5"/>
        <v>38611354</v>
      </c>
      <c r="O40" s="31">
        <f t="shared" si="5"/>
        <v>188335723</v>
      </c>
      <c r="P40" s="31">
        <f t="shared" si="5"/>
        <v>62859718</v>
      </c>
      <c r="Q40" s="31">
        <f t="shared" si="5"/>
        <v>79796161</v>
      </c>
      <c r="R40" s="31">
        <f t="shared" si="5"/>
        <v>79796161</v>
      </c>
      <c r="S40" s="31">
        <f t="shared" si="5"/>
        <v>157946086</v>
      </c>
      <c r="T40" s="31">
        <f t="shared" si="5"/>
        <v>90036361</v>
      </c>
      <c r="U40" s="31">
        <f t="shared" si="5"/>
        <v>0</v>
      </c>
      <c r="V40" s="31">
        <f t="shared" si="5"/>
        <v>90036361</v>
      </c>
      <c r="W40" s="31">
        <f t="shared" si="5"/>
        <v>90036361</v>
      </c>
      <c r="X40" s="31">
        <f t="shared" si="5"/>
        <v>78208000</v>
      </c>
      <c r="Y40" s="31">
        <f t="shared" si="5"/>
        <v>11828361</v>
      </c>
      <c r="Z40" s="32">
        <f>+IF(X40&lt;&gt;0,+(Y40/X40)*100,0)</f>
        <v>15.124234093698854</v>
      </c>
      <c r="AA40" s="33">
        <f>+AA34+AA39</f>
        <v>78208000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357957415</v>
      </c>
      <c r="D42" s="43">
        <f>+D25-D40</f>
        <v>357957415</v>
      </c>
      <c r="E42" s="44">
        <f t="shared" si="6"/>
        <v>390770326</v>
      </c>
      <c r="F42" s="45">
        <f t="shared" si="6"/>
        <v>371591000</v>
      </c>
      <c r="G42" s="45">
        <f t="shared" si="6"/>
        <v>301296605</v>
      </c>
      <c r="H42" s="45">
        <f t="shared" si="6"/>
        <v>298268079</v>
      </c>
      <c r="I42" s="45">
        <f t="shared" si="6"/>
        <v>299685337</v>
      </c>
      <c r="J42" s="45">
        <f t="shared" si="6"/>
        <v>299685337</v>
      </c>
      <c r="K42" s="45">
        <f t="shared" si="6"/>
        <v>457140837</v>
      </c>
      <c r="L42" s="45">
        <f t="shared" si="6"/>
        <v>468055599</v>
      </c>
      <c r="M42" s="45">
        <f t="shared" si="6"/>
        <v>463230056</v>
      </c>
      <c r="N42" s="45">
        <f t="shared" si="6"/>
        <v>463230056</v>
      </c>
      <c r="O42" s="45">
        <f t="shared" si="6"/>
        <v>457530491</v>
      </c>
      <c r="P42" s="45">
        <f t="shared" si="6"/>
        <v>469093064</v>
      </c>
      <c r="Q42" s="45">
        <f t="shared" si="6"/>
        <v>470303556</v>
      </c>
      <c r="R42" s="45">
        <f t="shared" si="6"/>
        <v>470303556</v>
      </c>
      <c r="S42" s="45">
        <f t="shared" si="6"/>
        <v>445860772</v>
      </c>
      <c r="T42" s="45">
        <f t="shared" si="6"/>
        <v>446653163</v>
      </c>
      <c r="U42" s="45">
        <f t="shared" si="6"/>
        <v>0</v>
      </c>
      <c r="V42" s="45">
        <f t="shared" si="6"/>
        <v>446653163</v>
      </c>
      <c r="W42" s="45">
        <f t="shared" si="6"/>
        <v>446653163</v>
      </c>
      <c r="X42" s="45">
        <f t="shared" si="6"/>
        <v>371591000</v>
      </c>
      <c r="Y42" s="45">
        <f t="shared" si="6"/>
        <v>75062163</v>
      </c>
      <c r="Z42" s="46">
        <f>+IF(X42&lt;&gt;0,+(Y42/X42)*100,0)</f>
        <v>20.20021017731861</v>
      </c>
      <c r="AA42" s="47">
        <f>+AA25-AA40</f>
        <v>371591000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357957415</v>
      </c>
      <c r="D45" s="18">
        <v>357957415</v>
      </c>
      <c r="E45" s="19">
        <v>390024884</v>
      </c>
      <c r="F45" s="20">
        <v>370846000</v>
      </c>
      <c r="G45" s="20">
        <v>5463088</v>
      </c>
      <c r="H45" s="20">
        <v>2463566</v>
      </c>
      <c r="I45" s="20">
        <v>3880824</v>
      </c>
      <c r="J45" s="20">
        <v>3880824</v>
      </c>
      <c r="K45" s="20">
        <v>381604636</v>
      </c>
      <c r="L45" s="20">
        <v>392519401</v>
      </c>
      <c r="M45" s="20">
        <v>387693857</v>
      </c>
      <c r="N45" s="20">
        <v>387693857</v>
      </c>
      <c r="O45" s="20">
        <v>457530491</v>
      </c>
      <c r="P45" s="20">
        <v>393556867</v>
      </c>
      <c r="Q45" s="20">
        <v>394767355</v>
      </c>
      <c r="R45" s="20">
        <v>394767355</v>
      </c>
      <c r="S45" s="20">
        <v>370324572</v>
      </c>
      <c r="T45" s="20">
        <v>371116964</v>
      </c>
      <c r="U45" s="20"/>
      <c r="V45" s="20">
        <v>371116964</v>
      </c>
      <c r="W45" s="20">
        <v>371116964</v>
      </c>
      <c r="X45" s="20">
        <v>370846000</v>
      </c>
      <c r="Y45" s="20">
        <v>270964</v>
      </c>
      <c r="Z45" s="48">
        <v>0.07</v>
      </c>
      <c r="AA45" s="22">
        <v>370846000</v>
      </c>
    </row>
    <row r="46" spans="1:27" ht="13.5">
      <c r="A46" s="23" t="s">
        <v>67</v>
      </c>
      <c r="B46" s="17"/>
      <c r="C46" s="18"/>
      <c r="D46" s="18"/>
      <c r="E46" s="19">
        <v>745442</v>
      </c>
      <c r="F46" s="20">
        <v>745000</v>
      </c>
      <c r="G46" s="20">
        <v>295833517</v>
      </c>
      <c r="H46" s="20">
        <v>295804513</v>
      </c>
      <c r="I46" s="20">
        <v>295804513</v>
      </c>
      <c r="J46" s="20">
        <v>295804513</v>
      </c>
      <c r="K46" s="20">
        <v>75536199</v>
      </c>
      <c r="L46" s="20">
        <v>75536199</v>
      </c>
      <c r="M46" s="20">
        <v>75536199</v>
      </c>
      <c r="N46" s="20">
        <v>75536199</v>
      </c>
      <c r="O46" s="20"/>
      <c r="P46" s="20">
        <v>75536199</v>
      </c>
      <c r="Q46" s="20">
        <v>75536199</v>
      </c>
      <c r="R46" s="20">
        <v>75536199</v>
      </c>
      <c r="S46" s="20">
        <v>75536199</v>
      </c>
      <c r="T46" s="20">
        <v>75536199</v>
      </c>
      <c r="U46" s="20"/>
      <c r="V46" s="20">
        <v>75536199</v>
      </c>
      <c r="W46" s="20">
        <v>75536199</v>
      </c>
      <c r="X46" s="20">
        <v>745000</v>
      </c>
      <c r="Y46" s="20">
        <v>74791199</v>
      </c>
      <c r="Z46" s="48">
        <v>10039.09</v>
      </c>
      <c r="AA46" s="22">
        <v>745000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357957415</v>
      </c>
      <c r="D48" s="51">
        <f>SUM(D45:D47)</f>
        <v>357957415</v>
      </c>
      <c r="E48" s="52">
        <f t="shared" si="7"/>
        <v>390770326</v>
      </c>
      <c r="F48" s="53">
        <f t="shared" si="7"/>
        <v>371591000</v>
      </c>
      <c r="G48" s="53">
        <f t="shared" si="7"/>
        <v>301296605</v>
      </c>
      <c r="H48" s="53">
        <f t="shared" si="7"/>
        <v>298268079</v>
      </c>
      <c r="I48" s="53">
        <f t="shared" si="7"/>
        <v>299685337</v>
      </c>
      <c r="J48" s="53">
        <f t="shared" si="7"/>
        <v>299685337</v>
      </c>
      <c r="K48" s="53">
        <f t="shared" si="7"/>
        <v>457140835</v>
      </c>
      <c r="L48" s="53">
        <f t="shared" si="7"/>
        <v>468055600</v>
      </c>
      <c r="M48" s="53">
        <f t="shared" si="7"/>
        <v>463230056</v>
      </c>
      <c r="N48" s="53">
        <f t="shared" si="7"/>
        <v>463230056</v>
      </c>
      <c r="O48" s="53">
        <f t="shared" si="7"/>
        <v>457530491</v>
      </c>
      <c r="P48" s="53">
        <f t="shared" si="7"/>
        <v>469093066</v>
      </c>
      <c r="Q48" s="53">
        <f t="shared" si="7"/>
        <v>470303554</v>
      </c>
      <c r="R48" s="53">
        <f t="shared" si="7"/>
        <v>470303554</v>
      </c>
      <c r="S48" s="53">
        <f t="shared" si="7"/>
        <v>445860771</v>
      </c>
      <c r="T48" s="53">
        <f t="shared" si="7"/>
        <v>446653163</v>
      </c>
      <c r="U48" s="53">
        <f t="shared" si="7"/>
        <v>0</v>
      </c>
      <c r="V48" s="53">
        <f t="shared" si="7"/>
        <v>446653163</v>
      </c>
      <c r="W48" s="53">
        <f t="shared" si="7"/>
        <v>446653163</v>
      </c>
      <c r="X48" s="53">
        <f t="shared" si="7"/>
        <v>371591000</v>
      </c>
      <c r="Y48" s="53">
        <f t="shared" si="7"/>
        <v>75062163</v>
      </c>
      <c r="Z48" s="54">
        <f>+IF(X48&lt;&gt;0,+(Y48/X48)*100,0)</f>
        <v>20.20021017731861</v>
      </c>
      <c r="AA48" s="55">
        <f>SUM(AA45:AA47)</f>
        <v>371591000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13392912</v>
      </c>
      <c r="D6" s="18">
        <v>13392912</v>
      </c>
      <c r="E6" s="19">
        <v>9438400</v>
      </c>
      <c r="F6" s="20">
        <v>9438400</v>
      </c>
      <c r="G6" s="20">
        <v>25993893</v>
      </c>
      <c r="H6" s="20">
        <v>8474131</v>
      </c>
      <c r="I6" s="20">
        <v>5827094</v>
      </c>
      <c r="J6" s="20">
        <v>5827094</v>
      </c>
      <c r="K6" s="20">
        <v>3504238</v>
      </c>
      <c r="L6" s="20">
        <v>11184318</v>
      </c>
      <c r="M6" s="20">
        <v>17640726</v>
      </c>
      <c r="N6" s="20">
        <v>17640726</v>
      </c>
      <c r="O6" s="20"/>
      <c r="P6" s="20">
        <v>18009150</v>
      </c>
      <c r="Q6" s="20">
        <v>27141366</v>
      </c>
      <c r="R6" s="20">
        <v>27141366</v>
      </c>
      <c r="S6" s="20">
        <v>22263324</v>
      </c>
      <c r="T6" s="20">
        <v>15976600</v>
      </c>
      <c r="U6" s="20"/>
      <c r="V6" s="20">
        <v>15976600</v>
      </c>
      <c r="W6" s="20">
        <v>15976600</v>
      </c>
      <c r="X6" s="20">
        <v>9438400</v>
      </c>
      <c r="Y6" s="20">
        <v>6538200</v>
      </c>
      <c r="Z6" s="21">
        <v>69.27</v>
      </c>
      <c r="AA6" s="22">
        <v>9438400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2911207</v>
      </c>
      <c r="D8" s="18">
        <v>2911207</v>
      </c>
      <c r="E8" s="19">
        <v>3145439</v>
      </c>
      <c r="F8" s="20">
        <v>3145439</v>
      </c>
      <c r="G8" s="20">
        <v>3443819</v>
      </c>
      <c r="H8" s="20">
        <v>3443819</v>
      </c>
      <c r="I8" s="20">
        <v>1378459</v>
      </c>
      <c r="J8" s="20">
        <v>1378459</v>
      </c>
      <c r="K8" s="20">
        <v>1305897</v>
      </c>
      <c r="L8" s="20">
        <v>1539024</v>
      </c>
      <c r="M8" s="20">
        <v>2467397</v>
      </c>
      <c r="N8" s="20">
        <v>2467397</v>
      </c>
      <c r="O8" s="20"/>
      <c r="P8" s="20">
        <v>-2335593</v>
      </c>
      <c r="Q8" s="20">
        <v>-2210640</v>
      </c>
      <c r="R8" s="20">
        <v>-2210640</v>
      </c>
      <c r="S8" s="20">
        <v>-1261425</v>
      </c>
      <c r="T8" s="20">
        <v>-933678</v>
      </c>
      <c r="U8" s="20"/>
      <c r="V8" s="20">
        <v>-933678</v>
      </c>
      <c r="W8" s="20">
        <v>-933678</v>
      </c>
      <c r="X8" s="20">
        <v>3145439</v>
      </c>
      <c r="Y8" s="20">
        <v>-4079117</v>
      </c>
      <c r="Z8" s="21">
        <v>-129.68</v>
      </c>
      <c r="AA8" s="22">
        <v>3145439</v>
      </c>
    </row>
    <row r="9" spans="1:27" ht="13.5">
      <c r="A9" s="23" t="s">
        <v>36</v>
      </c>
      <c r="B9" s="17"/>
      <c r="C9" s="18">
        <v>2361087</v>
      </c>
      <c r="D9" s="18">
        <v>2361087</v>
      </c>
      <c r="E9" s="19"/>
      <c r="F9" s="20"/>
      <c r="G9" s="20">
        <v>1549193</v>
      </c>
      <c r="H9" s="20">
        <v>1153792</v>
      </c>
      <c r="I9" s="20"/>
      <c r="J9" s="20"/>
      <c r="K9" s="20"/>
      <c r="L9" s="20"/>
      <c r="M9" s="20">
        <v>3322585</v>
      </c>
      <c r="N9" s="20">
        <v>3322585</v>
      </c>
      <c r="O9" s="20"/>
      <c r="P9" s="20">
        <v>4330073</v>
      </c>
      <c r="Q9" s="20">
        <v>4550514</v>
      </c>
      <c r="R9" s="20">
        <v>4550514</v>
      </c>
      <c r="S9" s="20">
        <v>3915459</v>
      </c>
      <c r="T9" s="20">
        <v>3968704</v>
      </c>
      <c r="U9" s="20"/>
      <c r="V9" s="20">
        <v>3968704</v>
      </c>
      <c r="W9" s="20">
        <v>3968704</v>
      </c>
      <c r="X9" s="20"/>
      <c r="Y9" s="20">
        <v>3968704</v>
      </c>
      <c r="Z9" s="21"/>
      <c r="AA9" s="22"/>
    </row>
    <row r="10" spans="1:27" ht="13.5">
      <c r="A10" s="23" t="s">
        <v>37</v>
      </c>
      <c r="B10" s="17"/>
      <c r="C10" s="18">
        <v>1162925</v>
      </c>
      <c r="D10" s="18">
        <v>1162925</v>
      </c>
      <c r="E10" s="19"/>
      <c r="F10" s="20"/>
      <c r="G10" s="24"/>
      <c r="H10" s="24"/>
      <c r="I10" s="24">
        <v>1850772</v>
      </c>
      <c r="J10" s="20">
        <v>1850772</v>
      </c>
      <c r="K10" s="24">
        <v>691634</v>
      </c>
      <c r="L10" s="24">
        <v>590614</v>
      </c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788131</v>
      </c>
      <c r="D11" s="18">
        <v>788131</v>
      </c>
      <c r="E11" s="19">
        <v>50000</v>
      </c>
      <c r="F11" s="20">
        <v>50000</v>
      </c>
      <c r="G11" s="20"/>
      <c r="H11" s="20"/>
      <c r="I11" s="20"/>
      <c r="J11" s="20"/>
      <c r="K11" s="20"/>
      <c r="L11" s="20"/>
      <c r="M11" s="20">
        <v>788131</v>
      </c>
      <c r="N11" s="20">
        <v>788131</v>
      </c>
      <c r="O11" s="20"/>
      <c r="P11" s="20">
        <v>788131</v>
      </c>
      <c r="Q11" s="20">
        <v>788131</v>
      </c>
      <c r="R11" s="20">
        <v>788131</v>
      </c>
      <c r="S11" s="20">
        <v>788131</v>
      </c>
      <c r="T11" s="20">
        <v>788131</v>
      </c>
      <c r="U11" s="20"/>
      <c r="V11" s="20">
        <v>788131</v>
      </c>
      <c r="W11" s="20">
        <v>788131</v>
      </c>
      <c r="X11" s="20">
        <v>50000</v>
      </c>
      <c r="Y11" s="20">
        <v>738131</v>
      </c>
      <c r="Z11" s="21">
        <v>1476.26</v>
      </c>
      <c r="AA11" s="22">
        <v>50000</v>
      </c>
    </row>
    <row r="12" spans="1:27" ht="13.5">
      <c r="A12" s="27" t="s">
        <v>39</v>
      </c>
      <c r="B12" s="28"/>
      <c r="C12" s="29">
        <f aca="true" t="shared" si="0" ref="C12:Y12">SUM(C6:C11)</f>
        <v>20616262</v>
      </c>
      <c r="D12" s="29">
        <f>SUM(D6:D11)</f>
        <v>20616262</v>
      </c>
      <c r="E12" s="30">
        <f t="shared" si="0"/>
        <v>12633839</v>
      </c>
      <c r="F12" s="31">
        <f t="shared" si="0"/>
        <v>12633839</v>
      </c>
      <c r="G12" s="31">
        <f t="shared" si="0"/>
        <v>30986905</v>
      </c>
      <c r="H12" s="31">
        <f t="shared" si="0"/>
        <v>13071742</v>
      </c>
      <c r="I12" s="31">
        <f t="shared" si="0"/>
        <v>9056325</v>
      </c>
      <c r="J12" s="31">
        <f t="shared" si="0"/>
        <v>9056325</v>
      </c>
      <c r="K12" s="31">
        <f t="shared" si="0"/>
        <v>5501769</v>
      </c>
      <c r="L12" s="31">
        <f t="shared" si="0"/>
        <v>13313956</v>
      </c>
      <c r="M12" s="31">
        <f t="shared" si="0"/>
        <v>24218839</v>
      </c>
      <c r="N12" s="31">
        <f t="shared" si="0"/>
        <v>24218839</v>
      </c>
      <c r="O12" s="31">
        <f t="shared" si="0"/>
        <v>0</v>
      </c>
      <c r="P12" s="31">
        <f t="shared" si="0"/>
        <v>20791761</v>
      </c>
      <c r="Q12" s="31">
        <f t="shared" si="0"/>
        <v>30269371</v>
      </c>
      <c r="R12" s="31">
        <f t="shared" si="0"/>
        <v>30269371</v>
      </c>
      <c r="S12" s="31">
        <f t="shared" si="0"/>
        <v>25705489</v>
      </c>
      <c r="T12" s="31">
        <f t="shared" si="0"/>
        <v>19799757</v>
      </c>
      <c r="U12" s="31">
        <f t="shared" si="0"/>
        <v>0</v>
      </c>
      <c r="V12" s="31">
        <f t="shared" si="0"/>
        <v>19799757</v>
      </c>
      <c r="W12" s="31">
        <f t="shared" si="0"/>
        <v>19799757</v>
      </c>
      <c r="X12" s="31">
        <f t="shared" si="0"/>
        <v>12633839</v>
      </c>
      <c r="Y12" s="31">
        <f t="shared" si="0"/>
        <v>7165918</v>
      </c>
      <c r="Z12" s="32">
        <f>+IF(X12&lt;&gt;0,+(Y12/X12)*100,0)</f>
        <v>56.7200357705999</v>
      </c>
      <c r="AA12" s="33">
        <f>SUM(AA6:AA11)</f>
        <v>12633839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1886449</v>
      </c>
      <c r="D17" s="18">
        <v>1886449</v>
      </c>
      <c r="E17" s="19">
        <v>29013184</v>
      </c>
      <c r="F17" s="20">
        <v>29013184</v>
      </c>
      <c r="G17" s="20"/>
      <c r="H17" s="20"/>
      <c r="I17" s="20"/>
      <c r="J17" s="20"/>
      <c r="K17" s="20"/>
      <c r="L17" s="20"/>
      <c r="M17" s="20">
        <v>1886449</v>
      </c>
      <c r="N17" s="20">
        <v>1886449</v>
      </c>
      <c r="O17" s="20"/>
      <c r="P17" s="20"/>
      <c r="Q17" s="20"/>
      <c r="R17" s="20"/>
      <c r="S17" s="20"/>
      <c r="T17" s="20"/>
      <c r="U17" s="20"/>
      <c r="V17" s="20"/>
      <c r="W17" s="20"/>
      <c r="X17" s="20">
        <v>29013184</v>
      </c>
      <c r="Y17" s="20">
        <v>-29013184</v>
      </c>
      <c r="Z17" s="21">
        <v>-100</v>
      </c>
      <c r="AA17" s="22">
        <v>29013184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76169269</v>
      </c>
      <c r="D19" s="18">
        <v>76169269</v>
      </c>
      <c r="E19" s="19">
        <v>103666767</v>
      </c>
      <c r="F19" s="20">
        <v>103666767</v>
      </c>
      <c r="G19" s="20">
        <v>51240</v>
      </c>
      <c r="H19" s="20">
        <v>1111003</v>
      </c>
      <c r="I19" s="20">
        <v>2131166</v>
      </c>
      <c r="J19" s="20">
        <v>2131166</v>
      </c>
      <c r="K19" s="20">
        <v>3140537</v>
      </c>
      <c r="L19" s="20">
        <v>3897737</v>
      </c>
      <c r="M19" s="20">
        <v>81026083</v>
      </c>
      <c r="N19" s="20">
        <v>81026083</v>
      </c>
      <c r="O19" s="20"/>
      <c r="P19" s="20">
        <v>85278545</v>
      </c>
      <c r="Q19" s="20">
        <v>85365047</v>
      </c>
      <c r="R19" s="20">
        <v>85365047</v>
      </c>
      <c r="S19" s="20">
        <v>85953399</v>
      </c>
      <c r="T19" s="20">
        <v>86607599</v>
      </c>
      <c r="U19" s="20"/>
      <c r="V19" s="20">
        <v>86607599</v>
      </c>
      <c r="W19" s="20">
        <v>86607599</v>
      </c>
      <c r="X19" s="20">
        <v>103666767</v>
      </c>
      <c r="Y19" s="20">
        <v>-17059168</v>
      </c>
      <c r="Z19" s="21">
        <v>-16.46</v>
      </c>
      <c r="AA19" s="22">
        <v>103666767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92047</v>
      </c>
      <c r="D22" s="18">
        <v>92047</v>
      </c>
      <c r="E22" s="19">
        <v>348190</v>
      </c>
      <c r="F22" s="20">
        <v>348190</v>
      </c>
      <c r="G22" s="20"/>
      <c r="H22" s="20"/>
      <c r="I22" s="20">
        <v>479561</v>
      </c>
      <c r="J22" s="20">
        <v>479561</v>
      </c>
      <c r="K22" s="20">
        <v>479561</v>
      </c>
      <c r="L22" s="20">
        <v>479561</v>
      </c>
      <c r="M22" s="20">
        <v>571608</v>
      </c>
      <c r="N22" s="20">
        <v>571608</v>
      </c>
      <c r="O22" s="20"/>
      <c r="P22" s="20"/>
      <c r="Q22" s="20"/>
      <c r="R22" s="20"/>
      <c r="S22" s="20"/>
      <c r="T22" s="20"/>
      <c r="U22" s="20"/>
      <c r="V22" s="20"/>
      <c r="W22" s="20"/>
      <c r="X22" s="20">
        <v>348190</v>
      </c>
      <c r="Y22" s="20">
        <v>-348190</v>
      </c>
      <c r="Z22" s="21">
        <v>-100</v>
      </c>
      <c r="AA22" s="22">
        <v>348190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78147765</v>
      </c>
      <c r="D24" s="29">
        <f>SUM(D15:D23)</f>
        <v>78147765</v>
      </c>
      <c r="E24" s="36">
        <f t="shared" si="1"/>
        <v>133028141</v>
      </c>
      <c r="F24" s="37">
        <f t="shared" si="1"/>
        <v>133028141</v>
      </c>
      <c r="G24" s="37">
        <f t="shared" si="1"/>
        <v>51240</v>
      </c>
      <c r="H24" s="37">
        <f t="shared" si="1"/>
        <v>1111003</v>
      </c>
      <c r="I24" s="37">
        <f t="shared" si="1"/>
        <v>2610727</v>
      </c>
      <c r="J24" s="37">
        <f t="shared" si="1"/>
        <v>2610727</v>
      </c>
      <c r="K24" s="37">
        <f t="shared" si="1"/>
        <v>3620098</v>
      </c>
      <c r="L24" s="37">
        <f t="shared" si="1"/>
        <v>4377298</v>
      </c>
      <c r="M24" s="37">
        <f t="shared" si="1"/>
        <v>83484140</v>
      </c>
      <c r="N24" s="37">
        <f t="shared" si="1"/>
        <v>83484140</v>
      </c>
      <c r="O24" s="37">
        <f t="shared" si="1"/>
        <v>0</v>
      </c>
      <c r="P24" s="37">
        <f t="shared" si="1"/>
        <v>85278545</v>
      </c>
      <c r="Q24" s="37">
        <f t="shared" si="1"/>
        <v>85365047</v>
      </c>
      <c r="R24" s="37">
        <f t="shared" si="1"/>
        <v>85365047</v>
      </c>
      <c r="S24" s="37">
        <f t="shared" si="1"/>
        <v>85953399</v>
      </c>
      <c r="T24" s="37">
        <f t="shared" si="1"/>
        <v>86607599</v>
      </c>
      <c r="U24" s="37">
        <f t="shared" si="1"/>
        <v>0</v>
      </c>
      <c r="V24" s="37">
        <f t="shared" si="1"/>
        <v>86607599</v>
      </c>
      <c r="W24" s="37">
        <f t="shared" si="1"/>
        <v>86607599</v>
      </c>
      <c r="X24" s="37">
        <f t="shared" si="1"/>
        <v>133028141</v>
      </c>
      <c r="Y24" s="37">
        <f t="shared" si="1"/>
        <v>-46420542</v>
      </c>
      <c r="Z24" s="38">
        <f>+IF(X24&lt;&gt;0,+(Y24/X24)*100,0)</f>
        <v>-34.89527978895834</v>
      </c>
      <c r="AA24" s="39">
        <f>SUM(AA15:AA23)</f>
        <v>133028141</v>
      </c>
    </row>
    <row r="25" spans="1:27" ht="13.5">
      <c r="A25" s="27" t="s">
        <v>51</v>
      </c>
      <c r="B25" s="28"/>
      <c r="C25" s="29">
        <f aca="true" t="shared" si="2" ref="C25:Y25">+C12+C24</f>
        <v>98764027</v>
      </c>
      <c r="D25" s="29">
        <f>+D12+D24</f>
        <v>98764027</v>
      </c>
      <c r="E25" s="30">
        <f t="shared" si="2"/>
        <v>145661980</v>
      </c>
      <c r="F25" s="31">
        <f t="shared" si="2"/>
        <v>145661980</v>
      </c>
      <c r="G25" s="31">
        <f t="shared" si="2"/>
        <v>31038145</v>
      </c>
      <c r="H25" s="31">
        <f t="shared" si="2"/>
        <v>14182745</v>
      </c>
      <c r="I25" s="31">
        <f t="shared" si="2"/>
        <v>11667052</v>
      </c>
      <c r="J25" s="31">
        <f t="shared" si="2"/>
        <v>11667052</v>
      </c>
      <c r="K25" s="31">
        <f t="shared" si="2"/>
        <v>9121867</v>
      </c>
      <c r="L25" s="31">
        <f t="shared" si="2"/>
        <v>17691254</v>
      </c>
      <c r="M25" s="31">
        <f t="shared" si="2"/>
        <v>107702979</v>
      </c>
      <c r="N25" s="31">
        <f t="shared" si="2"/>
        <v>107702979</v>
      </c>
      <c r="O25" s="31">
        <f t="shared" si="2"/>
        <v>0</v>
      </c>
      <c r="P25" s="31">
        <f t="shared" si="2"/>
        <v>106070306</v>
      </c>
      <c r="Q25" s="31">
        <f t="shared" si="2"/>
        <v>115634418</v>
      </c>
      <c r="R25" s="31">
        <f t="shared" si="2"/>
        <v>115634418</v>
      </c>
      <c r="S25" s="31">
        <f t="shared" si="2"/>
        <v>111658888</v>
      </c>
      <c r="T25" s="31">
        <f t="shared" si="2"/>
        <v>106407356</v>
      </c>
      <c r="U25" s="31">
        <f t="shared" si="2"/>
        <v>0</v>
      </c>
      <c r="V25" s="31">
        <f t="shared" si="2"/>
        <v>106407356</v>
      </c>
      <c r="W25" s="31">
        <f t="shared" si="2"/>
        <v>106407356</v>
      </c>
      <c r="X25" s="31">
        <f t="shared" si="2"/>
        <v>145661980</v>
      </c>
      <c r="Y25" s="31">
        <f t="shared" si="2"/>
        <v>-39254624</v>
      </c>
      <c r="Z25" s="32">
        <f>+IF(X25&lt;&gt;0,+(Y25/X25)*100,0)</f>
        <v>-26.949121520934977</v>
      </c>
      <c r="AA25" s="33">
        <f>+AA12+AA24</f>
        <v>145661980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>
        <v>3584628</v>
      </c>
      <c r="R29" s="20">
        <v>3584628</v>
      </c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11325</v>
      </c>
      <c r="D30" s="18">
        <v>11325</v>
      </c>
      <c r="E30" s="19"/>
      <c r="F30" s="20"/>
      <c r="G30" s="20"/>
      <c r="H30" s="20"/>
      <c r="I30" s="20"/>
      <c r="J30" s="20"/>
      <c r="K30" s="20"/>
      <c r="L30" s="20"/>
      <c r="M30" s="20">
        <v>11325</v>
      </c>
      <c r="N30" s="20">
        <v>11325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101101</v>
      </c>
      <c r="D31" s="18">
        <v>101101</v>
      </c>
      <c r="E31" s="19">
        <v>100737</v>
      </c>
      <c r="F31" s="20">
        <v>100737</v>
      </c>
      <c r="G31" s="20"/>
      <c r="H31" s="20">
        <v>560</v>
      </c>
      <c r="I31" s="20">
        <v>560</v>
      </c>
      <c r="J31" s="20">
        <v>560</v>
      </c>
      <c r="K31" s="20">
        <v>2685</v>
      </c>
      <c r="L31" s="20">
        <v>3222</v>
      </c>
      <c r="M31" s="20">
        <v>102198</v>
      </c>
      <c r="N31" s="20">
        <v>102198</v>
      </c>
      <c r="O31" s="20"/>
      <c r="P31" s="20">
        <v>102198</v>
      </c>
      <c r="Q31" s="20"/>
      <c r="R31" s="20"/>
      <c r="S31" s="20">
        <v>102198</v>
      </c>
      <c r="T31" s="20">
        <v>102198</v>
      </c>
      <c r="U31" s="20"/>
      <c r="V31" s="20">
        <v>102198</v>
      </c>
      <c r="W31" s="20">
        <v>102198</v>
      </c>
      <c r="X31" s="20">
        <v>100737</v>
      </c>
      <c r="Y31" s="20">
        <v>1461</v>
      </c>
      <c r="Z31" s="21">
        <v>1.45</v>
      </c>
      <c r="AA31" s="22">
        <v>100737</v>
      </c>
    </row>
    <row r="32" spans="1:27" ht="13.5">
      <c r="A32" s="23" t="s">
        <v>57</v>
      </c>
      <c r="B32" s="17"/>
      <c r="C32" s="18">
        <v>15122261</v>
      </c>
      <c r="D32" s="18">
        <v>15122261</v>
      </c>
      <c r="E32" s="19">
        <v>7966437</v>
      </c>
      <c r="F32" s="20">
        <v>7966437</v>
      </c>
      <c r="G32" s="20">
        <v>20027622</v>
      </c>
      <c r="H32" s="20">
        <v>6300664</v>
      </c>
      <c r="I32" s="20">
        <v>6914195</v>
      </c>
      <c r="J32" s="20">
        <v>6914195</v>
      </c>
      <c r="K32" s="20">
        <v>7412687</v>
      </c>
      <c r="L32" s="20">
        <v>8858931</v>
      </c>
      <c r="M32" s="20">
        <v>12546171</v>
      </c>
      <c r="N32" s="20">
        <v>12546171</v>
      </c>
      <c r="O32" s="20"/>
      <c r="P32" s="20">
        <v>18118025</v>
      </c>
      <c r="Q32" s="20">
        <v>22478123</v>
      </c>
      <c r="R32" s="20">
        <v>22478123</v>
      </c>
      <c r="S32" s="20">
        <v>19432392</v>
      </c>
      <c r="T32" s="20">
        <v>17719726</v>
      </c>
      <c r="U32" s="20"/>
      <c r="V32" s="20">
        <v>17719726</v>
      </c>
      <c r="W32" s="20">
        <v>17719726</v>
      </c>
      <c r="X32" s="20">
        <v>7966437</v>
      </c>
      <c r="Y32" s="20">
        <v>9753289</v>
      </c>
      <c r="Z32" s="21">
        <v>122.43</v>
      </c>
      <c r="AA32" s="22">
        <v>7966437</v>
      </c>
    </row>
    <row r="33" spans="1:27" ht="13.5">
      <c r="A33" s="23" t="s">
        <v>58</v>
      </c>
      <c r="B33" s="17"/>
      <c r="C33" s="18">
        <v>935199</v>
      </c>
      <c r="D33" s="18">
        <v>935199</v>
      </c>
      <c r="E33" s="19"/>
      <c r="F33" s="20"/>
      <c r="G33" s="20"/>
      <c r="H33" s="20"/>
      <c r="I33" s="20"/>
      <c r="J33" s="20"/>
      <c r="K33" s="20"/>
      <c r="L33" s="20"/>
      <c r="M33" s="20">
        <v>765279</v>
      </c>
      <c r="N33" s="20">
        <v>765279</v>
      </c>
      <c r="O33" s="20"/>
      <c r="P33" s="20">
        <v>3584628</v>
      </c>
      <c r="Q33" s="20"/>
      <c r="R33" s="20"/>
      <c r="S33" s="20">
        <v>3584628</v>
      </c>
      <c r="T33" s="20">
        <v>3759417</v>
      </c>
      <c r="U33" s="20"/>
      <c r="V33" s="20">
        <v>3759417</v>
      </c>
      <c r="W33" s="20">
        <v>3759417</v>
      </c>
      <c r="X33" s="20"/>
      <c r="Y33" s="20">
        <v>3759417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16169886</v>
      </c>
      <c r="D34" s="29">
        <f>SUM(D29:D33)</f>
        <v>16169886</v>
      </c>
      <c r="E34" s="30">
        <f t="shared" si="3"/>
        <v>8067174</v>
      </c>
      <c r="F34" s="31">
        <f t="shared" si="3"/>
        <v>8067174</v>
      </c>
      <c r="G34" s="31">
        <f t="shared" si="3"/>
        <v>20027622</v>
      </c>
      <c r="H34" s="31">
        <f t="shared" si="3"/>
        <v>6301224</v>
      </c>
      <c r="I34" s="31">
        <f t="shared" si="3"/>
        <v>6914755</v>
      </c>
      <c r="J34" s="31">
        <f t="shared" si="3"/>
        <v>6914755</v>
      </c>
      <c r="K34" s="31">
        <f t="shared" si="3"/>
        <v>7415372</v>
      </c>
      <c r="L34" s="31">
        <f t="shared" si="3"/>
        <v>8862153</v>
      </c>
      <c r="M34" s="31">
        <f t="shared" si="3"/>
        <v>13424973</v>
      </c>
      <c r="N34" s="31">
        <f t="shared" si="3"/>
        <v>13424973</v>
      </c>
      <c r="O34" s="31">
        <f t="shared" si="3"/>
        <v>0</v>
      </c>
      <c r="P34" s="31">
        <f t="shared" si="3"/>
        <v>21804851</v>
      </c>
      <c r="Q34" s="31">
        <f t="shared" si="3"/>
        <v>26062751</v>
      </c>
      <c r="R34" s="31">
        <f t="shared" si="3"/>
        <v>26062751</v>
      </c>
      <c r="S34" s="31">
        <f t="shared" si="3"/>
        <v>23119218</v>
      </c>
      <c r="T34" s="31">
        <f t="shared" si="3"/>
        <v>21581341</v>
      </c>
      <c r="U34" s="31">
        <f t="shared" si="3"/>
        <v>0</v>
      </c>
      <c r="V34" s="31">
        <f t="shared" si="3"/>
        <v>21581341</v>
      </c>
      <c r="W34" s="31">
        <f t="shared" si="3"/>
        <v>21581341</v>
      </c>
      <c r="X34" s="31">
        <f t="shared" si="3"/>
        <v>8067174</v>
      </c>
      <c r="Y34" s="31">
        <f t="shared" si="3"/>
        <v>13514167</v>
      </c>
      <c r="Z34" s="32">
        <f>+IF(X34&lt;&gt;0,+(Y34/X34)*100,0)</f>
        <v>167.5204600768497</v>
      </c>
      <c r="AA34" s="33">
        <f>SUM(AA29:AA33)</f>
        <v>8067174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v>11325</v>
      </c>
      <c r="Q37" s="20">
        <v>11325</v>
      </c>
      <c r="R37" s="20">
        <v>11325</v>
      </c>
      <c r="S37" s="20">
        <v>11325</v>
      </c>
      <c r="T37" s="20">
        <v>11325</v>
      </c>
      <c r="U37" s="20"/>
      <c r="V37" s="20">
        <v>11325</v>
      </c>
      <c r="W37" s="20">
        <v>11325</v>
      </c>
      <c r="X37" s="20"/>
      <c r="Y37" s="20">
        <v>11325</v>
      </c>
      <c r="Z37" s="21"/>
      <c r="AA37" s="22"/>
    </row>
    <row r="38" spans="1:27" ht="13.5">
      <c r="A38" s="23" t="s">
        <v>58</v>
      </c>
      <c r="B38" s="17"/>
      <c r="C38" s="18">
        <v>6602442</v>
      </c>
      <c r="D38" s="18">
        <v>6602442</v>
      </c>
      <c r="E38" s="19">
        <v>9164071</v>
      </c>
      <c r="F38" s="20">
        <v>9164071</v>
      </c>
      <c r="G38" s="20"/>
      <c r="H38" s="20"/>
      <c r="I38" s="20"/>
      <c r="J38" s="20"/>
      <c r="K38" s="20"/>
      <c r="L38" s="20"/>
      <c r="M38" s="20">
        <v>6772362</v>
      </c>
      <c r="N38" s="20">
        <v>6772362</v>
      </c>
      <c r="O38" s="20"/>
      <c r="P38" s="20">
        <v>5510447</v>
      </c>
      <c r="Q38" s="20">
        <v>5510447</v>
      </c>
      <c r="R38" s="20">
        <v>5510447</v>
      </c>
      <c r="S38" s="20">
        <v>5510447</v>
      </c>
      <c r="T38" s="20">
        <v>5510447</v>
      </c>
      <c r="U38" s="20"/>
      <c r="V38" s="20">
        <v>5510447</v>
      </c>
      <c r="W38" s="20">
        <v>5510447</v>
      </c>
      <c r="X38" s="20">
        <v>9164071</v>
      </c>
      <c r="Y38" s="20">
        <v>-3653624</v>
      </c>
      <c r="Z38" s="21">
        <v>-39.87</v>
      </c>
      <c r="AA38" s="22">
        <v>9164071</v>
      </c>
    </row>
    <row r="39" spans="1:27" ht="13.5">
      <c r="A39" s="27" t="s">
        <v>61</v>
      </c>
      <c r="B39" s="35"/>
      <c r="C39" s="29">
        <f aca="true" t="shared" si="4" ref="C39:Y39">SUM(C37:C38)</f>
        <v>6602442</v>
      </c>
      <c r="D39" s="29">
        <f>SUM(D37:D38)</f>
        <v>6602442</v>
      </c>
      <c r="E39" s="36">
        <f t="shared" si="4"/>
        <v>9164071</v>
      </c>
      <c r="F39" s="37">
        <f t="shared" si="4"/>
        <v>9164071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6772362</v>
      </c>
      <c r="N39" s="37">
        <f t="shared" si="4"/>
        <v>6772362</v>
      </c>
      <c r="O39" s="37">
        <f t="shared" si="4"/>
        <v>0</v>
      </c>
      <c r="P39" s="37">
        <f t="shared" si="4"/>
        <v>5521772</v>
      </c>
      <c r="Q39" s="37">
        <f t="shared" si="4"/>
        <v>5521772</v>
      </c>
      <c r="R39" s="37">
        <f t="shared" si="4"/>
        <v>5521772</v>
      </c>
      <c r="S39" s="37">
        <f t="shared" si="4"/>
        <v>5521772</v>
      </c>
      <c r="T39" s="37">
        <f t="shared" si="4"/>
        <v>5521772</v>
      </c>
      <c r="U39" s="37">
        <f t="shared" si="4"/>
        <v>0</v>
      </c>
      <c r="V39" s="37">
        <f t="shared" si="4"/>
        <v>5521772</v>
      </c>
      <c r="W39" s="37">
        <f t="shared" si="4"/>
        <v>5521772</v>
      </c>
      <c r="X39" s="37">
        <f t="shared" si="4"/>
        <v>9164071</v>
      </c>
      <c r="Y39" s="37">
        <f t="shared" si="4"/>
        <v>-3642299</v>
      </c>
      <c r="Z39" s="38">
        <f>+IF(X39&lt;&gt;0,+(Y39/X39)*100,0)</f>
        <v>-39.74542536826701</v>
      </c>
      <c r="AA39" s="39">
        <f>SUM(AA37:AA38)</f>
        <v>9164071</v>
      </c>
    </row>
    <row r="40" spans="1:27" ht="13.5">
      <c r="A40" s="27" t="s">
        <v>62</v>
      </c>
      <c r="B40" s="28"/>
      <c r="C40" s="29">
        <f aca="true" t="shared" si="5" ref="C40:Y40">+C34+C39</f>
        <v>22772328</v>
      </c>
      <c r="D40" s="29">
        <f>+D34+D39</f>
        <v>22772328</v>
      </c>
      <c r="E40" s="30">
        <f t="shared" si="5"/>
        <v>17231245</v>
      </c>
      <c r="F40" s="31">
        <f t="shared" si="5"/>
        <v>17231245</v>
      </c>
      <c r="G40" s="31">
        <f t="shared" si="5"/>
        <v>20027622</v>
      </c>
      <c r="H40" s="31">
        <f t="shared" si="5"/>
        <v>6301224</v>
      </c>
      <c r="I40" s="31">
        <f t="shared" si="5"/>
        <v>6914755</v>
      </c>
      <c r="J40" s="31">
        <f t="shared" si="5"/>
        <v>6914755</v>
      </c>
      <c r="K40" s="31">
        <f t="shared" si="5"/>
        <v>7415372</v>
      </c>
      <c r="L40" s="31">
        <f t="shared" si="5"/>
        <v>8862153</v>
      </c>
      <c r="M40" s="31">
        <f t="shared" si="5"/>
        <v>20197335</v>
      </c>
      <c r="N40" s="31">
        <f t="shared" si="5"/>
        <v>20197335</v>
      </c>
      <c r="O40" s="31">
        <f t="shared" si="5"/>
        <v>0</v>
      </c>
      <c r="P40" s="31">
        <f t="shared" si="5"/>
        <v>27326623</v>
      </c>
      <c r="Q40" s="31">
        <f t="shared" si="5"/>
        <v>31584523</v>
      </c>
      <c r="R40" s="31">
        <f t="shared" si="5"/>
        <v>31584523</v>
      </c>
      <c r="S40" s="31">
        <f t="shared" si="5"/>
        <v>28640990</v>
      </c>
      <c r="T40" s="31">
        <f t="shared" si="5"/>
        <v>27103113</v>
      </c>
      <c r="U40" s="31">
        <f t="shared" si="5"/>
        <v>0</v>
      </c>
      <c r="V40" s="31">
        <f t="shared" si="5"/>
        <v>27103113</v>
      </c>
      <c r="W40" s="31">
        <f t="shared" si="5"/>
        <v>27103113</v>
      </c>
      <c r="X40" s="31">
        <f t="shared" si="5"/>
        <v>17231245</v>
      </c>
      <c r="Y40" s="31">
        <f t="shared" si="5"/>
        <v>9871868</v>
      </c>
      <c r="Z40" s="32">
        <f>+IF(X40&lt;&gt;0,+(Y40/X40)*100,0)</f>
        <v>57.290509188395845</v>
      </c>
      <c r="AA40" s="33">
        <f>+AA34+AA39</f>
        <v>17231245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75991699</v>
      </c>
      <c r="D42" s="43">
        <f>+D25-D40</f>
        <v>75991699</v>
      </c>
      <c r="E42" s="44">
        <f t="shared" si="6"/>
        <v>128430735</v>
      </c>
      <c r="F42" s="45">
        <f t="shared" si="6"/>
        <v>128430735</v>
      </c>
      <c r="G42" s="45">
        <f t="shared" si="6"/>
        <v>11010523</v>
      </c>
      <c r="H42" s="45">
        <f t="shared" si="6"/>
        <v>7881521</v>
      </c>
      <c r="I42" s="45">
        <f t="shared" si="6"/>
        <v>4752297</v>
      </c>
      <c r="J42" s="45">
        <f t="shared" si="6"/>
        <v>4752297</v>
      </c>
      <c r="K42" s="45">
        <f t="shared" si="6"/>
        <v>1706495</v>
      </c>
      <c r="L42" s="45">
        <f t="shared" si="6"/>
        <v>8829101</v>
      </c>
      <c r="M42" s="45">
        <f t="shared" si="6"/>
        <v>87505644</v>
      </c>
      <c r="N42" s="45">
        <f t="shared" si="6"/>
        <v>87505644</v>
      </c>
      <c r="O42" s="45">
        <f t="shared" si="6"/>
        <v>0</v>
      </c>
      <c r="P42" s="45">
        <f t="shared" si="6"/>
        <v>78743683</v>
      </c>
      <c r="Q42" s="45">
        <f t="shared" si="6"/>
        <v>84049895</v>
      </c>
      <c r="R42" s="45">
        <f t="shared" si="6"/>
        <v>84049895</v>
      </c>
      <c r="S42" s="45">
        <f t="shared" si="6"/>
        <v>83017898</v>
      </c>
      <c r="T42" s="45">
        <f t="shared" si="6"/>
        <v>79304243</v>
      </c>
      <c r="U42" s="45">
        <f t="shared" si="6"/>
        <v>0</v>
      </c>
      <c r="V42" s="45">
        <f t="shared" si="6"/>
        <v>79304243</v>
      </c>
      <c r="W42" s="45">
        <f t="shared" si="6"/>
        <v>79304243</v>
      </c>
      <c r="X42" s="45">
        <f t="shared" si="6"/>
        <v>128430735</v>
      </c>
      <c r="Y42" s="45">
        <f t="shared" si="6"/>
        <v>-49126492</v>
      </c>
      <c r="Z42" s="46">
        <f>+IF(X42&lt;&gt;0,+(Y42/X42)*100,0)</f>
        <v>-38.2513515943049</v>
      </c>
      <c r="AA42" s="47">
        <f>+AA25-AA40</f>
        <v>128430735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75991699</v>
      </c>
      <c r="D45" s="18">
        <v>75991699</v>
      </c>
      <c r="E45" s="19">
        <v>128101671</v>
      </c>
      <c r="F45" s="20">
        <v>128101671</v>
      </c>
      <c r="G45" s="20">
        <v>11010524</v>
      </c>
      <c r="H45" s="20">
        <v>7881521</v>
      </c>
      <c r="I45" s="20">
        <v>4752296</v>
      </c>
      <c r="J45" s="20">
        <v>4752296</v>
      </c>
      <c r="K45" s="20">
        <v>1706496</v>
      </c>
      <c r="L45" s="20">
        <v>8829102</v>
      </c>
      <c r="M45" s="20">
        <v>87505645</v>
      </c>
      <c r="N45" s="20">
        <v>87505645</v>
      </c>
      <c r="O45" s="20"/>
      <c r="P45" s="20">
        <v>78743683</v>
      </c>
      <c r="Q45" s="20">
        <v>84049896</v>
      </c>
      <c r="R45" s="20">
        <v>84049896</v>
      </c>
      <c r="S45" s="20">
        <v>83017899</v>
      </c>
      <c r="T45" s="20">
        <v>79304243</v>
      </c>
      <c r="U45" s="20"/>
      <c r="V45" s="20">
        <v>79304243</v>
      </c>
      <c r="W45" s="20">
        <v>79304243</v>
      </c>
      <c r="X45" s="20">
        <v>128101671</v>
      </c>
      <c r="Y45" s="20">
        <v>-48797428</v>
      </c>
      <c r="Z45" s="48">
        <v>-38.09</v>
      </c>
      <c r="AA45" s="22">
        <v>128101671</v>
      </c>
    </row>
    <row r="46" spans="1:27" ht="13.5">
      <c r="A46" s="23" t="s">
        <v>67</v>
      </c>
      <c r="B46" s="17"/>
      <c r="C46" s="18"/>
      <c r="D46" s="18"/>
      <c r="E46" s="19">
        <v>329064</v>
      </c>
      <c r="F46" s="20">
        <v>329064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329064</v>
      </c>
      <c r="Y46" s="20">
        <v>-329064</v>
      </c>
      <c r="Z46" s="48">
        <v>-100</v>
      </c>
      <c r="AA46" s="22">
        <v>329064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75991699</v>
      </c>
      <c r="D48" s="51">
        <f>SUM(D45:D47)</f>
        <v>75991699</v>
      </c>
      <c r="E48" s="52">
        <f t="shared" si="7"/>
        <v>128430735</v>
      </c>
      <c r="F48" s="53">
        <f t="shared" si="7"/>
        <v>128430735</v>
      </c>
      <c r="G48" s="53">
        <f t="shared" si="7"/>
        <v>11010524</v>
      </c>
      <c r="H48" s="53">
        <f t="shared" si="7"/>
        <v>7881521</v>
      </c>
      <c r="I48" s="53">
        <f t="shared" si="7"/>
        <v>4752296</v>
      </c>
      <c r="J48" s="53">
        <f t="shared" si="7"/>
        <v>4752296</v>
      </c>
      <c r="K48" s="53">
        <f t="shared" si="7"/>
        <v>1706496</v>
      </c>
      <c r="L48" s="53">
        <f t="shared" si="7"/>
        <v>8829102</v>
      </c>
      <c r="M48" s="53">
        <f t="shared" si="7"/>
        <v>87505645</v>
      </c>
      <c r="N48" s="53">
        <f t="shared" si="7"/>
        <v>87505645</v>
      </c>
      <c r="O48" s="53">
        <f t="shared" si="7"/>
        <v>0</v>
      </c>
      <c r="P48" s="53">
        <f t="shared" si="7"/>
        <v>78743683</v>
      </c>
      <c r="Q48" s="53">
        <f t="shared" si="7"/>
        <v>84049896</v>
      </c>
      <c r="R48" s="53">
        <f t="shared" si="7"/>
        <v>84049896</v>
      </c>
      <c r="S48" s="53">
        <f t="shared" si="7"/>
        <v>83017899</v>
      </c>
      <c r="T48" s="53">
        <f t="shared" si="7"/>
        <v>79304243</v>
      </c>
      <c r="U48" s="53">
        <f t="shared" si="7"/>
        <v>0</v>
      </c>
      <c r="V48" s="53">
        <f t="shared" si="7"/>
        <v>79304243</v>
      </c>
      <c r="W48" s="53">
        <f t="shared" si="7"/>
        <v>79304243</v>
      </c>
      <c r="X48" s="53">
        <f t="shared" si="7"/>
        <v>128430735</v>
      </c>
      <c r="Y48" s="53">
        <f t="shared" si="7"/>
        <v>-49126492</v>
      </c>
      <c r="Z48" s="54">
        <f>+IF(X48&lt;&gt;0,+(Y48/X48)*100,0)</f>
        <v>-38.2513515943049</v>
      </c>
      <c r="AA48" s="55">
        <f>SUM(AA45:AA47)</f>
        <v>128430735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113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22673604</v>
      </c>
      <c r="D6" s="18">
        <v>22673604</v>
      </c>
      <c r="E6" s="19">
        <v>66314000</v>
      </c>
      <c r="F6" s="20">
        <v>32235000</v>
      </c>
      <c r="G6" s="20">
        <v>12538001</v>
      </c>
      <c r="H6" s="20">
        <v>4997074</v>
      </c>
      <c r="I6" s="20">
        <v>2612712</v>
      </c>
      <c r="J6" s="20">
        <v>2612712</v>
      </c>
      <c r="K6" s="20">
        <v>7025614</v>
      </c>
      <c r="L6" s="20">
        <v>44928914</v>
      </c>
      <c r="M6" s="20">
        <v>23553036</v>
      </c>
      <c r="N6" s="20">
        <v>23553036</v>
      </c>
      <c r="O6" s="20">
        <v>13521520</v>
      </c>
      <c r="P6" s="20">
        <v>13521520</v>
      </c>
      <c r="Q6" s="20">
        <v>26864475</v>
      </c>
      <c r="R6" s="20">
        <v>26864475</v>
      </c>
      <c r="S6" s="20">
        <v>11307721</v>
      </c>
      <c r="T6" s="20">
        <v>11307721</v>
      </c>
      <c r="U6" s="20">
        <v>2627048</v>
      </c>
      <c r="V6" s="20">
        <v>2627048</v>
      </c>
      <c r="W6" s="20">
        <v>2627048</v>
      </c>
      <c r="X6" s="20">
        <v>32235000</v>
      </c>
      <c r="Y6" s="20">
        <v>-29607952</v>
      </c>
      <c r="Z6" s="21">
        <v>-91.85</v>
      </c>
      <c r="AA6" s="22">
        <v>32235000</v>
      </c>
    </row>
    <row r="7" spans="1:27" ht="13.5">
      <c r="A7" s="23" t="s">
        <v>34</v>
      </c>
      <c r="B7" s="17"/>
      <c r="C7" s="18">
        <v>19802717</v>
      </c>
      <c r="D7" s="18">
        <v>19802717</v>
      </c>
      <c r="E7" s="19"/>
      <c r="F7" s="20">
        <v>31471000</v>
      </c>
      <c r="G7" s="20">
        <v>107650840</v>
      </c>
      <c r="H7" s="20">
        <v>113252938</v>
      </c>
      <c r="I7" s="20">
        <v>93623208</v>
      </c>
      <c r="J7" s="20">
        <v>93623208</v>
      </c>
      <c r="K7" s="20">
        <v>80622753</v>
      </c>
      <c r="L7" s="20">
        <v>77546928</v>
      </c>
      <c r="M7" s="20">
        <v>77547038</v>
      </c>
      <c r="N7" s="20">
        <v>77547038</v>
      </c>
      <c r="O7" s="20">
        <v>78180203</v>
      </c>
      <c r="P7" s="20">
        <v>78180203</v>
      </c>
      <c r="Q7" s="20">
        <v>61753141</v>
      </c>
      <c r="R7" s="20">
        <v>61753141</v>
      </c>
      <c r="S7" s="20">
        <v>61959893</v>
      </c>
      <c r="T7" s="20">
        <v>61959893</v>
      </c>
      <c r="U7" s="20">
        <v>22437931</v>
      </c>
      <c r="V7" s="20">
        <v>22437931</v>
      </c>
      <c r="W7" s="20">
        <v>22437931</v>
      </c>
      <c r="X7" s="20">
        <v>31471000</v>
      </c>
      <c r="Y7" s="20">
        <v>-9033069</v>
      </c>
      <c r="Z7" s="21">
        <v>-28.7</v>
      </c>
      <c r="AA7" s="22">
        <v>31471000</v>
      </c>
    </row>
    <row r="8" spans="1:27" ht="13.5">
      <c r="A8" s="23" t="s">
        <v>35</v>
      </c>
      <c r="B8" s="17"/>
      <c r="C8" s="18">
        <v>4263219</v>
      </c>
      <c r="D8" s="18">
        <v>4263219</v>
      </c>
      <c r="E8" s="19">
        <v>87000</v>
      </c>
      <c r="F8" s="20">
        <v>3479000</v>
      </c>
      <c r="G8" s="20">
        <v>-1030408</v>
      </c>
      <c r="H8" s="20">
        <v>4617554</v>
      </c>
      <c r="I8" s="20">
        <v>7838857</v>
      </c>
      <c r="J8" s="20">
        <v>7838857</v>
      </c>
      <c r="K8" s="20">
        <v>7815052</v>
      </c>
      <c r="L8" s="20">
        <v>5834484</v>
      </c>
      <c r="M8" s="20">
        <v>8333049</v>
      </c>
      <c r="N8" s="20">
        <v>8333049</v>
      </c>
      <c r="O8" s="20">
        <v>6935099</v>
      </c>
      <c r="P8" s="20">
        <v>6935099</v>
      </c>
      <c r="Q8" s="20">
        <v>7518237</v>
      </c>
      <c r="R8" s="20">
        <v>7518237</v>
      </c>
      <c r="S8" s="20">
        <v>8324201</v>
      </c>
      <c r="T8" s="20">
        <v>8324201</v>
      </c>
      <c r="U8" s="20">
        <v>8703093</v>
      </c>
      <c r="V8" s="20">
        <v>8703093</v>
      </c>
      <c r="W8" s="20">
        <v>8703093</v>
      </c>
      <c r="X8" s="20">
        <v>3479000</v>
      </c>
      <c r="Y8" s="20">
        <v>5224093</v>
      </c>
      <c r="Z8" s="21">
        <v>150.16</v>
      </c>
      <c r="AA8" s="22">
        <v>3479000</v>
      </c>
    </row>
    <row r="9" spans="1:27" ht="13.5">
      <c r="A9" s="23" t="s">
        <v>36</v>
      </c>
      <c r="B9" s="17"/>
      <c r="C9" s="18">
        <v>17351279</v>
      </c>
      <c r="D9" s="18">
        <v>17351279</v>
      </c>
      <c r="E9" s="19">
        <v>1437000</v>
      </c>
      <c r="F9" s="20">
        <v>1437000</v>
      </c>
      <c r="G9" s="20">
        <v>2233074</v>
      </c>
      <c r="H9" s="20">
        <v>1392394</v>
      </c>
      <c r="I9" s="20">
        <v>8191119</v>
      </c>
      <c r="J9" s="20">
        <v>8191119</v>
      </c>
      <c r="K9" s="20">
        <v>8257738</v>
      </c>
      <c r="L9" s="20">
        <v>6876865</v>
      </c>
      <c r="M9" s="20">
        <v>11220595</v>
      </c>
      <c r="N9" s="20">
        <v>11220595</v>
      </c>
      <c r="O9" s="20">
        <v>8786177</v>
      </c>
      <c r="P9" s="20">
        <v>8786177</v>
      </c>
      <c r="Q9" s="20">
        <v>13433024</v>
      </c>
      <c r="R9" s="20">
        <v>13433024</v>
      </c>
      <c r="S9" s="20">
        <v>13843090</v>
      </c>
      <c r="T9" s="20">
        <v>13843090</v>
      </c>
      <c r="U9" s="20">
        <v>18047136</v>
      </c>
      <c r="V9" s="20">
        <v>18047136</v>
      </c>
      <c r="W9" s="20">
        <v>18047136</v>
      </c>
      <c r="X9" s="20">
        <v>1437000</v>
      </c>
      <c r="Y9" s="20">
        <v>16610136</v>
      </c>
      <c r="Z9" s="21">
        <v>1155.89</v>
      </c>
      <c r="AA9" s="22">
        <v>1437000</v>
      </c>
    </row>
    <row r="10" spans="1:27" ht="13.5">
      <c r="A10" s="23" t="s">
        <v>37</v>
      </c>
      <c r="B10" s="17"/>
      <c r="C10" s="18"/>
      <c r="D10" s="18"/>
      <c r="E10" s="19">
        <v>113000</v>
      </c>
      <c r="F10" s="20">
        <v>113000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113000</v>
      </c>
      <c r="Y10" s="24">
        <v>-113000</v>
      </c>
      <c r="Z10" s="25">
        <v>-100</v>
      </c>
      <c r="AA10" s="26">
        <v>113000</v>
      </c>
    </row>
    <row r="11" spans="1:27" ht="13.5">
      <c r="A11" s="23" t="s">
        <v>38</v>
      </c>
      <c r="B11" s="17"/>
      <c r="C11" s="18">
        <v>378389</v>
      </c>
      <c r="D11" s="18">
        <v>378389</v>
      </c>
      <c r="E11" s="19">
        <v>452000</v>
      </c>
      <c r="F11" s="20">
        <v>452000</v>
      </c>
      <c r="G11" s="20">
        <v>658413</v>
      </c>
      <c r="H11" s="20">
        <v>521760</v>
      </c>
      <c r="I11" s="20">
        <v>712148</v>
      </c>
      <c r="J11" s="20">
        <v>712148</v>
      </c>
      <c r="K11" s="20">
        <v>895954</v>
      </c>
      <c r="L11" s="20">
        <v>1132728</v>
      </c>
      <c r="M11" s="20">
        <v>1141856</v>
      </c>
      <c r="N11" s="20">
        <v>1141856</v>
      </c>
      <c r="O11" s="20">
        <v>1216756</v>
      </c>
      <c r="P11" s="20">
        <v>1216756</v>
      </c>
      <c r="Q11" s="20">
        <v>169147</v>
      </c>
      <c r="R11" s="20">
        <v>169147</v>
      </c>
      <c r="S11" s="20">
        <v>365226</v>
      </c>
      <c r="T11" s="20">
        <v>365226</v>
      </c>
      <c r="U11" s="20">
        <v>-219981</v>
      </c>
      <c r="V11" s="20">
        <v>-219981</v>
      </c>
      <c r="W11" s="20">
        <v>-219981</v>
      </c>
      <c r="X11" s="20">
        <v>452000</v>
      </c>
      <c r="Y11" s="20">
        <v>-671981</v>
      </c>
      <c r="Z11" s="21">
        <v>-148.67</v>
      </c>
      <c r="AA11" s="22">
        <v>452000</v>
      </c>
    </row>
    <row r="12" spans="1:27" ht="13.5">
      <c r="A12" s="27" t="s">
        <v>39</v>
      </c>
      <c r="B12" s="28"/>
      <c r="C12" s="29">
        <f aca="true" t="shared" si="0" ref="C12:Y12">SUM(C6:C11)</f>
        <v>64469208</v>
      </c>
      <c r="D12" s="29">
        <f>SUM(D6:D11)</f>
        <v>64469208</v>
      </c>
      <c r="E12" s="30">
        <f t="shared" si="0"/>
        <v>68403000</v>
      </c>
      <c r="F12" s="31">
        <f t="shared" si="0"/>
        <v>69187000</v>
      </c>
      <c r="G12" s="31">
        <f t="shared" si="0"/>
        <v>122049920</v>
      </c>
      <c r="H12" s="31">
        <f t="shared" si="0"/>
        <v>124781720</v>
      </c>
      <c r="I12" s="31">
        <f t="shared" si="0"/>
        <v>112978044</v>
      </c>
      <c r="J12" s="31">
        <f t="shared" si="0"/>
        <v>112978044</v>
      </c>
      <c r="K12" s="31">
        <f t="shared" si="0"/>
        <v>104617111</v>
      </c>
      <c r="L12" s="31">
        <f t="shared" si="0"/>
        <v>136319919</v>
      </c>
      <c r="M12" s="31">
        <f t="shared" si="0"/>
        <v>121795574</v>
      </c>
      <c r="N12" s="31">
        <f t="shared" si="0"/>
        <v>121795574</v>
      </c>
      <c r="O12" s="31">
        <f t="shared" si="0"/>
        <v>108639755</v>
      </c>
      <c r="P12" s="31">
        <f t="shared" si="0"/>
        <v>108639755</v>
      </c>
      <c r="Q12" s="31">
        <f t="shared" si="0"/>
        <v>109738024</v>
      </c>
      <c r="R12" s="31">
        <f t="shared" si="0"/>
        <v>109738024</v>
      </c>
      <c r="S12" s="31">
        <f t="shared" si="0"/>
        <v>95800131</v>
      </c>
      <c r="T12" s="31">
        <f t="shared" si="0"/>
        <v>95800131</v>
      </c>
      <c r="U12" s="31">
        <f t="shared" si="0"/>
        <v>51595227</v>
      </c>
      <c r="V12" s="31">
        <f t="shared" si="0"/>
        <v>51595227</v>
      </c>
      <c r="W12" s="31">
        <f t="shared" si="0"/>
        <v>51595227</v>
      </c>
      <c r="X12" s="31">
        <f t="shared" si="0"/>
        <v>69187000</v>
      </c>
      <c r="Y12" s="31">
        <f t="shared" si="0"/>
        <v>-17591773</v>
      </c>
      <c r="Z12" s="32">
        <f>+IF(X12&lt;&gt;0,+(Y12/X12)*100,0)</f>
        <v>-25.42641392169049</v>
      </c>
      <c r="AA12" s="33">
        <f>SUM(AA6:AA11)</f>
        <v>69187000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>
        <v>230935000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230935000</v>
      </c>
      <c r="Y16" s="24">
        <v>-230935000</v>
      </c>
      <c r="Z16" s="25">
        <v>-100</v>
      </c>
      <c r="AA16" s="26">
        <v>230935000</v>
      </c>
    </row>
    <row r="17" spans="1:27" ht="13.5">
      <c r="A17" s="23" t="s">
        <v>43</v>
      </c>
      <c r="B17" s="17"/>
      <c r="C17" s="18">
        <v>20411575</v>
      </c>
      <c r="D17" s="18">
        <v>20411575</v>
      </c>
      <c r="E17" s="19">
        <v>29922300</v>
      </c>
      <c r="F17" s="20">
        <v>29922000</v>
      </c>
      <c r="G17" s="20">
        <v>29848575</v>
      </c>
      <c r="H17" s="20">
        <v>26654075</v>
      </c>
      <c r="I17" s="20">
        <v>20411575</v>
      </c>
      <c r="J17" s="20">
        <v>20411575</v>
      </c>
      <c r="K17" s="20">
        <v>20411575</v>
      </c>
      <c r="L17" s="20">
        <v>20411575</v>
      </c>
      <c r="M17" s="20">
        <v>20411575</v>
      </c>
      <c r="N17" s="20">
        <v>20411575</v>
      </c>
      <c r="O17" s="20">
        <v>20411575</v>
      </c>
      <c r="P17" s="20">
        <v>20411575</v>
      </c>
      <c r="Q17" s="20">
        <v>20411575</v>
      </c>
      <c r="R17" s="20">
        <v>20411575</v>
      </c>
      <c r="S17" s="20">
        <v>20411575</v>
      </c>
      <c r="T17" s="20">
        <v>20411575</v>
      </c>
      <c r="U17" s="20">
        <v>20411575</v>
      </c>
      <c r="V17" s="20">
        <v>20411575</v>
      </c>
      <c r="W17" s="20">
        <v>20411575</v>
      </c>
      <c r="X17" s="20">
        <v>29922000</v>
      </c>
      <c r="Y17" s="20">
        <v>-9510425</v>
      </c>
      <c r="Z17" s="21">
        <v>-31.78</v>
      </c>
      <c r="AA17" s="22">
        <v>29922000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388551451</v>
      </c>
      <c r="D19" s="18">
        <v>388551451</v>
      </c>
      <c r="E19" s="19">
        <v>319430000</v>
      </c>
      <c r="F19" s="20"/>
      <c r="G19" s="20">
        <v>191768735</v>
      </c>
      <c r="H19" s="20">
        <v>318340267</v>
      </c>
      <c r="I19" s="20">
        <v>397285968</v>
      </c>
      <c r="J19" s="20">
        <v>397285968</v>
      </c>
      <c r="K19" s="20">
        <v>399346746</v>
      </c>
      <c r="L19" s="20">
        <v>418160169</v>
      </c>
      <c r="M19" s="20">
        <v>429600959</v>
      </c>
      <c r="N19" s="20">
        <v>429600959</v>
      </c>
      <c r="O19" s="20">
        <v>431847778</v>
      </c>
      <c r="P19" s="20">
        <v>431847778</v>
      </c>
      <c r="Q19" s="20">
        <v>435168308</v>
      </c>
      <c r="R19" s="20">
        <v>435168308</v>
      </c>
      <c r="S19" s="20">
        <v>439954225</v>
      </c>
      <c r="T19" s="20">
        <v>439954225</v>
      </c>
      <c r="U19" s="20">
        <v>493601681</v>
      </c>
      <c r="V19" s="20">
        <v>493601681</v>
      </c>
      <c r="W19" s="20">
        <v>493601681</v>
      </c>
      <c r="X19" s="20"/>
      <c r="Y19" s="20">
        <v>493601681</v>
      </c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1378537</v>
      </c>
      <c r="D22" s="18">
        <v>1378537</v>
      </c>
      <c r="E22" s="19">
        <v>2697000</v>
      </c>
      <c r="F22" s="20">
        <v>2371000</v>
      </c>
      <c r="G22" s="20">
        <v>675509</v>
      </c>
      <c r="H22" s="20">
        <v>711509</v>
      </c>
      <c r="I22" s="20">
        <v>846295</v>
      </c>
      <c r="J22" s="20">
        <v>846295</v>
      </c>
      <c r="K22" s="20">
        <v>846295</v>
      </c>
      <c r="L22" s="20">
        <v>1353406</v>
      </c>
      <c r="M22" s="20">
        <v>1630627</v>
      </c>
      <c r="N22" s="20">
        <v>1630627</v>
      </c>
      <c r="O22" s="20">
        <v>1630627</v>
      </c>
      <c r="P22" s="20">
        <v>1630627</v>
      </c>
      <c r="Q22" s="20">
        <v>1654005</v>
      </c>
      <c r="R22" s="20">
        <v>1654005</v>
      </c>
      <c r="S22" s="20">
        <v>1654005</v>
      </c>
      <c r="T22" s="20">
        <v>1654005</v>
      </c>
      <c r="U22" s="20">
        <v>2009609</v>
      </c>
      <c r="V22" s="20">
        <v>2009609</v>
      </c>
      <c r="W22" s="20">
        <v>2009609</v>
      </c>
      <c r="X22" s="20">
        <v>2371000</v>
      </c>
      <c r="Y22" s="20">
        <v>-361391</v>
      </c>
      <c r="Z22" s="21">
        <v>-15.24</v>
      </c>
      <c r="AA22" s="22">
        <v>2371000</v>
      </c>
    </row>
    <row r="23" spans="1:27" ht="13.5">
      <c r="A23" s="23" t="s">
        <v>49</v>
      </c>
      <c r="B23" s="17"/>
      <c r="C23" s="18">
        <v>17719</v>
      </c>
      <c r="D23" s="18">
        <v>17719</v>
      </c>
      <c r="E23" s="19">
        <v>18000</v>
      </c>
      <c r="F23" s="20">
        <v>18000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18000</v>
      </c>
      <c r="Y23" s="24">
        <v>-18000</v>
      </c>
      <c r="Z23" s="25">
        <v>-100</v>
      </c>
      <c r="AA23" s="26">
        <v>18000</v>
      </c>
    </row>
    <row r="24" spans="1:27" ht="13.5">
      <c r="A24" s="27" t="s">
        <v>50</v>
      </c>
      <c r="B24" s="35"/>
      <c r="C24" s="29">
        <f aca="true" t="shared" si="1" ref="C24:Y24">SUM(C15:C23)</f>
        <v>410359282</v>
      </c>
      <c r="D24" s="29">
        <f>SUM(D15:D23)</f>
        <v>410359282</v>
      </c>
      <c r="E24" s="36">
        <f t="shared" si="1"/>
        <v>352067300</v>
      </c>
      <c r="F24" s="37">
        <f t="shared" si="1"/>
        <v>263246000</v>
      </c>
      <c r="G24" s="37">
        <f t="shared" si="1"/>
        <v>222292819</v>
      </c>
      <c r="H24" s="37">
        <f t="shared" si="1"/>
        <v>345705851</v>
      </c>
      <c r="I24" s="37">
        <f t="shared" si="1"/>
        <v>418543838</v>
      </c>
      <c r="J24" s="37">
        <f t="shared" si="1"/>
        <v>418543838</v>
      </c>
      <c r="K24" s="37">
        <f t="shared" si="1"/>
        <v>420604616</v>
      </c>
      <c r="L24" s="37">
        <f t="shared" si="1"/>
        <v>439925150</v>
      </c>
      <c r="M24" s="37">
        <f t="shared" si="1"/>
        <v>451643161</v>
      </c>
      <c r="N24" s="37">
        <f t="shared" si="1"/>
        <v>451643161</v>
      </c>
      <c r="O24" s="37">
        <f t="shared" si="1"/>
        <v>453889980</v>
      </c>
      <c r="P24" s="37">
        <f t="shared" si="1"/>
        <v>453889980</v>
      </c>
      <c r="Q24" s="37">
        <f t="shared" si="1"/>
        <v>457233888</v>
      </c>
      <c r="R24" s="37">
        <f t="shared" si="1"/>
        <v>457233888</v>
      </c>
      <c r="S24" s="37">
        <f t="shared" si="1"/>
        <v>462019805</v>
      </c>
      <c r="T24" s="37">
        <f t="shared" si="1"/>
        <v>462019805</v>
      </c>
      <c r="U24" s="37">
        <f t="shared" si="1"/>
        <v>516022865</v>
      </c>
      <c r="V24" s="37">
        <f t="shared" si="1"/>
        <v>516022865</v>
      </c>
      <c r="W24" s="37">
        <f t="shared" si="1"/>
        <v>516022865</v>
      </c>
      <c r="X24" s="37">
        <f t="shared" si="1"/>
        <v>263246000</v>
      </c>
      <c r="Y24" s="37">
        <f t="shared" si="1"/>
        <v>252776865</v>
      </c>
      <c r="Z24" s="38">
        <f>+IF(X24&lt;&gt;0,+(Y24/X24)*100,0)</f>
        <v>96.02306017945193</v>
      </c>
      <c r="AA24" s="39">
        <f>SUM(AA15:AA23)</f>
        <v>263246000</v>
      </c>
    </row>
    <row r="25" spans="1:27" ht="13.5">
      <c r="A25" s="27" t="s">
        <v>51</v>
      </c>
      <c r="B25" s="28"/>
      <c r="C25" s="29">
        <f aca="true" t="shared" si="2" ref="C25:Y25">+C12+C24</f>
        <v>474828490</v>
      </c>
      <c r="D25" s="29">
        <f>+D12+D24</f>
        <v>474828490</v>
      </c>
      <c r="E25" s="30">
        <f t="shared" si="2"/>
        <v>420470300</v>
      </c>
      <c r="F25" s="31">
        <f t="shared" si="2"/>
        <v>332433000</v>
      </c>
      <c r="G25" s="31">
        <f t="shared" si="2"/>
        <v>344342739</v>
      </c>
      <c r="H25" s="31">
        <f t="shared" si="2"/>
        <v>470487571</v>
      </c>
      <c r="I25" s="31">
        <f t="shared" si="2"/>
        <v>531521882</v>
      </c>
      <c r="J25" s="31">
        <f t="shared" si="2"/>
        <v>531521882</v>
      </c>
      <c r="K25" s="31">
        <f t="shared" si="2"/>
        <v>525221727</v>
      </c>
      <c r="L25" s="31">
        <f t="shared" si="2"/>
        <v>576245069</v>
      </c>
      <c r="M25" s="31">
        <f t="shared" si="2"/>
        <v>573438735</v>
      </c>
      <c r="N25" s="31">
        <f t="shared" si="2"/>
        <v>573438735</v>
      </c>
      <c r="O25" s="31">
        <f t="shared" si="2"/>
        <v>562529735</v>
      </c>
      <c r="P25" s="31">
        <f t="shared" si="2"/>
        <v>562529735</v>
      </c>
      <c r="Q25" s="31">
        <f t="shared" si="2"/>
        <v>566971912</v>
      </c>
      <c r="R25" s="31">
        <f t="shared" si="2"/>
        <v>566971912</v>
      </c>
      <c r="S25" s="31">
        <f t="shared" si="2"/>
        <v>557819936</v>
      </c>
      <c r="T25" s="31">
        <f t="shared" si="2"/>
        <v>557819936</v>
      </c>
      <c r="U25" s="31">
        <f t="shared" si="2"/>
        <v>567618092</v>
      </c>
      <c r="V25" s="31">
        <f t="shared" si="2"/>
        <v>567618092</v>
      </c>
      <c r="W25" s="31">
        <f t="shared" si="2"/>
        <v>567618092</v>
      </c>
      <c r="X25" s="31">
        <f t="shared" si="2"/>
        <v>332433000</v>
      </c>
      <c r="Y25" s="31">
        <f t="shared" si="2"/>
        <v>235185092</v>
      </c>
      <c r="Z25" s="32">
        <f>+IF(X25&lt;&gt;0,+(Y25/X25)*100,0)</f>
        <v>70.74661420496761</v>
      </c>
      <c r="AA25" s="33">
        <f>+AA12+AA24</f>
        <v>332433000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17592917</v>
      </c>
      <c r="D30" s="18">
        <v>17592917</v>
      </c>
      <c r="E30" s="19">
        <v>370000</v>
      </c>
      <c r="F30" s="20">
        <v>15863000</v>
      </c>
      <c r="G30" s="20">
        <v>381356</v>
      </c>
      <c r="H30" s="20">
        <v>17592917</v>
      </c>
      <c r="I30" s="20">
        <v>17592917</v>
      </c>
      <c r="J30" s="20">
        <v>17592917</v>
      </c>
      <c r="K30" s="20">
        <v>17592917</v>
      </c>
      <c r="L30" s="20">
        <v>17592917</v>
      </c>
      <c r="M30" s="20">
        <v>17592917</v>
      </c>
      <c r="N30" s="20">
        <v>17592917</v>
      </c>
      <c r="O30" s="20">
        <v>17592917</v>
      </c>
      <c r="P30" s="20">
        <v>17592917</v>
      </c>
      <c r="Q30" s="20">
        <v>17592917</v>
      </c>
      <c r="R30" s="20">
        <v>17592917</v>
      </c>
      <c r="S30" s="20">
        <v>17592917</v>
      </c>
      <c r="T30" s="20">
        <v>17592917</v>
      </c>
      <c r="U30" s="20">
        <v>17592917</v>
      </c>
      <c r="V30" s="20">
        <v>17592917</v>
      </c>
      <c r="W30" s="20">
        <v>17592917</v>
      </c>
      <c r="X30" s="20">
        <v>15863000</v>
      </c>
      <c r="Y30" s="20">
        <v>1729917</v>
      </c>
      <c r="Z30" s="21">
        <v>10.91</v>
      </c>
      <c r="AA30" s="22">
        <v>15863000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17014721</v>
      </c>
      <c r="D32" s="18">
        <v>17014721</v>
      </c>
      <c r="E32" s="19">
        <v>45529000</v>
      </c>
      <c r="F32" s="20">
        <v>17119000</v>
      </c>
      <c r="G32" s="20">
        <v>10235936</v>
      </c>
      <c r="H32" s="20">
        <v>41459124</v>
      </c>
      <c r="I32" s="20">
        <v>47744934</v>
      </c>
      <c r="J32" s="20">
        <v>47744934</v>
      </c>
      <c r="K32" s="20">
        <v>56572640</v>
      </c>
      <c r="L32" s="20">
        <v>63782739</v>
      </c>
      <c r="M32" s="20">
        <v>62698737</v>
      </c>
      <c r="N32" s="20">
        <v>62698737</v>
      </c>
      <c r="O32" s="20">
        <v>63539681</v>
      </c>
      <c r="P32" s="20">
        <v>63539681</v>
      </c>
      <c r="Q32" s="20">
        <v>48436622</v>
      </c>
      <c r="R32" s="20">
        <v>48436622</v>
      </c>
      <c r="S32" s="20">
        <v>48771584</v>
      </c>
      <c r="T32" s="20">
        <v>48771584</v>
      </c>
      <c r="U32" s="20">
        <v>-7234735</v>
      </c>
      <c r="V32" s="20">
        <v>-7234735</v>
      </c>
      <c r="W32" s="20">
        <v>-7234735</v>
      </c>
      <c r="X32" s="20">
        <v>17119000</v>
      </c>
      <c r="Y32" s="20">
        <v>-24353735</v>
      </c>
      <c r="Z32" s="21">
        <v>-142.26</v>
      </c>
      <c r="AA32" s="22">
        <v>17119000</v>
      </c>
    </row>
    <row r="33" spans="1:27" ht="13.5">
      <c r="A33" s="23" t="s">
        <v>58</v>
      </c>
      <c r="B33" s="17"/>
      <c r="C33" s="18">
        <v>134814</v>
      </c>
      <c r="D33" s="18">
        <v>134814</v>
      </c>
      <c r="E33" s="19"/>
      <c r="F33" s="20">
        <v>73000</v>
      </c>
      <c r="G33" s="20">
        <v>134814</v>
      </c>
      <c r="H33" s="20">
        <v>134814</v>
      </c>
      <c r="I33" s="20">
        <v>134814</v>
      </c>
      <c r="J33" s="20">
        <v>134814</v>
      </c>
      <c r="K33" s="20">
        <v>134814</v>
      </c>
      <c r="L33" s="20">
        <v>134814</v>
      </c>
      <c r="M33" s="20">
        <v>134814</v>
      </c>
      <c r="N33" s="20">
        <v>134814</v>
      </c>
      <c r="O33" s="20">
        <v>134814</v>
      </c>
      <c r="P33" s="20">
        <v>134814</v>
      </c>
      <c r="Q33" s="20">
        <v>134814</v>
      </c>
      <c r="R33" s="20">
        <v>134814</v>
      </c>
      <c r="S33" s="20">
        <v>134814</v>
      </c>
      <c r="T33" s="20">
        <v>134814</v>
      </c>
      <c r="U33" s="20">
        <v>134814</v>
      </c>
      <c r="V33" s="20">
        <v>134814</v>
      </c>
      <c r="W33" s="20">
        <v>134814</v>
      </c>
      <c r="X33" s="20">
        <v>73000</v>
      </c>
      <c r="Y33" s="20">
        <v>61814</v>
      </c>
      <c r="Z33" s="21">
        <v>84.68</v>
      </c>
      <c r="AA33" s="22">
        <v>73000</v>
      </c>
    </row>
    <row r="34" spans="1:27" ht="13.5">
      <c r="A34" s="27" t="s">
        <v>59</v>
      </c>
      <c r="B34" s="28"/>
      <c r="C34" s="29">
        <f aca="true" t="shared" si="3" ref="C34:Y34">SUM(C29:C33)</f>
        <v>34742452</v>
      </c>
      <c r="D34" s="29">
        <f>SUM(D29:D33)</f>
        <v>34742452</v>
      </c>
      <c r="E34" s="30">
        <f t="shared" si="3"/>
        <v>45899000</v>
      </c>
      <c r="F34" s="31">
        <f t="shared" si="3"/>
        <v>33055000</v>
      </c>
      <c r="G34" s="31">
        <f t="shared" si="3"/>
        <v>10752106</v>
      </c>
      <c r="H34" s="31">
        <f t="shared" si="3"/>
        <v>59186855</v>
      </c>
      <c r="I34" s="31">
        <f t="shared" si="3"/>
        <v>65472665</v>
      </c>
      <c r="J34" s="31">
        <f t="shared" si="3"/>
        <v>65472665</v>
      </c>
      <c r="K34" s="31">
        <f t="shared" si="3"/>
        <v>74300371</v>
      </c>
      <c r="L34" s="31">
        <f t="shared" si="3"/>
        <v>81510470</v>
      </c>
      <c r="M34" s="31">
        <f t="shared" si="3"/>
        <v>80426468</v>
      </c>
      <c r="N34" s="31">
        <f t="shared" si="3"/>
        <v>80426468</v>
      </c>
      <c r="O34" s="31">
        <f t="shared" si="3"/>
        <v>81267412</v>
      </c>
      <c r="P34" s="31">
        <f t="shared" si="3"/>
        <v>81267412</v>
      </c>
      <c r="Q34" s="31">
        <f t="shared" si="3"/>
        <v>66164353</v>
      </c>
      <c r="R34" s="31">
        <f t="shared" si="3"/>
        <v>66164353</v>
      </c>
      <c r="S34" s="31">
        <f t="shared" si="3"/>
        <v>66499315</v>
      </c>
      <c r="T34" s="31">
        <f t="shared" si="3"/>
        <v>66499315</v>
      </c>
      <c r="U34" s="31">
        <f t="shared" si="3"/>
        <v>10492996</v>
      </c>
      <c r="V34" s="31">
        <f t="shared" si="3"/>
        <v>10492996</v>
      </c>
      <c r="W34" s="31">
        <f t="shared" si="3"/>
        <v>10492996</v>
      </c>
      <c r="X34" s="31">
        <f t="shared" si="3"/>
        <v>33055000</v>
      </c>
      <c r="Y34" s="31">
        <f t="shared" si="3"/>
        <v>-22562004</v>
      </c>
      <c r="Z34" s="32">
        <f>+IF(X34&lt;&gt;0,+(Y34/X34)*100,0)</f>
        <v>-68.2559491756164</v>
      </c>
      <c r="AA34" s="33">
        <f>SUM(AA29:AA33)</f>
        <v>33055000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33837914</v>
      </c>
      <c r="D37" s="18">
        <v>33837914</v>
      </c>
      <c r="E37" s="19">
        <v>625000</v>
      </c>
      <c r="F37" s="20">
        <v>17375000</v>
      </c>
      <c r="G37" s="20">
        <v>206723</v>
      </c>
      <c r="H37" s="20">
        <v>32995163</v>
      </c>
      <c r="I37" s="20">
        <v>32995163</v>
      </c>
      <c r="J37" s="20">
        <v>32995163</v>
      </c>
      <c r="K37" s="20">
        <v>32995163</v>
      </c>
      <c r="L37" s="20">
        <v>32995163</v>
      </c>
      <c r="M37" s="20">
        <v>32995163</v>
      </c>
      <c r="N37" s="20">
        <v>32995163</v>
      </c>
      <c r="O37" s="20">
        <v>32995163</v>
      </c>
      <c r="P37" s="20">
        <v>32995163</v>
      </c>
      <c r="Q37" s="20">
        <v>32995163</v>
      </c>
      <c r="R37" s="20">
        <v>32995163</v>
      </c>
      <c r="S37" s="20">
        <v>32995163</v>
      </c>
      <c r="T37" s="20">
        <v>32995163</v>
      </c>
      <c r="U37" s="20">
        <v>32995163</v>
      </c>
      <c r="V37" s="20">
        <v>32995163</v>
      </c>
      <c r="W37" s="20">
        <v>32995163</v>
      </c>
      <c r="X37" s="20">
        <v>17375000</v>
      </c>
      <c r="Y37" s="20">
        <v>15620163</v>
      </c>
      <c r="Z37" s="21">
        <v>89.9</v>
      </c>
      <c r="AA37" s="22">
        <v>17375000</v>
      </c>
    </row>
    <row r="38" spans="1:27" ht="13.5">
      <c r="A38" s="23" t="s">
        <v>58</v>
      </c>
      <c r="B38" s="17"/>
      <c r="C38" s="18">
        <v>6158527</v>
      </c>
      <c r="D38" s="18">
        <v>6158527</v>
      </c>
      <c r="E38" s="19"/>
      <c r="F38" s="20">
        <v>10789000</v>
      </c>
      <c r="G38" s="20">
        <v>10362525</v>
      </c>
      <c r="H38" s="20">
        <v>10362525</v>
      </c>
      <c r="I38" s="20">
        <v>10362525</v>
      </c>
      <c r="J38" s="20">
        <v>10362525</v>
      </c>
      <c r="K38" s="20">
        <v>10362525</v>
      </c>
      <c r="L38" s="20">
        <v>7001278</v>
      </c>
      <c r="M38" s="20">
        <v>3640030</v>
      </c>
      <c r="N38" s="20">
        <v>3640030</v>
      </c>
      <c r="O38" s="20">
        <v>3640030</v>
      </c>
      <c r="P38" s="20">
        <v>3640030</v>
      </c>
      <c r="Q38" s="20">
        <v>3640030</v>
      </c>
      <c r="R38" s="20">
        <v>3640030</v>
      </c>
      <c r="S38" s="20">
        <v>3640030</v>
      </c>
      <c r="T38" s="20">
        <v>3640030</v>
      </c>
      <c r="U38" s="20">
        <v>3640030</v>
      </c>
      <c r="V38" s="20">
        <v>3640030</v>
      </c>
      <c r="W38" s="20">
        <v>3640030</v>
      </c>
      <c r="X38" s="20">
        <v>10789000</v>
      </c>
      <c r="Y38" s="20">
        <v>-7148970</v>
      </c>
      <c r="Z38" s="21">
        <v>-66.26</v>
      </c>
      <c r="AA38" s="22">
        <v>10789000</v>
      </c>
    </row>
    <row r="39" spans="1:27" ht="13.5">
      <c r="A39" s="27" t="s">
        <v>61</v>
      </c>
      <c r="B39" s="35"/>
      <c r="C39" s="29">
        <f aca="true" t="shared" si="4" ref="C39:Y39">SUM(C37:C38)</f>
        <v>39996441</v>
      </c>
      <c r="D39" s="29">
        <f>SUM(D37:D38)</f>
        <v>39996441</v>
      </c>
      <c r="E39" s="36">
        <f t="shared" si="4"/>
        <v>625000</v>
      </c>
      <c r="F39" s="37">
        <f t="shared" si="4"/>
        <v>28164000</v>
      </c>
      <c r="G39" s="37">
        <f t="shared" si="4"/>
        <v>10569248</v>
      </c>
      <c r="H39" s="37">
        <f t="shared" si="4"/>
        <v>43357688</v>
      </c>
      <c r="I39" s="37">
        <f t="shared" si="4"/>
        <v>43357688</v>
      </c>
      <c r="J39" s="37">
        <f t="shared" si="4"/>
        <v>43357688</v>
      </c>
      <c r="K39" s="37">
        <f t="shared" si="4"/>
        <v>43357688</v>
      </c>
      <c r="L39" s="37">
        <f t="shared" si="4"/>
        <v>39996441</v>
      </c>
      <c r="M39" s="37">
        <f t="shared" si="4"/>
        <v>36635193</v>
      </c>
      <c r="N39" s="37">
        <f t="shared" si="4"/>
        <v>36635193</v>
      </c>
      <c r="O39" s="37">
        <f t="shared" si="4"/>
        <v>36635193</v>
      </c>
      <c r="P39" s="37">
        <f t="shared" si="4"/>
        <v>36635193</v>
      </c>
      <c r="Q39" s="37">
        <f t="shared" si="4"/>
        <v>36635193</v>
      </c>
      <c r="R39" s="37">
        <f t="shared" si="4"/>
        <v>36635193</v>
      </c>
      <c r="S39" s="37">
        <f t="shared" si="4"/>
        <v>36635193</v>
      </c>
      <c r="T39" s="37">
        <f t="shared" si="4"/>
        <v>36635193</v>
      </c>
      <c r="U39" s="37">
        <f t="shared" si="4"/>
        <v>36635193</v>
      </c>
      <c r="V39" s="37">
        <f t="shared" si="4"/>
        <v>36635193</v>
      </c>
      <c r="W39" s="37">
        <f t="shared" si="4"/>
        <v>36635193</v>
      </c>
      <c r="X39" s="37">
        <f t="shared" si="4"/>
        <v>28164000</v>
      </c>
      <c r="Y39" s="37">
        <f t="shared" si="4"/>
        <v>8471193</v>
      </c>
      <c r="Z39" s="38">
        <f>+IF(X39&lt;&gt;0,+(Y39/X39)*100,0)</f>
        <v>30.078089049850874</v>
      </c>
      <c r="AA39" s="39">
        <f>SUM(AA37:AA38)</f>
        <v>28164000</v>
      </c>
    </row>
    <row r="40" spans="1:27" ht="13.5">
      <c r="A40" s="27" t="s">
        <v>62</v>
      </c>
      <c r="B40" s="28"/>
      <c r="C40" s="29">
        <f aca="true" t="shared" si="5" ref="C40:Y40">+C34+C39</f>
        <v>74738893</v>
      </c>
      <c r="D40" s="29">
        <f>+D34+D39</f>
        <v>74738893</v>
      </c>
      <c r="E40" s="30">
        <f t="shared" si="5"/>
        <v>46524000</v>
      </c>
      <c r="F40" s="31">
        <f t="shared" si="5"/>
        <v>61219000</v>
      </c>
      <c r="G40" s="31">
        <f t="shared" si="5"/>
        <v>21321354</v>
      </c>
      <c r="H40" s="31">
        <f t="shared" si="5"/>
        <v>102544543</v>
      </c>
      <c r="I40" s="31">
        <f t="shared" si="5"/>
        <v>108830353</v>
      </c>
      <c r="J40" s="31">
        <f t="shared" si="5"/>
        <v>108830353</v>
      </c>
      <c r="K40" s="31">
        <f t="shared" si="5"/>
        <v>117658059</v>
      </c>
      <c r="L40" s="31">
        <f t="shared" si="5"/>
        <v>121506911</v>
      </c>
      <c r="M40" s="31">
        <f t="shared" si="5"/>
        <v>117061661</v>
      </c>
      <c r="N40" s="31">
        <f t="shared" si="5"/>
        <v>117061661</v>
      </c>
      <c r="O40" s="31">
        <f t="shared" si="5"/>
        <v>117902605</v>
      </c>
      <c r="P40" s="31">
        <f t="shared" si="5"/>
        <v>117902605</v>
      </c>
      <c r="Q40" s="31">
        <f t="shared" si="5"/>
        <v>102799546</v>
      </c>
      <c r="R40" s="31">
        <f t="shared" si="5"/>
        <v>102799546</v>
      </c>
      <c r="S40" s="31">
        <f t="shared" si="5"/>
        <v>103134508</v>
      </c>
      <c r="T40" s="31">
        <f t="shared" si="5"/>
        <v>103134508</v>
      </c>
      <c r="U40" s="31">
        <f t="shared" si="5"/>
        <v>47128189</v>
      </c>
      <c r="V40" s="31">
        <f t="shared" si="5"/>
        <v>47128189</v>
      </c>
      <c r="W40" s="31">
        <f t="shared" si="5"/>
        <v>47128189</v>
      </c>
      <c r="X40" s="31">
        <f t="shared" si="5"/>
        <v>61219000</v>
      </c>
      <c r="Y40" s="31">
        <f t="shared" si="5"/>
        <v>-14090811</v>
      </c>
      <c r="Z40" s="32">
        <f>+IF(X40&lt;&gt;0,+(Y40/X40)*100,0)</f>
        <v>-23.017055162612916</v>
      </c>
      <c r="AA40" s="33">
        <f>+AA34+AA39</f>
        <v>61219000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400089597</v>
      </c>
      <c r="D42" s="43">
        <f>+D25-D40</f>
        <v>400089597</v>
      </c>
      <c r="E42" s="44">
        <f t="shared" si="6"/>
        <v>373946300</v>
      </c>
      <c r="F42" s="45">
        <f t="shared" si="6"/>
        <v>271214000</v>
      </c>
      <c r="G42" s="45">
        <f t="shared" si="6"/>
        <v>323021385</v>
      </c>
      <c r="H42" s="45">
        <f t="shared" si="6"/>
        <v>367943028</v>
      </c>
      <c r="I42" s="45">
        <f t="shared" si="6"/>
        <v>422691529</v>
      </c>
      <c r="J42" s="45">
        <f t="shared" si="6"/>
        <v>422691529</v>
      </c>
      <c r="K42" s="45">
        <f t="shared" si="6"/>
        <v>407563668</v>
      </c>
      <c r="L42" s="45">
        <f t="shared" si="6"/>
        <v>454738158</v>
      </c>
      <c r="M42" s="45">
        <f t="shared" si="6"/>
        <v>456377074</v>
      </c>
      <c r="N42" s="45">
        <f t="shared" si="6"/>
        <v>456377074</v>
      </c>
      <c r="O42" s="45">
        <f t="shared" si="6"/>
        <v>444627130</v>
      </c>
      <c r="P42" s="45">
        <f t="shared" si="6"/>
        <v>444627130</v>
      </c>
      <c r="Q42" s="45">
        <f t="shared" si="6"/>
        <v>464172366</v>
      </c>
      <c r="R42" s="45">
        <f t="shared" si="6"/>
        <v>464172366</v>
      </c>
      <c r="S42" s="45">
        <f t="shared" si="6"/>
        <v>454685428</v>
      </c>
      <c r="T42" s="45">
        <f t="shared" si="6"/>
        <v>454685428</v>
      </c>
      <c r="U42" s="45">
        <f t="shared" si="6"/>
        <v>520489903</v>
      </c>
      <c r="V42" s="45">
        <f t="shared" si="6"/>
        <v>520489903</v>
      </c>
      <c r="W42" s="45">
        <f t="shared" si="6"/>
        <v>520489903</v>
      </c>
      <c r="X42" s="45">
        <f t="shared" si="6"/>
        <v>271214000</v>
      </c>
      <c r="Y42" s="45">
        <f t="shared" si="6"/>
        <v>249275903</v>
      </c>
      <c r="Z42" s="46">
        <f>+IF(X42&lt;&gt;0,+(Y42/X42)*100,0)</f>
        <v>91.91114876075719</v>
      </c>
      <c r="AA42" s="47">
        <f>+AA25-AA40</f>
        <v>271214000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400089597</v>
      </c>
      <c r="D45" s="18">
        <v>400089597</v>
      </c>
      <c r="E45" s="19">
        <v>373946300</v>
      </c>
      <c r="F45" s="20">
        <v>19298000</v>
      </c>
      <c r="G45" s="20">
        <v>323021385</v>
      </c>
      <c r="H45" s="20">
        <v>367943028</v>
      </c>
      <c r="I45" s="20">
        <v>422691529</v>
      </c>
      <c r="J45" s="20">
        <v>422691529</v>
      </c>
      <c r="K45" s="20">
        <v>407563668</v>
      </c>
      <c r="L45" s="20">
        <v>454738158</v>
      </c>
      <c r="M45" s="20">
        <v>456377074</v>
      </c>
      <c r="N45" s="20">
        <v>456377074</v>
      </c>
      <c r="O45" s="20">
        <v>444627130</v>
      </c>
      <c r="P45" s="20">
        <v>444627130</v>
      </c>
      <c r="Q45" s="20">
        <v>464172366</v>
      </c>
      <c r="R45" s="20">
        <v>464172366</v>
      </c>
      <c r="S45" s="20">
        <v>454685428</v>
      </c>
      <c r="T45" s="20">
        <v>454685428</v>
      </c>
      <c r="U45" s="20">
        <v>520489903</v>
      </c>
      <c r="V45" s="20">
        <v>520489903</v>
      </c>
      <c r="W45" s="20">
        <v>520489903</v>
      </c>
      <c r="X45" s="20">
        <v>19298000</v>
      </c>
      <c r="Y45" s="20">
        <v>501191903</v>
      </c>
      <c r="Z45" s="48">
        <v>2597.12</v>
      </c>
      <c r="AA45" s="22">
        <v>19298000</v>
      </c>
    </row>
    <row r="46" spans="1:27" ht="13.5">
      <c r="A46" s="23" t="s">
        <v>67</v>
      </c>
      <c r="B46" s="17"/>
      <c r="C46" s="18"/>
      <c r="D46" s="18"/>
      <c r="E46" s="19"/>
      <c r="F46" s="20">
        <v>251916000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251916000</v>
      </c>
      <c r="Y46" s="20">
        <v>-251916000</v>
      </c>
      <c r="Z46" s="48">
        <v>-100</v>
      </c>
      <c r="AA46" s="22">
        <v>251916000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400089597</v>
      </c>
      <c r="D48" s="51">
        <f>SUM(D45:D47)</f>
        <v>400089597</v>
      </c>
      <c r="E48" s="52">
        <f t="shared" si="7"/>
        <v>373946300</v>
      </c>
      <c r="F48" s="53">
        <f t="shared" si="7"/>
        <v>271214000</v>
      </c>
      <c r="G48" s="53">
        <f t="shared" si="7"/>
        <v>323021385</v>
      </c>
      <c r="H48" s="53">
        <f t="shared" si="7"/>
        <v>367943028</v>
      </c>
      <c r="I48" s="53">
        <f t="shared" si="7"/>
        <v>422691529</v>
      </c>
      <c r="J48" s="53">
        <f t="shared" si="7"/>
        <v>422691529</v>
      </c>
      <c r="K48" s="53">
        <f t="shared" si="7"/>
        <v>407563668</v>
      </c>
      <c r="L48" s="53">
        <f t="shared" si="7"/>
        <v>454738158</v>
      </c>
      <c r="M48" s="53">
        <f t="shared" si="7"/>
        <v>456377074</v>
      </c>
      <c r="N48" s="53">
        <f t="shared" si="7"/>
        <v>456377074</v>
      </c>
      <c r="O48" s="53">
        <f t="shared" si="7"/>
        <v>444627130</v>
      </c>
      <c r="P48" s="53">
        <f t="shared" si="7"/>
        <v>444627130</v>
      </c>
      <c r="Q48" s="53">
        <f t="shared" si="7"/>
        <v>464172366</v>
      </c>
      <c r="R48" s="53">
        <f t="shared" si="7"/>
        <v>464172366</v>
      </c>
      <c r="S48" s="53">
        <f t="shared" si="7"/>
        <v>454685428</v>
      </c>
      <c r="T48" s="53">
        <f t="shared" si="7"/>
        <v>454685428</v>
      </c>
      <c r="U48" s="53">
        <f t="shared" si="7"/>
        <v>520489903</v>
      </c>
      <c r="V48" s="53">
        <f t="shared" si="7"/>
        <v>520489903</v>
      </c>
      <c r="W48" s="53">
        <f t="shared" si="7"/>
        <v>520489903</v>
      </c>
      <c r="X48" s="53">
        <f t="shared" si="7"/>
        <v>271214000</v>
      </c>
      <c r="Y48" s="53">
        <f t="shared" si="7"/>
        <v>249275903</v>
      </c>
      <c r="Z48" s="54">
        <f>+IF(X48&lt;&gt;0,+(Y48/X48)*100,0)</f>
        <v>91.91114876075719</v>
      </c>
      <c r="AA48" s="55">
        <f>SUM(AA45:AA47)</f>
        <v>271214000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462400</v>
      </c>
      <c r="D6" s="18">
        <v>462400</v>
      </c>
      <c r="E6" s="19">
        <v>932000</v>
      </c>
      <c r="F6" s="20">
        <v>1094250</v>
      </c>
      <c r="G6" s="20"/>
      <c r="H6" s="20">
        <v>303182</v>
      </c>
      <c r="I6" s="20">
        <v>152341</v>
      </c>
      <c r="J6" s="20">
        <v>152341</v>
      </c>
      <c r="K6" s="20"/>
      <c r="L6" s="20"/>
      <c r="M6" s="20">
        <v>1361200</v>
      </c>
      <c r="N6" s="20">
        <v>1361200</v>
      </c>
      <c r="O6" s="20">
        <v>901467</v>
      </c>
      <c r="P6" s="20">
        <v>68180</v>
      </c>
      <c r="Q6" s="20">
        <v>729936</v>
      </c>
      <c r="R6" s="20">
        <v>729936</v>
      </c>
      <c r="S6" s="20">
        <v>524000</v>
      </c>
      <c r="T6" s="20">
        <v>2938225</v>
      </c>
      <c r="U6" s="20">
        <v>847247</v>
      </c>
      <c r="V6" s="20">
        <v>847247</v>
      </c>
      <c r="W6" s="20">
        <v>847247</v>
      </c>
      <c r="X6" s="20">
        <v>1094250</v>
      </c>
      <c r="Y6" s="20">
        <v>-247003</v>
      </c>
      <c r="Z6" s="21">
        <v>-22.57</v>
      </c>
      <c r="AA6" s="22">
        <v>1094250</v>
      </c>
    </row>
    <row r="7" spans="1:27" ht="13.5">
      <c r="A7" s="23" t="s">
        <v>34</v>
      </c>
      <c r="B7" s="17"/>
      <c r="C7" s="18">
        <v>10100</v>
      </c>
      <c r="D7" s="18">
        <v>10100</v>
      </c>
      <c r="E7" s="19"/>
      <c r="F7" s="20">
        <v>60000</v>
      </c>
      <c r="G7" s="20"/>
      <c r="H7" s="20"/>
      <c r="I7" s="20"/>
      <c r="J7" s="20"/>
      <c r="K7" s="20"/>
      <c r="L7" s="20">
        <v>220779</v>
      </c>
      <c r="M7" s="20">
        <v>7111498</v>
      </c>
      <c r="N7" s="20">
        <v>7111498</v>
      </c>
      <c r="O7" s="20">
        <v>5433499</v>
      </c>
      <c r="P7" s="20">
        <v>4283499</v>
      </c>
      <c r="Q7" s="20">
        <v>2392350</v>
      </c>
      <c r="R7" s="20">
        <v>2392350</v>
      </c>
      <c r="S7" s="20">
        <v>1885000</v>
      </c>
      <c r="T7" s="20">
        <v>686693</v>
      </c>
      <c r="U7" s="20">
        <v>333872</v>
      </c>
      <c r="V7" s="20">
        <v>333872</v>
      </c>
      <c r="W7" s="20">
        <v>333872</v>
      </c>
      <c r="X7" s="20">
        <v>60000</v>
      </c>
      <c r="Y7" s="20">
        <v>273872</v>
      </c>
      <c r="Z7" s="21">
        <v>456.45</v>
      </c>
      <c r="AA7" s="22">
        <v>60000</v>
      </c>
    </row>
    <row r="8" spans="1:27" ht="13.5">
      <c r="A8" s="23" t="s">
        <v>35</v>
      </c>
      <c r="B8" s="17"/>
      <c r="C8" s="18">
        <v>1405200</v>
      </c>
      <c r="D8" s="18">
        <v>1405200</v>
      </c>
      <c r="E8" s="19">
        <v>3600000</v>
      </c>
      <c r="F8" s="20">
        <v>2878250</v>
      </c>
      <c r="G8" s="20">
        <v>8027693</v>
      </c>
      <c r="H8" s="20">
        <v>2797071</v>
      </c>
      <c r="I8" s="20">
        <v>2076845</v>
      </c>
      <c r="J8" s="20">
        <v>2076845</v>
      </c>
      <c r="K8" s="20">
        <v>1718184</v>
      </c>
      <c r="L8" s="20">
        <v>6367969</v>
      </c>
      <c r="M8" s="20">
        <v>1449000</v>
      </c>
      <c r="N8" s="20">
        <v>1449000</v>
      </c>
      <c r="O8" s="20">
        <v>6977739</v>
      </c>
      <c r="P8" s="20">
        <v>3315813</v>
      </c>
      <c r="Q8" s="20">
        <v>3066460</v>
      </c>
      <c r="R8" s="20">
        <v>3066460</v>
      </c>
      <c r="S8" s="20">
        <v>6974000</v>
      </c>
      <c r="T8" s="20">
        <v>4070946</v>
      </c>
      <c r="U8" s="20">
        <v>2693092</v>
      </c>
      <c r="V8" s="20">
        <v>2693092</v>
      </c>
      <c r="W8" s="20">
        <v>2693092</v>
      </c>
      <c r="X8" s="20">
        <v>2878250</v>
      </c>
      <c r="Y8" s="20">
        <v>-185158</v>
      </c>
      <c r="Z8" s="21">
        <v>-6.43</v>
      </c>
      <c r="AA8" s="22">
        <v>2878250</v>
      </c>
    </row>
    <row r="9" spans="1:27" ht="13.5">
      <c r="A9" s="23" t="s">
        <v>36</v>
      </c>
      <c r="B9" s="17"/>
      <c r="C9" s="18">
        <v>2747000</v>
      </c>
      <c r="D9" s="18">
        <v>2747000</v>
      </c>
      <c r="E9" s="19">
        <v>1200000</v>
      </c>
      <c r="F9" s="20">
        <v>1200000</v>
      </c>
      <c r="G9" s="20">
        <v>5093442</v>
      </c>
      <c r="H9" s="20">
        <v>5093442</v>
      </c>
      <c r="I9" s="20">
        <v>5093442</v>
      </c>
      <c r="J9" s="20">
        <v>5093442</v>
      </c>
      <c r="K9" s="20">
        <v>-450311</v>
      </c>
      <c r="L9" s="20">
        <v>1449486</v>
      </c>
      <c r="M9" s="20">
        <v>4943131</v>
      </c>
      <c r="N9" s="20">
        <v>4943131</v>
      </c>
      <c r="O9" s="20">
        <v>957524</v>
      </c>
      <c r="P9" s="20">
        <v>4943000</v>
      </c>
      <c r="Q9" s="20">
        <v>4639327</v>
      </c>
      <c r="R9" s="20">
        <v>4639327</v>
      </c>
      <c r="S9" s="20">
        <v>1802000</v>
      </c>
      <c r="T9" s="20">
        <v>11394381</v>
      </c>
      <c r="U9" s="20">
        <v>386023</v>
      </c>
      <c r="V9" s="20">
        <v>386023</v>
      </c>
      <c r="W9" s="20">
        <v>386023</v>
      </c>
      <c r="X9" s="20">
        <v>1200000</v>
      </c>
      <c r="Y9" s="20">
        <v>-813977</v>
      </c>
      <c r="Z9" s="21">
        <v>-67.83</v>
      </c>
      <c r="AA9" s="22">
        <v>1200000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9400</v>
      </c>
      <c r="D11" s="18">
        <v>9400</v>
      </c>
      <c r="E11" s="19">
        <v>50000</v>
      </c>
      <c r="F11" s="20">
        <v>185250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185250</v>
      </c>
      <c r="Y11" s="20">
        <v>-185250</v>
      </c>
      <c r="Z11" s="21">
        <v>-100</v>
      </c>
      <c r="AA11" s="22">
        <v>185250</v>
      </c>
    </row>
    <row r="12" spans="1:27" ht="13.5">
      <c r="A12" s="27" t="s">
        <v>39</v>
      </c>
      <c r="B12" s="28"/>
      <c r="C12" s="29">
        <f aca="true" t="shared" si="0" ref="C12:Y12">SUM(C6:C11)</f>
        <v>4634100</v>
      </c>
      <c r="D12" s="29">
        <f>SUM(D6:D11)</f>
        <v>4634100</v>
      </c>
      <c r="E12" s="30">
        <f t="shared" si="0"/>
        <v>5782000</v>
      </c>
      <c r="F12" s="31">
        <f t="shared" si="0"/>
        <v>5417750</v>
      </c>
      <c r="G12" s="31">
        <f t="shared" si="0"/>
        <v>13121135</v>
      </c>
      <c r="H12" s="31">
        <f t="shared" si="0"/>
        <v>8193695</v>
      </c>
      <c r="I12" s="31">
        <f t="shared" si="0"/>
        <v>7322628</v>
      </c>
      <c r="J12" s="31">
        <f t="shared" si="0"/>
        <v>7322628</v>
      </c>
      <c r="K12" s="31">
        <f t="shared" si="0"/>
        <v>1267873</v>
      </c>
      <c r="L12" s="31">
        <f t="shared" si="0"/>
        <v>8038234</v>
      </c>
      <c r="M12" s="31">
        <f t="shared" si="0"/>
        <v>14864829</v>
      </c>
      <c r="N12" s="31">
        <f t="shared" si="0"/>
        <v>14864829</v>
      </c>
      <c r="O12" s="31">
        <f t="shared" si="0"/>
        <v>14270229</v>
      </c>
      <c r="P12" s="31">
        <f t="shared" si="0"/>
        <v>12610492</v>
      </c>
      <c r="Q12" s="31">
        <f t="shared" si="0"/>
        <v>10828073</v>
      </c>
      <c r="R12" s="31">
        <f t="shared" si="0"/>
        <v>10828073</v>
      </c>
      <c r="S12" s="31">
        <f t="shared" si="0"/>
        <v>11185000</v>
      </c>
      <c r="T12" s="31">
        <f t="shared" si="0"/>
        <v>19090245</v>
      </c>
      <c r="U12" s="31">
        <f t="shared" si="0"/>
        <v>4260234</v>
      </c>
      <c r="V12" s="31">
        <f t="shared" si="0"/>
        <v>4260234</v>
      </c>
      <c r="W12" s="31">
        <f t="shared" si="0"/>
        <v>4260234</v>
      </c>
      <c r="X12" s="31">
        <f t="shared" si="0"/>
        <v>5417750</v>
      </c>
      <c r="Y12" s="31">
        <f t="shared" si="0"/>
        <v>-1157516</v>
      </c>
      <c r="Z12" s="32">
        <f>+IF(X12&lt;&gt;0,+(Y12/X12)*100,0)</f>
        <v>-21.36525310322551</v>
      </c>
      <c r="AA12" s="33">
        <f>SUM(AA6:AA11)</f>
        <v>5417750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38374000</v>
      </c>
      <c r="D17" s="18">
        <v>38374000</v>
      </c>
      <c r="E17" s="19">
        <v>39581000</v>
      </c>
      <c r="F17" s="20">
        <v>38434000</v>
      </c>
      <c r="G17" s="20">
        <v>38585000</v>
      </c>
      <c r="H17" s="20">
        <v>38585000</v>
      </c>
      <c r="I17" s="20">
        <v>38585000</v>
      </c>
      <c r="J17" s="20">
        <v>38585000</v>
      </c>
      <c r="K17" s="20"/>
      <c r="L17" s="20">
        <v>38585000</v>
      </c>
      <c r="M17" s="20">
        <v>38585000</v>
      </c>
      <c r="N17" s="20">
        <v>38585000</v>
      </c>
      <c r="O17" s="20">
        <v>38585000</v>
      </c>
      <c r="P17" s="20">
        <v>38585000</v>
      </c>
      <c r="Q17" s="20">
        <v>38374000</v>
      </c>
      <c r="R17" s="20">
        <v>38374000</v>
      </c>
      <c r="S17" s="20">
        <v>38874000</v>
      </c>
      <c r="T17" s="20">
        <v>38374000</v>
      </c>
      <c r="U17" s="20">
        <v>38874000</v>
      </c>
      <c r="V17" s="20">
        <v>38874000</v>
      </c>
      <c r="W17" s="20">
        <v>38874000</v>
      </c>
      <c r="X17" s="20">
        <v>38434000</v>
      </c>
      <c r="Y17" s="20">
        <v>440000</v>
      </c>
      <c r="Z17" s="21">
        <v>1.14</v>
      </c>
      <c r="AA17" s="22">
        <v>38434000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204814000</v>
      </c>
      <c r="D19" s="18">
        <v>204814000</v>
      </c>
      <c r="E19" s="19">
        <v>226333000</v>
      </c>
      <c r="F19" s="20">
        <v>230664250</v>
      </c>
      <c r="G19" s="20">
        <v>204968042</v>
      </c>
      <c r="H19" s="20">
        <v>206361369</v>
      </c>
      <c r="I19" s="20">
        <v>207830438</v>
      </c>
      <c r="J19" s="20">
        <v>207830438</v>
      </c>
      <c r="K19" s="20">
        <v>3888923</v>
      </c>
      <c r="L19" s="20">
        <v>248049288</v>
      </c>
      <c r="M19" s="20">
        <v>250587000</v>
      </c>
      <c r="N19" s="20">
        <v>250587000</v>
      </c>
      <c r="O19" s="20">
        <v>251178794</v>
      </c>
      <c r="P19" s="20">
        <v>259549438</v>
      </c>
      <c r="Q19" s="20">
        <v>227446470</v>
      </c>
      <c r="R19" s="20">
        <v>227446470</v>
      </c>
      <c r="S19" s="20">
        <v>230853000</v>
      </c>
      <c r="T19" s="20">
        <v>234181811</v>
      </c>
      <c r="U19" s="20">
        <v>276392717</v>
      </c>
      <c r="V19" s="20">
        <v>276392717</v>
      </c>
      <c r="W19" s="20">
        <v>276392717</v>
      </c>
      <c r="X19" s="20">
        <v>230664250</v>
      </c>
      <c r="Y19" s="20">
        <v>45728467</v>
      </c>
      <c r="Z19" s="21">
        <v>19.82</v>
      </c>
      <c r="AA19" s="22">
        <v>230664250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>
        <v>4</v>
      </c>
      <c r="H22" s="20">
        <v>4</v>
      </c>
      <c r="I22" s="20">
        <v>4</v>
      </c>
      <c r="J22" s="20">
        <v>4</v>
      </c>
      <c r="K22" s="20"/>
      <c r="L22" s="20">
        <v>4</v>
      </c>
      <c r="M22" s="20">
        <v>4</v>
      </c>
      <c r="N22" s="20">
        <v>4</v>
      </c>
      <c r="O22" s="20">
        <v>4</v>
      </c>
      <c r="P22" s="20"/>
      <c r="Q22" s="20"/>
      <c r="R22" s="20"/>
      <c r="S22" s="20"/>
      <c r="T22" s="20">
        <v>4</v>
      </c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9000</v>
      </c>
      <c r="D23" s="18">
        <v>9000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243197000</v>
      </c>
      <c r="D24" s="29">
        <f>SUM(D15:D23)</f>
        <v>243197000</v>
      </c>
      <c r="E24" s="36">
        <f t="shared" si="1"/>
        <v>265914000</v>
      </c>
      <c r="F24" s="37">
        <f t="shared" si="1"/>
        <v>269098250</v>
      </c>
      <c r="G24" s="37">
        <f t="shared" si="1"/>
        <v>243553046</v>
      </c>
      <c r="H24" s="37">
        <f t="shared" si="1"/>
        <v>244946373</v>
      </c>
      <c r="I24" s="37">
        <f t="shared" si="1"/>
        <v>246415442</v>
      </c>
      <c r="J24" s="37">
        <f t="shared" si="1"/>
        <v>246415442</v>
      </c>
      <c r="K24" s="37">
        <f t="shared" si="1"/>
        <v>3888923</v>
      </c>
      <c r="L24" s="37">
        <f t="shared" si="1"/>
        <v>286634292</v>
      </c>
      <c r="M24" s="37">
        <f t="shared" si="1"/>
        <v>289172004</v>
      </c>
      <c r="N24" s="37">
        <f t="shared" si="1"/>
        <v>289172004</v>
      </c>
      <c r="O24" s="37">
        <f t="shared" si="1"/>
        <v>289763798</v>
      </c>
      <c r="P24" s="37">
        <f t="shared" si="1"/>
        <v>298134438</v>
      </c>
      <c r="Q24" s="37">
        <f t="shared" si="1"/>
        <v>265820470</v>
      </c>
      <c r="R24" s="37">
        <f t="shared" si="1"/>
        <v>265820470</v>
      </c>
      <c r="S24" s="37">
        <f t="shared" si="1"/>
        <v>269727000</v>
      </c>
      <c r="T24" s="37">
        <f t="shared" si="1"/>
        <v>272555815</v>
      </c>
      <c r="U24" s="37">
        <f t="shared" si="1"/>
        <v>315266717</v>
      </c>
      <c r="V24" s="37">
        <f t="shared" si="1"/>
        <v>315266717</v>
      </c>
      <c r="W24" s="37">
        <f t="shared" si="1"/>
        <v>315266717</v>
      </c>
      <c r="X24" s="37">
        <f t="shared" si="1"/>
        <v>269098250</v>
      </c>
      <c r="Y24" s="37">
        <f t="shared" si="1"/>
        <v>46168467</v>
      </c>
      <c r="Z24" s="38">
        <f>+IF(X24&lt;&gt;0,+(Y24/X24)*100,0)</f>
        <v>17.156732531705426</v>
      </c>
      <c r="AA24" s="39">
        <f>SUM(AA15:AA23)</f>
        <v>269098250</v>
      </c>
    </row>
    <row r="25" spans="1:27" ht="13.5">
      <c r="A25" s="27" t="s">
        <v>51</v>
      </c>
      <c r="B25" s="28"/>
      <c r="C25" s="29">
        <f aca="true" t="shared" si="2" ref="C25:Y25">+C12+C24</f>
        <v>247831100</v>
      </c>
      <c r="D25" s="29">
        <f>+D12+D24</f>
        <v>247831100</v>
      </c>
      <c r="E25" s="30">
        <f t="shared" si="2"/>
        <v>271696000</v>
      </c>
      <c r="F25" s="31">
        <f t="shared" si="2"/>
        <v>274516000</v>
      </c>
      <c r="G25" s="31">
        <f t="shared" si="2"/>
        <v>256674181</v>
      </c>
      <c r="H25" s="31">
        <f t="shared" si="2"/>
        <v>253140068</v>
      </c>
      <c r="I25" s="31">
        <f t="shared" si="2"/>
        <v>253738070</v>
      </c>
      <c r="J25" s="31">
        <f t="shared" si="2"/>
        <v>253738070</v>
      </c>
      <c r="K25" s="31">
        <f t="shared" si="2"/>
        <v>5156796</v>
      </c>
      <c r="L25" s="31">
        <f t="shared" si="2"/>
        <v>294672526</v>
      </c>
      <c r="M25" s="31">
        <f t="shared" si="2"/>
        <v>304036833</v>
      </c>
      <c r="N25" s="31">
        <f t="shared" si="2"/>
        <v>304036833</v>
      </c>
      <c r="O25" s="31">
        <f t="shared" si="2"/>
        <v>304034027</v>
      </c>
      <c r="P25" s="31">
        <f t="shared" si="2"/>
        <v>310744930</v>
      </c>
      <c r="Q25" s="31">
        <f t="shared" si="2"/>
        <v>276648543</v>
      </c>
      <c r="R25" s="31">
        <f t="shared" si="2"/>
        <v>276648543</v>
      </c>
      <c r="S25" s="31">
        <f t="shared" si="2"/>
        <v>280912000</v>
      </c>
      <c r="T25" s="31">
        <f t="shared" si="2"/>
        <v>291646060</v>
      </c>
      <c r="U25" s="31">
        <f t="shared" si="2"/>
        <v>319526951</v>
      </c>
      <c r="V25" s="31">
        <f t="shared" si="2"/>
        <v>319526951</v>
      </c>
      <c r="W25" s="31">
        <f t="shared" si="2"/>
        <v>319526951</v>
      </c>
      <c r="X25" s="31">
        <f t="shared" si="2"/>
        <v>274516000</v>
      </c>
      <c r="Y25" s="31">
        <f t="shared" si="2"/>
        <v>45010951</v>
      </c>
      <c r="Z25" s="32">
        <f>+IF(X25&lt;&gt;0,+(Y25/X25)*100,0)</f>
        <v>16.396476343819668</v>
      </c>
      <c r="AA25" s="33">
        <f>+AA12+AA24</f>
        <v>274516000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935126</v>
      </c>
      <c r="H29" s="20"/>
      <c r="I29" s="20"/>
      <c r="J29" s="20"/>
      <c r="K29" s="20">
        <v>308720</v>
      </c>
      <c r="L29" s="20">
        <v>1032878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5059000</v>
      </c>
      <c r="D30" s="18">
        <v>5059000</v>
      </c>
      <c r="E30" s="19">
        <v>950000</v>
      </c>
      <c r="F30" s="20">
        <v>3902000</v>
      </c>
      <c r="G30" s="20">
        <v>5347099</v>
      </c>
      <c r="H30" s="20">
        <v>5341836</v>
      </c>
      <c r="I30" s="20">
        <v>5341836</v>
      </c>
      <c r="J30" s="20">
        <v>5341836</v>
      </c>
      <c r="K30" s="20">
        <v>-18780</v>
      </c>
      <c r="L30" s="20">
        <v>5107573</v>
      </c>
      <c r="M30" s="20">
        <v>5108000</v>
      </c>
      <c r="N30" s="20">
        <v>5108000</v>
      </c>
      <c r="O30" s="20">
        <v>5097046</v>
      </c>
      <c r="P30" s="20">
        <v>5108000</v>
      </c>
      <c r="Q30" s="20">
        <v>113931</v>
      </c>
      <c r="R30" s="20">
        <v>113931</v>
      </c>
      <c r="S30" s="20">
        <v>114000</v>
      </c>
      <c r="T30" s="20">
        <v>5742</v>
      </c>
      <c r="U30" s="20">
        <v>2840204</v>
      </c>
      <c r="V30" s="20">
        <v>2840204</v>
      </c>
      <c r="W30" s="20">
        <v>2840204</v>
      </c>
      <c r="X30" s="20">
        <v>3902000</v>
      </c>
      <c r="Y30" s="20">
        <v>-1061796</v>
      </c>
      <c r="Z30" s="21">
        <v>-27.21</v>
      </c>
      <c r="AA30" s="22">
        <v>3902000</v>
      </c>
    </row>
    <row r="31" spans="1:27" ht="13.5">
      <c r="A31" s="23" t="s">
        <v>56</v>
      </c>
      <c r="B31" s="17"/>
      <c r="C31" s="18">
        <v>150400</v>
      </c>
      <c r="D31" s="18">
        <v>150400</v>
      </c>
      <c r="E31" s="19">
        <v>146000</v>
      </c>
      <c r="F31" s="20">
        <v>388000</v>
      </c>
      <c r="G31" s="20">
        <v>150470</v>
      </c>
      <c r="H31" s="20">
        <v>151246</v>
      </c>
      <c r="I31" s="20">
        <v>151246</v>
      </c>
      <c r="J31" s="20">
        <v>151246</v>
      </c>
      <c r="K31" s="20">
        <v>1884</v>
      </c>
      <c r="L31" s="20">
        <v>152062</v>
      </c>
      <c r="M31" s="20">
        <v>152000</v>
      </c>
      <c r="N31" s="20">
        <v>152000</v>
      </c>
      <c r="O31" s="20">
        <v>152548</v>
      </c>
      <c r="P31" s="20">
        <v>152000</v>
      </c>
      <c r="Q31" s="20">
        <v>153159</v>
      </c>
      <c r="R31" s="20">
        <v>153159</v>
      </c>
      <c r="S31" s="20">
        <v>153000</v>
      </c>
      <c r="T31" s="20">
        <v>425934</v>
      </c>
      <c r="U31" s="20">
        <v>426323</v>
      </c>
      <c r="V31" s="20">
        <v>426323</v>
      </c>
      <c r="W31" s="20">
        <v>426323</v>
      </c>
      <c r="X31" s="20">
        <v>388000</v>
      </c>
      <c r="Y31" s="20">
        <v>38323</v>
      </c>
      <c r="Z31" s="21">
        <v>9.88</v>
      </c>
      <c r="AA31" s="22">
        <v>388000</v>
      </c>
    </row>
    <row r="32" spans="1:27" ht="13.5">
      <c r="A32" s="23" t="s">
        <v>57</v>
      </c>
      <c r="B32" s="17"/>
      <c r="C32" s="18">
        <v>20864300</v>
      </c>
      <c r="D32" s="18">
        <v>20864300</v>
      </c>
      <c r="E32" s="19">
        <v>8767227</v>
      </c>
      <c r="F32" s="20">
        <v>21023000</v>
      </c>
      <c r="G32" s="20">
        <v>19949595</v>
      </c>
      <c r="H32" s="20">
        <v>18623986</v>
      </c>
      <c r="I32" s="20">
        <v>15681353</v>
      </c>
      <c r="J32" s="20">
        <v>15681353</v>
      </c>
      <c r="K32" s="20">
        <v>-262256</v>
      </c>
      <c r="L32" s="20">
        <v>19514944</v>
      </c>
      <c r="M32" s="20">
        <v>19344502</v>
      </c>
      <c r="N32" s="20">
        <v>19344502</v>
      </c>
      <c r="O32" s="20">
        <v>25602474</v>
      </c>
      <c r="P32" s="20">
        <v>15428454</v>
      </c>
      <c r="Q32" s="20">
        <v>19152615</v>
      </c>
      <c r="R32" s="20">
        <v>19152615</v>
      </c>
      <c r="S32" s="20">
        <v>18713000</v>
      </c>
      <c r="T32" s="20">
        <v>57525391</v>
      </c>
      <c r="U32" s="20">
        <v>24103111</v>
      </c>
      <c r="V32" s="20">
        <v>24103111</v>
      </c>
      <c r="W32" s="20">
        <v>24103111</v>
      </c>
      <c r="X32" s="20">
        <v>21023000</v>
      </c>
      <c r="Y32" s="20">
        <v>3080111</v>
      </c>
      <c r="Z32" s="21">
        <v>14.65</v>
      </c>
      <c r="AA32" s="22">
        <v>21023000</v>
      </c>
    </row>
    <row r="33" spans="1:27" ht="13.5">
      <c r="A33" s="23" t="s">
        <v>58</v>
      </c>
      <c r="B33" s="17"/>
      <c r="C33" s="18">
        <v>570400</v>
      </c>
      <c r="D33" s="18">
        <v>570400</v>
      </c>
      <c r="E33" s="19">
        <v>1167000</v>
      </c>
      <c r="F33" s="20">
        <v>1167000</v>
      </c>
      <c r="G33" s="20">
        <v>3017941</v>
      </c>
      <c r="H33" s="20">
        <v>3017941</v>
      </c>
      <c r="I33" s="20">
        <v>3017941</v>
      </c>
      <c r="J33" s="20">
        <v>3017941</v>
      </c>
      <c r="K33" s="20"/>
      <c r="L33" s="20">
        <v>3660425</v>
      </c>
      <c r="M33" s="20">
        <v>3660000</v>
      </c>
      <c r="N33" s="20">
        <v>3660000</v>
      </c>
      <c r="O33" s="20">
        <v>3660425</v>
      </c>
      <c r="P33" s="20">
        <v>3660000</v>
      </c>
      <c r="Q33" s="20">
        <v>1164217</v>
      </c>
      <c r="R33" s="20">
        <v>1164217</v>
      </c>
      <c r="S33" s="20">
        <v>1164000</v>
      </c>
      <c r="T33" s="20">
        <v>9840913</v>
      </c>
      <c r="U33" s="20">
        <v>3666764</v>
      </c>
      <c r="V33" s="20">
        <v>3666764</v>
      </c>
      <c r="W33" s="20">
        <v>3666764</v>
      </c>
      <c r="X33" s="20">
        <v>1167000</v>
      </c>
      <c r="Y33" s="20">
        <v>2499764</v>
      </c>
      <c r="Z33" s="21">
        <v>214.2</v>
      </c>
      <c r="AA33" s="22">
        <v>1167000</v>
      </c>
    </row>
    <row r="34" spans="1:27" ht="13.5">
      <c r="A34" s="27" t="s">
        <v>59</v>
      </c>
      <c r="B34" s="28"/>
      <c r="C34" s="29">
        <f aca="true" t="shared" si="3" ref="C34:Y34">SUM(C29:C33)</f>
        <v>26644100</v>
      </c>
      <c r="D34" s="29">
        <f>SUM(D29:D33)</f>
        <v>26644100</v>
      </c>
      <c r="E34" s="30">
        <f t="shared" si="3"/>
        <v>11030227</v>
      </c>
      <c r="F34" s="31">
        <f t="shared" si="3"/>
        <v>26480000</v>
      </c>
      <c r="G34" s="31">
        <f t="shared" si="3"/>
        <v>29400231</v>
      </c>
      <c r="H34" s="31">
        <f t="shared" si="3"/>
        <v>27135009</v>
      </c>
      <c r="I34" s="31">
        <f t="shared" si="3"/>
        <v>24192376</v>
      </c>
      <c r="J34" s="31">
        <f t="shared" si="3"/>
        <v>24192376</v>
      </c>
      <c r="K34" s="31">
        <f t="shared" si="3"/>
        <v>29568</v>
      </c>
      <c r="L34" s="31">
        <f t="shared" si="3"/>
        <v>29467882</v>
      </c>
      <c r="M34" s="31">
        <f t="shared" si="3"/>
        <v>28264502</v>
      </c>
      <c r="N34" s="31">
        <f t="shared" si="3"/>
        <v>28264502</v>
      </c>
      <c r="O34" s="31">
        <f t="shared" si="3"/>
        <v>34512493</v>
      </c>
      <c r="P34" s="31">
        <f t="shared" si="3"/>
        <v>24348454</v>
      </c>
      <c r="Q34" s="31">
        <f t="shared" si="3"/>
        <v>20583922</v>
      </c>
      <c r="R34" s="31">
        <f t="shared" si="3"/>
        <v>20583922</v>
      </c>
      <c r="S34" s="31">
        <f t="shared" si="3"/>
        <v>20144000</v>
      </c>
      <c r="T34" s="31">
        <f t="shared" si="3"/>
        <v>67797980</v>
      </c>
      <c r="U34" s="31">
        <f t="shared" si="3"/>
        <v>31036402</v>
      </c>
      <c r="V34" s="31">
        <f t="shared" si="3"/>
        <v>31036402</v>
      </c>
      <c r="W34" s="31">
        <f t="shared" si="3"/>
        <v>31036402</v>
      </c>
      <c r="X34" s="31">
        <f t="shared" si="3"/>
        <v>26480000</v>
      </c>
      <c r="Y34" s="31">
        <f t="shared" si="3"/>
        <v>4556402</v>
      </c>
      <c r="Z34" s="32">
        <f>+IF(X34&lt;&gt;0,+(Y34/X34)*100,0)</f>
        <v>17.206956193353474</v>
      </c>
      <c r="AA34" s="33">
        <f>SUM(AA29:AA33)</f>
        <v>26480000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1317000</v>
      </c>
      <c r="D37" s="18">
        <v>1317000</v>
      </c>
      <c r="E37" s="19">
        <v>2800000</v>
      </c>
      <c r="F37" s="20">
        <v>3684000</v>
      </c>
      <c r="G37" s="20">
        <v>416075</v>
      </c>
      <c r="H37" s="20">
        <v>296552</v>
      </c>
      <c r="I37" s="20">
        <v>296552</v>
      </c>
      <c r="J37" s="20">
        <v>296552</v>
      </c>
      <c r="K37" s="20">
        <v>-284139</v>
      </c>
      <c r="L37" s="20">
        <v>546799</v>
      </c>
      <c r="M37" s="20">
        <v>546799</v>
      </c>
      <c r="N37" s="20">
        <v>546799</v>
      </c>
      <c r="O37" s="20">
        <v>461728</v>
      </c>
      <c r="P37" s="20">
        <v>547000</v>
      </c>
      <c r="Q37" s="20">
        <v>5131616</v>
      </c>
      <c r="R37" s="20">
        <v>5131616</v>
      </c>
      <c r="S37" s="20">
        <v>5132000</v>
      </c>
      <c r="T37" s="20">
        <v>209633</v>
      </c>
      <c r="U37" s="20"/>
      <c r="V37" s="20"/>
      <c r="W37" s="20"/>
      <c r="X37" s="20">
        <v>3684000</v>
      </c>
      <c r="Y37" s="20">
        <v>-3684000</v>
      </c>
      <c r="Z37" s="21">
        <v>-100</v>
      </c>
      <c r="AA37" s="22">
        <v>3684000</v>
      </c>
    </row>
    <row r="38" spans="1:27" ht="13.5">
      <c r="A38" s="23" t="s">
        <v>58</v>
      </c>
      <c r="B38" s="17"/>
      <c r="C38" s="18">
        <v>5194000</v>
      </c>
      <c r="D38" s="18">
        <v>5194000</v>
      </c>
      <c r="E38" s="19">
        <v>4078000</v>
      </c>
      <c r="F38" s="20">
        <v>5640000</v>
      </c>
      <c r="G38" s="20">
        <v>6891603</v>
      </c>
      <c r="H38" s="20">
        <v>6891603</v>
      </c>
      <c r="I38" s="20">
        <v>6891603</v>
      </c>
      <c r="J38" s="20">
        <v>6891603</v>
      </c>
      <c r="K38" s="20">
        <v>-239293</v>
      </c>
      <c r="L38" s="20">
        <v>4611577</v>
      </c>
      <c r="M38" s="20">
        <v>4611577</v>
      </c>
      <c r="N38" s="20">
        <v>4611577</v>
      </c>
      <c r="O38" s="20">
        <v>4467932</v>
      </c>
      <c r="P38" s="20">
        <v>4612000</v>
      </c>
      <c r="Q38" s="20">
        <v>6945903</v>
      </c>
      <c r="R38" s="20">
        <v>6945903</v>
      </c>
      <c r="S38" s="20">
        <v>6946000</v>
      </c>
      <c r="T38" s="20">
        <v>9042427</v>
      </c>
      <c r="U38" s="20">
        <v>1314</v>
      </c>
      <c r="V38" s="20">
        <v>1314</v>
      </c>
      <c r="W38" s="20">
        <v>1314</v>
      </c>
      <c r="X38" s="20">
        <v>5640000</v>
      </c>
      <c r="Y38" s="20">
        <v>-5638686</v>
      </c>
      <c r="Z38" s="21">
        <v>-99.98</v>
      </c>
      <c r="AA38" s="22">
        <v>5640000</v>
      </c>
    </row>
    <row r="39" spans="1:27" ht="13.5">
      <c r="A39" s="27" t="s">
        <v>61</v>
      </c>
      <c r="B39" s="35"/>
      <c r="C39" s="29">
        <f aca="true" t="shared" si="4" ref="C39:Y39">SUM(C37:C38)</f>
        <v>6511000</v>
      </c>
      <c r="D39" s="29">
        <f>SUM(D37:D38)</f>
        <v>6511000</v>
      </c>
      <c r="E39" s="36">
        <f t="shared" si="4"/>
        <v>6878000</v>
      </c>
      <c r="F39" s="37">
        <f t="shared" si="4"/>
        <v>9324000</v>
      </c>
      <c r="G39" s="37">
        <f t="shared" si="4"/>
        <v>7307678</v>
      </c>
      <c r="H39" s="37">
        <f t="shared" si="4"/>
        <v>7188155</v>
      </c>
      <c r="I39" s="37">
        <f t="shared" si="4"/>
        <v>7188155</v>
      </c>
      <c r="J39" s="37">
        <f t="shared" si="4"/>
        <v>7188155</v>
      </c>
      <c r="K39" s="37">
        <f t="shared" si="4"/>
        <v>-523432</v>
      </c>
      <c r="L39" s="37">
        <f t="shared" si="4"/>
        <v>5158376</v>
      </c>
      <c r="M39" s="37">
        <f t="shared" si="4"/>
        <v>5158376</v>
      </c>
      <c r="N39" s="37">
        <f t="shared" si="4"/>
        <v>5158376</v>
      </c>
      <c r="O39" s="37">
        <f t="shared" si="4"/>
        <v>4929660</v>
      </c>
      <c r="P39" s="37">
        <f t="shared" si="4"/>
        <v>5159000</v>
      </c>
      <c r="Q39" s="37">
        <f t="shared" si="4"/>
        <v>12077519</v>
      </c>
      <c r="R39" s="37">
        <f t="shared" si="4"/>
        <v>12077519</v>
      </c>
      <c r="S39" s="37">
        <f t="shared" si="4"/>
        <v>12078000</v>
      </c>
      <c r="T39" s="37">
        <f t="shared" si="4"/>
        <v>9252060</v>
      </c>
      <c r="U39" s="37">
        <f t="shared" si="4"/>
        <v>1314</v>
      </c>
      <c r="V39" s="37">
        <f t="shared" si="4"/>
        <v>1314</v>
      </c>
      <c r="W39" s="37">
        <f t="shared" si="4"/>
        <v>1314</v>
      </c>
      <c r="X39" s="37">
        <f t="shared" si="4"/>
        <v>9324000</v>
      </c>
      <c r="Y39" s="37">
        <f t="shared" si="4"/>
        <v>-9322686</v>
      </c>
      <c r="Z39" s="38">
        <f>+IF(X39&lt;&gt;0,+(Y39/X39)*100,0)</f>
        <v>-99.98590733590733</v>
      </c>
      <c r="AA39" s="39">
        <f>SUM(AA37:AA38)</f>
        <v>9324000</v>
      </c>
    </row>
    <row r="40" spans="1:27" ht="13.5">
      <c r="A40" s="27" t="s">
        <v>62</v>
      </c>
      <c r="B40" s="28"/>
      <c r="C40" s="29">
        <f aca="true" t="shared" si="5" ref="C40:Y40">+C34+C39</f>
        <v>33155100</v>
      </c>
      <c r="D40" s="29">
        <f>+D34+D39</f>
        <v>33155100</v>
      </c>
      <c r="E40" s="30">
        <f t="shared" si="5"/>
        <v>17908227</v>
      </c>
      <c r="F40" s="31">
        <f t="shared" si="5"/>
        <v>35804000</v>
      </c>
      <c r="G40" s="31">
        <f t="shared" si="5"/>
        <v>36707909</v>
      </c>
      <c r="H40" s="31">
        <f t="shared" si="5"/>
        <v>34323164</v>
      </c>
      <c r="I40" s="31">
        <f t="shared" si="5"/>
        <v>31380531</v>
      </c>
      <c r="J40" s="31">
        <f t="shared" si="5"/>
        <v>31380531</v>
      </c>
      <c r="K40" s="31">
        <f t="shared" si="5"/>
        <v>-493864</v>
      </c>
      <c r="L40" s="31">
        <f t="shared" si="5"/>
        <v>34626258</v>
      </c>
      <c r="M40" s="31">
        <f t="shared" si="5"/>
        <v>33422878</v>
      </c>
      <c r="N40" s="31">
        <f t="shared" si="5"/>
        <v>33422878</v>
      </c>
      <c r="O40" s="31">
        <f t="shared" si="5"/>
        <v>39442153</v>
      </c>
      <c r="P40" s="31">
        <f t="shared" si="5"/>
        <v>29507454</v>
      </c>
      <c r="Q40" s="31">
        <f t="shared" si="5"/>
        <v>32661441</v>
      </c>
      <c r="R40" s="31">
        <f t="shared" si="5"/>
        <v>32661441</v>
      </c>
      <c r="S40" s="31">
        <f t="shared" si="5"/>
        <v>32222000</v>
      </c>
      <c r="T40" s="31">
        <f t="shared" si="5"/>
        <v>77050040</v>
      </c>
      <c r="U40" s="31">
        <f t="shared" si="5"/>
        <v>31037716</v>
      </c>
      <c r="V40" s="31">
        <f t="shared" si="5"/>
        <v>31037716</v>
      </c>
      <c r="W40" s="31">
        <f t="shared" si="5"/>
        <v>31037716</v>
      </c>
      <c r="X40" s="31">
        <f t="shared" si="5"/>
        <v>35804000</v>
      </c>
      <c r="Y40" s="31">
        <f t="shared" si="5"/>
        <v>-4766284</v>
      </c>
      <c r="Z40" s="32">
        <f>+IF(X40&lt;&gt;0,+(Y40/X40)*100,0)</f>
        <v>-13.31215506647302</v>
      </c>
      <c r="AA40" s="33">
        <f>+AA34+AA39</f>
        <v>35804000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214676000</v>
      </c>
      <c r="D42" s="43">
        <f>+D25-D40</f>
        <v>214676000</v>
      </c>
      <c r="E42" s="44">
        <f t="shared" si="6"/>
        <v>253787773</v>
      </c>
      <c r="F42" s="45">
        <f t="shared" si="6"/>
        <v>238712000</v>
      </c>
      <c r="G42" s="45">
        <f t="shared" si="6"/>
        <v>219966272</v>
      </c>
      <c r="H42" s="45">
        <f t="shared" si="6"/>
        <v>218816904</v>
      </c>
      <c r="I42" s="45">
        <f t="shared" si="6"/>
        <v>222357539</v>
      </c>
      <c r="J42" s="45">
        <f t="shared" si="6"/>
        <v>222357539</v>
      </c>
      <c r="K42" s="45">
        <f t="shared" si="6"/>
        <v>5650660</v>
      </c>
      <c r="L42" s="45">
        <f t="shared" si="6"/>
        <v>260046268</v>
      </c>
      <c r="M42" s="45">
        <f t="shared" si="6"/>
        <v>270613955</v>
      </c>
      <c r="N42" s="45">
        <f t="shared" si="6"/>
        <v>270613955</v>
      </c>
      <c r="O42" s="45">
        <f t="shared" si="6"/>
        <v>264591874</v>
      </c>
      <c r="P42" s="45">
        <f t="shared" si="6"/>
        <v>281237476</v>
      </c>
      <c r="Q42" s="45">
        <f t="shared" si="6"/>
        <v>243987102</v>
      </c>
      <c r="R42" s="45">
        <f t="shared" si="6"/>
        <v>243987102</v>
      </c>
      <c r="S42" s="45">
        <f t="shared" si="6"/>
        <v>248690000</v>
      </c>
      <c r="T42" s="45">
        <f t="shared" si="6"/>
        <v>214596020</v>
      </c>
      <c r="U42" s="45">
        <f t="shared" si="6"/>
        <v>288489235</v>
      </c>
      <c r="V42" s="45">
        <f t="shared" si="6"/>
        <v>288489235</v>
      </c>
      <c r="W42" s="45">
        <f t="shared" si="6"/>
        <v>288489235</v>
      </c>
      <c r="X42" s="45">
        <f t="shared" si="6"/>
        <v>238712000</v>
      </c>
      <c r="Y42" s="45">
        <f t="shared" si="6"/>
        <v>49777235</v>
      </c>
      <c r="Z42" s="46">
        <f>+IF(X42&lt;&gt;0,+(Y42/X42)*100,0)</f>
        <v>20.852422584537013</v>
      </c>
      <c r="AA42" s="47">
        <f>+AA25-AA40</f>
        <v>238712000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214676000</v>
      </c>
      <c r="D45" s="18">
        <v>214676000</v>
      </c>
      <c r="E45" s="19">
        <v>253787773</v>
      </c>
      <c r="F45" s="20">
        <v>238712000</v>
      </c>
      <c r="G45" s="20">
        <v>219966272</v>
      </c>
      <c r="H45" s="20">
        <v>218816904</v>
      </c>
      <c r="I45" s="20">
        <v>222357539</v>
      </c>
      <c r="J45" s="20">
        <v>222357539</v>
      </c>
      <c r="K45" s="20">
        <v>5650660</v>
      </c>
      <c r="L45" s="20">
        <v>260046268</v>
      </c>
      <c r="M45" s="20">
        <v>270613955</v>
      </c>
      <c r="N45" s="20">
        <v>270613955</v>
      </c>
      <c r="O45" s="20"/>
      <c r="P45" s="20">
        <v>281237476</v>
      </c>
      <c r="Q45" s="20">
        <v>243987102</v>
      </c>
      <c r="R45" s="20">
        <v>243987102</v>
      </c>
      <c r="S45" s="20">
        <v>248690000</v>
      </c>
      <c r="T45" s="20">
        <v>214596020</v>
      </c>
      <c r="U45" s="20">
        <v>288489235</v>
      </c>
      <c r="V45" s="20">
        <v>288489235</v>
      </c>
      <c r="W45" s="20">
        <v>288489235</v>
      </c>
      <c r="X45" s="20">
        <v>238712000</v>
      </c>
      <c r="Y45" s="20">
        <v>49777235</v>
      </c>
      <c r="Z45" s="48">
        <v>20.85</v>
      </c>
      <c r="AA45" s="22">
        <v>238712000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>
        <v>264591874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214676000</v>
      </c>
      <c r="D48" s="51">
        <f>SUM(D45:D47)</f>
        <v>214676000</v>
      </c>
      <c r="E48" s="52">
        <f t="shared" si="7"/>
        <v>253787773</v>
      </c>
      <c r="F48" s="53">
        <f t="shared" si="7"/>
        <v>238712000</v>
      </c>
      <c r="G48" s="53">
        <f t="shared" si="7"/>
        <v>219966272</v>
      </c>
      <c r="H48" s="53">
        <f t="shared" si="7"/>
        <v>218816904</v>
      </c>
      <c r="I48" s="53">
        <f t="shared" si="7"/>
        <v>222357539</v>
      </c>
      <c r="J48" s="53">
        <f t="shared" si="7"/>
        <v>222357539</v>
      </c>
      <c r="K48" s="53">
        <f t="shared" si="7"/>
        <v>5650660</v>
      </c>
      <c r="L48" s="53">
        <f t="shared" si="7"/>
        <v>260046268</v>
      </c>
      <c r="M48" s="53">
        <f t="shared" si="7"/>
        <v>270613955</v>
      </c>
      <c r="N48" s="53">
        <f t="shared" si="7"/>
        <v>270613955</v>
      </c>
      <c r="O48" s="53">
        <f t="shared" si="7"/>
        <v>264591874</v>
      </c>
      <c r="P48" s="53">
        <f t="shared" si="7"/>
        <v>281237476</v>
      </c>
      <c r="Q48" s="53">
        <f t="shared" si="7"/>
        <v>243987102</v>
      </c>
      <c r="R48" s="53">
        <f t="shared" si="7"/>
        <v>243987102</v>
      </c>
      <c r="S48" s="53">
        <f t="shared" si="7"/>
        <v>248690000</v>
      </c>
      <c r="T48" s="53">
        <f t="shared" si="7"/>
        <v>214596020</v>
      </c>
      <c r="U48" s="53">
        <f t="shared" si="7"/>
        <v>288489235</v>
      </c>
      <c r="V48" s="53">
        <f t="shared" si="7"/>
        <v>288489235</v>
      </c>
      <c r="W48" s="53">
        <f t="shared" si="7"/>
        <v>288489235</v>
      </c>
      <c r="X48" s="53">
        <f t="shared" si="7"/>
        <v>238712000</v>
      </c>
      <c r="Y48" s="53">
        <f t="shared" si="7"/>
        <v>49777235</v>
      </c>
      <c r="Z48" s="54">
        <f>+IF(X48&lt;&gt;0,+(Y48/X48)*100,0)</f>
        <v>20.852422584537013</v>
      </c>
      <c r="AA48" s="55">
        <f>SUM(AA45:AA47)</f>
        <v>238712000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3810814</v>
      </c>
      <c r="D6" s="18">
        <v>3810814</v>
      </c>
      <c r="E6" s="19">
        <v>6000000</v>
      </c>
      <c r="F6" s="20">
        <v>6000000</v>
      </c>
      <c r="G6" s="20">
        <v>10060542</v>
      </c>
      <c r="H6" s="20">
        <v>792846</v>
      </c>
      <c r="I6" s="20">
        <v>417427</v>
      </c>
      <c r="J6" s="20">
        <v>417427</v>
      </c>
      <c r="K6" s="20">
        <v>1101852</v>
      </c>
      <c r="L6" s="20">
        <v>12871689</v>
      </c>
      <c r="M6" s="20">
        <v>1775550</v>
      </c>
      <c r="N6" s="20">
        <v>1775550</v>
      </c>
      <c r="O6" s="20">
        <v>2436224</v>
      </c>
      <c r="P6" s="20">
        <v>1086269</v>
      </c>
      <c r="Q6" s="20">
        <v>3391706</v>
      </c>
      <c r="R6" s="20">
        <v>3391706</v>
      </c>
      <c r="S6" s="20">
        <v>686494</v>
      </c>
      <c r="T6" s="20">
        <v>642569</v>
      </c>
      <c r="U6" s="20">
        <v>877572</v>
      </c>
      <c r="V6" s="20">
        <v>877572</v>
      </c>
      <c r="W6" s="20">
        <v>877572</v>
      </c>
      <c r="X6" s="20">
        <v>6000000</v>
      </c>
      <c r="Y6" s="20">
        <v>-5122428</v>
      </c>
      <c r="Z6" s="21">
        <v>-85.37</v>
      </c>
      <c r="AA6" s="22">
        <v>6000000</v>
      </c>
    </row>
    <row r="7" spans="1:27" ht="13.5">
      <c r="A7" s="23" t="s">
        <v>34</v>
      </c>
      <c r="B7" s="17"/>
      <c r="C7" s="18">
        <v>14812306</v>
      </c>
      <c r="D7" s="18">
        <v>14812306</v>
      </c>
      <c r="E7" s="19">
        <v>5000000</v>
      </c>
      <c r="F7" s="20">
        <v>5000000</v>
      </c>
      <c r="G7" s="20">
        <v>22812307</v>
      </c>
      <c r="H7" s="20">
        <v>22612307</v>
      </c>
      <c r="I7" s="20">
        <v>16176683</v>
      </c>
      <c r="J7" s="20">
        <v>16176683</v>
      </c>
      <c r="K7" s="20">
        <v>10176683</v>
      </c>
      <c r="L7" s="20">
        <v>10215256</v>
      </c>
      <c r="M7" s="20">
        <v>12450174</v>
      </c>
      <c r="N7" s="20">
        <v>12450174</v>
      </c>
      <c r="O7" s="20">
        <v>8461551</v>
      </c>
      <c r="P7" s="20">
        <v>5164105</v>
      </c>
      <c r="Q7" s="20">
        <v>10189835</v>
      </c>
      <c r="R7" s="20">
        <v>10189835</v>
      </c>
      <c r="S7" s="20">
        <v>7189835</v>
      </c>
      <c r="T7" s="20">
        <v>4240222</v>
      </c>
      <c r="U7" s="20">
        <v>10231410</v>
      </c>
      <c r="V7" s="20">
        <v>10231410</v>
      </c>
      <c r="W7" s="20">
        <v>10231410</v>
      </c>
      <c r="X7" s="20">
        <v>5000000</v>
      </c>
      <c r="Y7" s="20">
        <v>5231410</v>
      </c>
      <c r="Z7" s="21">
        <v>104.63</v>
      </c>
      <c r="AA7" s="22">
        <v>5000000</v>
      </c>
    </row>
    <row r="8" spans="1:27" ht="13.5">
      <c r="A8" s="23" t="s">
        <v>35</v>
      </c>
      <c r="B8" s="17"/>
      <c r="C8" s="18">
        <v>23303972</v>
      </c>
      <c r="D8" s="18">
        <v>23303972</v>
      </c>
      <c r="E8" s="19">
        <v>15000180</v>
      </c>
      <c r="F8" s="20">
        <v>17754738</v>
      </c>
      <c r="G8" s="20">
        <v>24902015</v>
      </c>
      <c r="H8" s="20">
        <v>25747269</v>
      </c>
      <c r="I8" s="20">
        <v>23790830</v>
      </c>
      <c r="J8" s="20">
        <v>23790830</v>
      </c>
      <c r="K8" s="20">
        <v>24319966</v>
      </c>
      <c r="L8" s="20">
        <v>24108579</v>
      </c>
      <c r="M8" s="20">
        <v>24177040</v>
      </c>
      <c r="N8" s="20">
        <v>24177040</v>
      </c>
      <c r="O8" s="20">
        <v>24348023</v>
      </c>
      <c r="P8" s="20">
        <v>25732406</v>
      </c>
      <c r="Q8" s="20">
        <v>25990945</v>
      </c>
      <c r="R8" s="20">
        <v>25990945</v>
      </c>
      <c r="S8" s="20">
        <v>25924436</v>
      </c>
      <c r="T8" s="20">
        <v>22304506</v>
      </c>
      <c r="U8" s="20">
        <v>22855670</v>
      </c>
      <c r="V8" s="20">
        <v>22855670</v>
      </c>
      <c r="W8" s="20">
        <v>22855670</v>
      </c>
      <c r="X8" s="20">
        <v>17754738</v>
      </c>
      <c r="Y8" s="20">
        <v>5100932</v>
      </c>
      <c r="Z8" s="21">
        <v>28.73</v>
      </c>
      <c r="AA8" s="22">
        <v>17754738</v>
      </c>
    </row>
    <row r="9" spans="1:27" ht="13.5">
      <c r="A9" s="23" t="s">
        <v>36</v>
      </c>
      <c r="B9" s="17"/>
      <c r="C9" s="18">
        <v>10023314</v>
      </c>
      <c r="D9" s="18">
        <v>10023314</v>
      </c>
      <c r="E9" s="19">
        <v>2000000</v>
      </c>
      <c r="F9" s="20">
        <v>2000000</v>
      </c>
      <c r="G9" s="20">
        <v>4093063</v>
      </c>
      <c r="H9" s="20">
        <v>3559255</v>
      </c>
      <c r="I9" s="20">
        <v>5196405</v>
      </c>
      <c r="J9" s="20">
        <v>5196405</v>
      </c>
      <c r="K9" s="20">
        <v>3217863</v>
      </c>
      <c r="L9" s="20">
        <v>2024799</v>
      </c>
      <c r="M9" s="20">
        <v>2178274</v>
      </c>
      <c r="N9" s="20">
        <v>2178274</v>
      </c>
      <c r="O9" s="20">
        <v>2313872</v>
      </c>
      <c r="P9" s="20">
        <v>2941766</v>
      </c>
      <c r="Q9" s="20">
        <v>3012686</v>
      </c>
      <c r="R9" s="20">
        <v>3012686</v>
      </c>
      <c r="S9" s="20">
        <v>3168236</v>
      </c>
      <c r="T9" s="20">
        <v>2880244</v>
      </c>
      <c r="U9" s="20">
        <v>7355097</v>
      </c>
      <c r="V9" s="20">
        <v>7355097</v>
      </c>
      <c r="W9" s="20">
        <v>7355097</v>
      </c>
      <c r="X9" s="20">
        <v>2000000</v>
      </c>
      <c r="Y9" s="20">
        <v>5355097</v>
      </c>
      <c r="Z9" s="21">
        <v>267.75</v>
      </c>
      <c r="AA9" s="22">
        <v>2000000</v>
      </c>
    </row>
    <row r="10" spans="1:27" ht="13.5">
      <c r="A10" s="23" t="s">
        <v>37</v>
      </c>
      <c r="B10" s="17"/>
      <c r="C10" s="18">
        <v>2800</v>
      </c>
      <c r="D10" s="18">
        <v>2800</v>
      </c>
      <c r="E10" s="19">
        <v>2500</v>
      </c>
      <c r="F10" s="20">
        <v>2500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2500</v>
      </c>
      <c r="Y10" s="24">
        <v>-2500</v>
      </c>
      <c r="Z10" s="25">
        <v>-100</v>
      </c>
      <c r="AA10" s="26">
        <v>2500</v>
      </c>
    </row>
    <row r="11" spans="1:27" ht="13.5">
      <c r="A11" s="23" t="s">
        <v>38</v>
      </c>
      <c r="B11" s="17"/>
      <c r="C11" s="18">
        <v>901385</v>
      </c>
      <c r="D11" s="18">
        <v>901385</v>
      </c>
      <c r="E11" s="19">
        <v>1600000</v>
      </c>
      <c r="F11" s="20">
        <v>1000000</v>
      </c>
      <c r="G11" s="20">
        <v>1020925</v>
      </c>
      <c r="H11" s="20">
        <v>1070101</v>
      </c>
      <c r="I11" s="20">
        <v>1066656</v>
      </c>
      <c r="J11" s="20">
        <v>1066656</v>
      </c>
      <c r="K11" s="20">
        <v>1181762</v>
      </c>
      <c r="L11" s="20">
        <v>1166387</v>
      </c>
      <c r="M11" s="20">
        <v>1097922</v>
      </c>
      <c r="N11" s="20">
        <v>1097922</v>
      </c>
      <c r="O11" s="20">
        <v>1240329</v>
      </c>
      <c r="P11" s="20">
        <v>1212875</v>
      </c>
      <c r="Q11" s="20">
        <v>1230938</v>
      </c>
      <c r="R11" s="20">
        <v>1230938</v>
      </c>
      <c r="S11" s="20">
        <v>1240169</v>
      </c>
      <c r="T11" s="20">
        <v>1271315</v>
      </c>
      <c r="U11" s="20">
        <v>1096150</v>
      </c>
      <c r="V11" s="20">
        <v>1096150</v>
      </c>
      <c r="W11" s="20">
        <v>1096150</v>
      </c>
      <c r="X11" s="20">
        <v>1000000</v>
      </c>
      <c r="Y11" s="20">
        <v>96150</v>
      </c>
      <c r="Z11" s="21">
        <v>9.62</v>
      </c>
      <c r="AA11" s="22">
        <v>1000000</v>
      </c>
    </row>
    <row r="12" spans="1:27" ht="13.5">
      <c r="A12" s="27" t="s">
        <v>39</v>
      </c>
      <c r="B12" s="28"/>
      <c r="C12" s="29">
        <f aca="true" t="shared" si="0" ref="C12:Y12">SUM(C6:C11)</f>
        <v>52854591</v>
      </c>
      <c r="D12" s="29">
        <f>SUM(D6:D11)</f>
        <v>52854591</v>
      </c>
      <c r="E12" s="30">
        <f t="shared" si="0"/>
        <v>29602680</v>
      </c>
      <c r="F12" s="31">
        <f t="shared" si="0"/>
        <v>31757238</v>
      </c>
      <c r="G12" s="31">
        <f t="shared" si="0"/>
        <v>62888852</v>
      </c>
      <c r="H12" s="31">
        <f t="shared" si="0"/>
        <v>53781778</v>
      </c>
      <c r="I12" s="31">
        <f t="shared" si="0"/>
        <v>46648001</v>
      </c>
      <c r="J12" s="31">
        <f t="shared" si="0"/>
        <v>46648001</v>
      </c>
      <c r="K12" s="31">
        <f t="shared" si="0"/>
        <v>39998126</v>
      </c>
      <c r="L12" s="31">
        <f t="shared" si="0"/>
        <v>50386710</v>
      </c>
      <c r="M12" s="31">
        <f t="shared" si="0"/>
        <v>41678960</v>
      </c>
      <c r="N12" s="31">
        <f t="shared" si="0"/>
        <v>41678960</v>
      </c>
      <c r="O12" s="31">
        <f t="shared" si="0"/>
        <v>38799999</v>
      </c>
      <c r="P12" s="31">
        <f t="shared" si="0"/>
        <v>36137421</v>
      </c>
      <c r="Q12" s="31">
        <f t="shared" si="0"/>
        <v>43816110</v>
      </c>
      <c r="R12" s="31">
        <f t="shared" si="0"/>
        <v>43816110</v>
      </c>
      <c r="S12" s="31">
        <f t="shared" si="0"/>
        <v>38209170</v>
      </c>
      <c r="T12" s="31">
        <f t="shared" si="0"/>
        <v>31338856</v>
      </c>
      <c r="U12" s="31">
        <f t="shared" si="0"/>
        <v>42415899</v>
      </c>
      <c r="V12" s="31">
        <f t="shared" si="0"/>
        <v>42415899</v>
      </c>
      <c r="W12" s="31">
        <f t="shared" si="0"/>
        <v>42415899</v>
      </c>
      <c r="X12" s="31">
        <f t="shared" si="0"/>
        <v>31757238</v>
      </c>
      <c r="Y12" s="31">
        <f t="shared" si="0"/>
        <v>10658661</v>
      </c>
      <c r="Z12" s="32">
        <f>+IF(X12&lt;&gt;0,+(Y12/X12)*100,0)</f>
        <v>33.562934534798025</v>
      </c>
      <c r="AA12" s="33">
        <f>SUM(AA6:AA11)</f>
        <v>31757238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15693</v>
      </c>
      <c r="D15" s="18">
        <v>15693</v>
      </c>
      <c r="E15" s="19">
        <v>15000</v>
      </c>
      <c r="F15" s="20">
        <v>15000</v>
      </c>
      <c r="G15" s="20">
        <v>22216</v>
      </c>
      <c r="H15" s="20">
        <v>21865</v>
      </c>
      <c r="I15" s="20">
        <v>21635</v>
      </c>
      <c r="J15" s="20">
        <v>21635</v>
      </c>
      <c r="K15" s="20">
        <v>21084</v>
      </c>
      <c r="L15" s="20">
        <v>20852</v>
      </c>
      <c r="M15" s="20">
        <v>20619</v>
      </c>
      <c r="N15" s="20">
        <v>20619</v>
      </c>
      <c r="O15" s="20">
        <v>20065</v>
      </c>
      <c r="P15" s="20">
        <v>19830</v>
      </c>
      <c r="Q15" s="20">
        <v>19274</v>
      </c>
      <c r="R15" s="20">
        <v>19274</v>
      </c>
      <c r="S15" s="20">
        <v>19357</v>
      </c>
      <c r="T15" s="20">
        <v>19049</v>
      </c>
      <c r="U15" s="20">
        <v>18560</v>
      </c>
      <c r="V15" s="20">
        <v>18560</v>
      </c>
      <c r="W15" s="20">
        <v>18560</v>
      </c>
      <c r="X15" s="20">
        <v>15000</v>
      </c>
      <c r="Y15" s="20">
        <v>3560</v>
      </c>
      <c r="Z15" s="21">
        <v>23.73</v>
      </c>
      <c r="AA15" s="22">
        <v>15000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31205200</v>
      </c>
      <c r="D17" s="18">
        <v>31205200</v>
      </c>
      <c r="E17" s="19">
        <v>25000000</v>
      </c>
      <c r="F17" s="20">
        <v>31205200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31205200</v>
      </c>
      <c r="Y17" s="20">
        <v>-31205200</v>
      </c>
      <c r="Z17" s="21">
        <v>-100</v>
      </c>
      <c r="AA17" s="22">
        <v>31205200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677384747</v>
      </c>
      <c r="D19" s="18">
        <v>677384747</v>
      </c>
      <c r="E19" s="19">
        <v>391139492</v>
      </c>
      <c r="F19" s="20">
        <v>685201536</v>
      </c>
      <c r="G19" s="20">
        <v>409091007</v>
      </c>
      <c r="H19" s="20">
        <v>616478488</v>
      </c>
      <c r="I19" s="20">
        <v>668026876</v>
      </c>
      <c r="J19" s="20">
        <v>668026876</v>
      </c>
      <c r="K19" s="20">
        <v>674804345</v>
      </c>
      <c r="L19" s="20">
        <v>673573963</v>
      </c>
      <c r="M19" s="20">
        <v>673809117</v>
      </c>
      <c r="N19" s="20">
        <v>673809117</v>
      </c>
      <c r="O19" s="20">
        <v>666154479</v>
      </c>
      <c r="P19" s="20">
        <v>707930002</v>
      </c>
      <c r="Q19" s="20">
        <v>707412358</v>
      </c>
      <c r="R19" s="20">
        <v>707412358</v>
      </c>
      <c r="S19" s="20">
        <v>705496542</v>
      </c>
      <c r="T19" s="20">
        <v>705150077</v>
      </c>
      <c r="U19" s="20">
        <v>704795025</v>
      </c>
      <c r="V19" s="20">
        <v>704795025</v>
      </c>
      <c r="W19" s="20">
        <v>704795025</v>
      </c>
      <c r="X19" s="20">
        <v>685201536</v>
      </c>
      <c r="Y19" s="20">
        <v>19593489</v>
      </c>
      <c r="Z19" s="21">
        <v>2.86</v>
      </c>
      <c r="AA19" s="22">
        <v>685201536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16612</v>
      </c>
      <c r="D22" s="18">
        <v>16612</v>
      </c>
      <c r="E22" s="19"/>
      <c r="F22" s="20">
        <v>16612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16612</v>
      </c>
      <c r="Y22" s="20">
        <v>-16612</v>
      </c>
      <c r="Z22" s="21">
        <v>-100</v>
      </c>
      <c r="AA22" s="22">
        <v>16612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708622252</v>
      </c>
      <c r="D24" s="29">
        <f>SUM(D15:D23)</f>
        <v>708622252</v>
      </c>
      <c r="E24" s="36">
        <f t="shared" si="1"/>
        <v>416154492</v>
      </c>
      <c r="F24" s="37">
        <f t="shared" si="1"/>
        <v>716438348</v>
      </c>
      <c r="G24" s="37">
        <f t="shared" si="1"/>
        <v>409113223</v>
      </c>
      <c r="H24" s="37">
        <f t="shared" si="1"/>
        <v>616500353</v>
      </c>
      <c r="I24" s="37">
        <f t="shared" si="1"/>
        <v>668048511</v>
      </c>
      <c r="J24" s="37">
        <f t="shared" si="1"/>
        <v>668048511</v>
      </c>
      <c r="K24" s="37">
        <f t="shared" si="1"/>
        <v>674825429</v>
      </c>
      <c r="L24" s="37">
        <f t="shared" si="1"/>
        <v>673594815</v>
      </c>
      <c r="M24" s="37">
        <f t="shared" si="1"/>
        <v>673829736</v>
      </c>
      <c r="N24" s="37">
        <f t="shared" si="1"/>
        <v>673829736</v>
      </c>
      <c r="O24" s="37">
        <f t="shared" si="1"/>
        <v>666174544</v>
      </c>
      <c r="P24" s="37">
        <f t="shared" si="1"/>
        <v>707949832</v>
      </c>
      <c r="Q24" s="37">
        <f t="shared" si="1"/>
        <v>707431632</v>
      </c>
      <c r="R24" s="37">
        <f t="shared" si="1"/>
        <v>707431632</v>
      </c>
      <c r="S24" s="37">
        <f t="shared" si="1"/>
        <v>705515899</v>
      </c>
      <c r="T24" s="37">
        <f t="shared" si="1"/>
        <v>705169126</v>
      </c>
      <c r="U24" s="37">
        <f t="shared" si="1"/>
        <v>704813585</v>
      </c>
      <c r="V24" s="37">
        <f t="shared" si="1"/>
        <v>704813585</v>
      </c>
      <c r="W24" s="37">
        <f t="shared" si="1"/>
        <v>704813585</v>
      </c>
      <c r="X24" s="37">
        <f t="shared" si="1"/>
        <v>716438348</v>
      </c>
      <c r="Y24" s="37">
        <f t="shared" si="1"/>
        <v>-11624763</v>
      </c>
      <c r="Z24" s="38">
        <f>+IF(X24&lt;&gt;0,+(Y24/X24)*100,0)</f>
        <v>-1.6225768808232472</v>
      </c>
      <c r="AA24" s="39">
        <f>SUM(AA15:AA23)</f>
        <v>716438348</v>
      </c>
    </row>
    <row r="25" spans="1:27" ht="13.5">
      <c r="A25" s="27" t="s">
        <v>51</v>
      </c>
      <c r="B25" s="28"/>
      <c r="C25" s="29">
        <f aca="true" t="shared" si="2" ref="C25:Y25">+C12+C24</f>
        <v>761476843</v>
      </c>
      <c r="D25" s="29">
        <f>+D12+D24</f>
        <v>761476843</v>
      </c>
      <c r="E25" s="30">
        <f t="shared" si="2"/>
        <v>445757172</v>
      </c>
      <c r="F25" s="31">
        <f t="shared" si="2"/>
        <v>748195586</v>
      </c>
      <c r="G25" s="31">
        <f t="shared" si="2"/>
        <v>472002075</v>
      </c>
      <c r="H25" s="31">
        <f t="shared" si="2"/>
        <v>670282131</v>
      </c>
      <c r="I25" s="31">
        <f t="shared" si="2"/>
        <v>714696512</v>
      </c>
      <c r="J25" s="31">
        <f t="shared" si="2"/>
        <v>714696512</v>
      </c>
      <c r="K25" s="31">
        <f t="shared" si="2"/>
        <v>714823555</v>
      </c>
      <c r="L25" s="31">
        <f t="shared" si="2"/>
        <v>723981525</v>
      </c>
      <c r="M25" s="31">
        <f t="shared" si="2"/>
        <v>715508696</v>
      </c>
      <c r="N25" s="31">
        <f t="shared" si="2"/>
        <v>715508696</v>
      </c>
      <c r="O25" s="31">
        <f t="shared" si="2"/>
        <v>704974543</v>
      </c>
      <c r="P25" s="31">
        <f t="shared" si="2"/>
        <v>744087253</v>
      </c>
      <c r="Q25" s="31">
        <f t="shared" si="2"/>
        <v>751247742</v>
      </c>
      <c r="R25" s="31">
        <f t="shared" si="2"/>
        <v>751247742</v>
      </c>
      <c r="S25" s="31">
        <f t="shared" si="2"/>
        <v>743725069</v>
      </c>
      <c r="T25" s="31">
        <f t="shared" si="2"/>
        <v>736507982</v>
      </c>
      <c r="U25" s="31">
        <f t="shared" si="2"/>
        <v>747229484</v>
      </c>
      <c r="V25" s="31">
        <f t="shared" si="2"/>
        <v>747229484</v>
      </c>
      <c r="W25" s="31">
        <f t="shared" si="2"/>
        <v>747229484</v>
      </c>
      <c r="X25" s="31">
        <f t="shared" si="2"/>
        <v>748195586</v>
      </c>
      <c r="Y25" s="31">
        <f t="shared" si="2"/>
        <v>-966102</v>
      </c>
      <c r="Z25" s="32">
        <f>+IF(X25&lt;&gt;0,+(Y25/X25)*100,0)</f>
        <v>-0.129124258158882</v>
      </c>
      <c r="AA25" s="33">
        <f>+AA12+AA24</f>
        <v>748195586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1075507</v>
      </c>
      <c r="D30" s="18">
        <v>1075507</v>
      </c>
      <c r="E30" s="19">
        <v>13350000</v>
      </c>
      <c r="F30" s="20">
        <v>2500000</v>
      </c>
      <c r="G30" s="20">
        <v>763728</v>
      </c>
      <c r="H30" s="20">
        <v>735734</v>
      </c>
      <c r="I30" s="20">
        <v>711017</v>
      </c>
      <c r="J30" s="20">
        <v>711017</v>
      </c>
      <c r="K30" s="20">
        <v>686381</v>
      </c>
      <c r="L30" s="20">
        <v>686381</v>
      </c>
      <c r="M30" s="20">
        <v>637108</v>
      </c>
      <c r="N30" s="20">
        <v>637108</v>
      </c>
      <c r="O30" s="20">
        <v>612472</v>
      </c>
      <c r="P30" s="20">
        <v>754996</v>
      </c>
      <c r="Q30" s="20">
        <v>737237</v>
      </c>
      <c r="R30" s="20">
        <v>737237</v>
      </c>
      <c r="S30" s="20">
        <v>737237</v>
      </c>
      <c r="T30" s="20">
        <v>684269</v>
      </c>
      <c r="U30" s="20">
        <v>4443148</v>
      </c>
      <c r="V30" s="20">
        <v>4443148</v>
      </c>
      <c r="W30" s="20">
        <v>4443148</v>
      </c>
      <c r="X30" s="20">
        <v>2500000</v>
      </c>
      <c r="Y30" s="20">
        <v>1943148</v>
      </c>
      <c r="Z30" s="21">
        <v>77.73</v>
      </c>
      <c r="AA30" s="22">
        <v>2500000</v>
      </c>
    </row>
    <row r="31" spans="1:27" ht="13.5">
      <c r="A31" s="23" t="s">
        <v>56</v>
      </c>
      <c r="B31" s="17"/>
      <c r="C31" s="18">
        <v>1996881</v>
      </c>
      <c r="D31" s="18">
        <v>1996881</v>
      </c>
      <c r="E31" s="19">
        <v>1950000</v>
      </c>
      <c r="F31" s="20">
        <v>1996000</v>
      </c>
      <c r="G31" s="20">
        <v>2017992</v>
      </c>
      <c r="H31" s="20">
        <v>2032958</v>
      </c>
      <c r="I31" s="20">
        <v>2047576</v>
      </c>
      <c r="J31" s="20">
        <v>2047576</v>
      </c>
      <c r="K31" s="20">
        <v>2099617</v>
      </c>
      <c r="L31" s="20">
        <v>2122540</v>
      </c>
      <c r="M31" s="20">
        <v>2131258</v>
      </c>
      <c r="N31" s="20">
        <v>2131258</v>
      </c>
      <c r="O31" s="20">
        <v>2176031</v>
      </c>
      <c r="P31" s="20">
        <v>2098638</v>
      </c>
      <c r="Q31" s="20">
        <v>2123366</v>
      </c>
      <c r="R31" s="20">
        <v>2123366</v>
      </c>
      <c r="S31" s="20">
        <v>2155818</v>
      </c>
      <c r="T31" s="20">
        <v>2209888</v>
      </c>
      <c r="U31" s="20">
        <v>2238006</v>
      </c>
      <c r="V31" s="20">
        <v>2238006</v>
      </c>
      <c r="W31" s="20">
        <v>2238006</v>
      </c>
      <c r="X31" s="20">
        <v>1996000</v>
      </c>
      <c r="Y31" s="20">
        <v>242006</v>
      </c>
      <c r="Z31" s="21">
        <v>12.12</v>
      </c>
      <c r="AA31" s="22">
        <v>1996000</v>
      </c>
    </row>
    <row r="32" spans="1:27" ht="13.5">
      <c r="A32" s="23" t="s">
        <v>57</v>
      </c>
      <c r="B32" s="17"/>
      <c r="C32" s="18">
        <v>27265063</v>
      </c>
      <c r="D32" s="18">
        <v>27265063</v>
      </c>
      <c r="E32" s="19">
        <v>14000000</v>
      </c>
      <c r="F32" s="20">
        <v>17127935</v>
      </c>
      <c r="G32" s="20">
        <v>30310099</v>
      </c>
      <c r="H32" s="20">
        <v>20958739</v>
      </c>
      <c r="I32" s="20">
        <v>19755445</v>
      </c>
      <c r="J32" s="20">
        <v>19755445</v>
      </c>
      <c r="K32" s="20">
        <v>17890090</v>
      </c>
      <c r="L32" s="20">
        <v>21139582</v>
      </c>
      <c r="M32" s="20">
        <v>13206421</v>
      </c>
      <c r="N32" s="20">
        <v>13206421</v>
      </c>
      <c r="O32" s="20">
        <v>16338096</v>
      </c>
      <c r="P32" s="20">
        <v>19342808</v>
      </c>
      <c r="Q32" s="20">
        <v>16859664</v>
      </c>
      <c r="R32" s="20">
        <v>16859664</v>
      </c>
      <c r="S32" s="20">
        <v>14450865</v>
      </c>
      <c r="T32" s="20">
        <v>12364452</v>
      </c>
      <c r="U32" s="20">
        <v>5449820</v>
      </c>
      <c r="V32" s="20">
        <v>5449820</v>
      </c>
      <c r="W32" s="20">
        <v>5449820</v>
      </c>
      <c r="X32" s="20">
        <v>17127935</v>
      </c>
      <c r="Y32" s="20">
        <v>-11678115</v>
      </c>
      <c r="Z32" s="21">
        <v>-68.18</v>
      </c>
      <c r="AA32" s="22">
        <v>17127935</v>
      </c>
    </row>
    <row r="33" spans="1:27" ht="13.5">
      <c r="A33" s="23" t="s">
        <v>58</v>
      </c>
      <c r="B33" s="17"/>
      <c r="C33" s="18">
        <v>27060929</v>
      </c>
      <c r="D33" s="18">
        <v>27060929</v>
      </c>
      <c r="E33" s="19">
        <v>2500000</v>
      </c>
      <c r="F33" s="20"/>
      <c r="G33" s="20">
        <v>12573428</v>
      </c>
      <c r="H33" s="20">
        <v>22073048</v>
      </c>
      <c r="I33" s="20">
        <v>28806619</v>
      </c>
      <c r="J33" s="20">
        <v>28806619</v>
      </c>
      <c r="K33" s="20">
        <v>28806619</v>
      </c>
      <c r="L33" s="20">
        <v>28806619</v>
      </c>
      <c r="M33" s="20">
        <v>28806619</v>
      </c>
      <c r="N33" s="20">
        <v>28806619</v>
      </c>
      <c r="O33" s="20">
        <v>28806619</v>
      </c>
      <c r="P33" s="20">
        <v>27527014</v>
      </c>
      <c r="Q33" s="20">
        <v>27527014</v>
      </c>
      <c r="R33" s="20">
        <v>27527014</v>
      </c>
      <c r="S33" s="20">
        <v>27527014</v>
      </c>
      <c r="T33" s="20">
        <v>27757924</v>
      </c>
      <c r="U33" s="20">
        <v>22696965</v>
      </c>
      <c r="V33" s="20">
        <v>22696965</v>
      </c>
      <c r="W33" s="20">
        <v>22696965</v>
      </c>
      <c r="X33" s="20"/>
      <c r="Y33" s="20">
        <v>22696965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57398380</v>
      </c>
      <c r="D34" s="29">
        <f>SUM(D29:D33)</f>
        <v>57398380</v>
      </c>
      <c r="E34" s="30">
        <f t="shared" si="3"/>
        <v>31800000</v>
      </c>
      <c r="F34" s="31">
        <f t="shared" si="3"/>
        <v>21623935</v>
      </c>
      <c r="G34" s="31">
        <f t="shared" si="3"/>
        <v>45665247</v>
      </c>
      <c r="H34" s="31">
        <f t="shared" si="3"/>
        <v>45800479</v>
      </c>
      <c r="I34" s="31">
        <f t="shared" si="3"/>
        <v>51320657</v>
      </c>
      <c r="J34" s="31">
        <f t="shared" si="3"/>
        <v>51320657</v>
      </c>
      <c r="K34" s="31">
        <f t="shared" si="3"/>
        <v>49482707</v>
      </c>
      <c r="L34" s="31">
        <f t="shared" si="3"/>
        <v>52755122</v>
      </c>
      <c r="M34" s="31">
        <f t="shared" si="3"/>
        <v>44781406</v>
      </c>
      <c r="N34" s="31">
        <f t="shared" si="3"/>
        <v>44781406</v>
      </c>
      <c r="O34" s="31">
        <f t="shared" si="3"/>
        <v>47933218</v>
      </c>
      <c r="P34" s="31">
        <f t="shared" si="3"/>
        <v>49723456</v>
      </c>
      <c r="Q34" s="31">
        <f t="shared" si="3"/>
        <v>47247281</v>
      </c>
      <c r="R34" s="31">
        <f t="shared" si="3"/>
        <v>47247281</v>
      </c>
      <c r="S34" s="31">
        <f t="shared" si="3"/>
        <v>44870934</v>
      </c>
      <c r="T34" s="31">
        <f t="shared" si="3"/>
        <v>43016533</v>
      </c>
      <c r="U34" s="31">
        <f t="shared" si="3"/>
        <v>34827939</v>
      </c>
      <c r="V34" s="31">
        <f t="shared" si="3"/>
        <v>34827939</v>
      </c>
      <c r="W34" s="31">
        <f t="shared" si="3"/>
        <v>34827939</v>
      </c>
      <c r="X34" s="31">
        <f t="shared" si="3"/>
        <v>21623935</v>
      </c>
      <c r="Y34" s="31">
        <f t="shared" si="3"/>
        <v>13204004</v>
      </c>
      <c r="Z34" s="32">
        <f>+IF(X34&lt;&gt;0,+(Y34/X34)*100,0)</f>
        <v>61.061985249215745</v>
      </c>
      <c r="AA34" s="33">
        <f>SUM(AA29:AA33)</f>
        <v>21623935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1854239</v>
      </c>
      <c r="D37" s="18">
        <v>1854239</v>
      </c>
      <c r="E37" s="19">
        <v>8873489</v>
      </c>
      <c r="F37" s="20">
        <v>15650000</v>
      </c>
      <c r="G37" s="20">
        <v>1887249</v>
      </c>
      <c r="H37" s="20">
        <v>1887249</v>
      </c>
      <c r="I37" s="20">
        <v>1887249</v>
      </c>
      <c r="J37" s="20">
        <v>1887249</v>
      </c>
      <c r="K37" s="20">
        <v>1887249</v>
      </c>
      <c r="L37" s="20">
        <v>1887249</v>
      </c>
      <c r="M37" s="20">
        <v>1534590</v>
      </c>
      <c r="N37" s="20">
        <v>1534590</v>
      </c>
      <c r="O37" s="20">
        <v>1534590</v>
      </c>
      <c r="P37" s="20">
        <v>1534590</v>
      </c>
      <c r="Q37" s="20">
        <v>1534590</v>
      </c>
      <c r="R37" s="20">
        <v>1534590</v>
      </c>
      <c r="S37" s="20">
        <v>1534590</v>
      </c>
      <c r="T37" s="20">
        <v>1610615</v>
      </c>
      <c r="U37" s="20">
        <v>14246439</v>
      </c>
      <c r="V37" s="20">
        <v>14246439</v>
      </c>
      <c r="W37" s="20">
        <v>14246439</v>
      </c>
      <c r="X37" s="20">
        <v>15650000</v>
      </c>
      <c r="Y37" s="20">
        <v>-1403561</v>
      </c>
      <c r="Z37" s="21">
        <v>-8.97</v>
      </c>
      <c r="AA37" s="22">
        <v>15650000</v>
      </c>
    </row>
    <row r="38" spans="1:27" ht="13.5">
      <c r="A38" s="23" t="s">
        <v>58</v>
      </c>
      <c r="B38" s="17"/>
      <c r="C38" s="18">
        <v>15756297</v>
      </c>
      <c r="D38" s="18">
        <v>15756297</v>
      </c>
      <c r="E38" s="19">
        <v>31500000</v>
      </c>
      <c r="F38" s="20">
        <v>44000000</v>
      </c>
      <c r="G38" s="20">
        <v>16234545</v>
      </c>
      <c r="H38" s="20">
        <v>16234545</v>
      </c>
      <c r="I38" s="20">
        <v>16234545</v>
      </c>
      <c r="J38" s="20">
        <v>16234545</v>
      </c>
      <c r="K38" s="20">
        <v>16234545</v>
      </c>
      <c r="L38" s="20">
        <v>16234545</v>
      </c>
      <c r="M38" s="20">
        <v>16234545</v>
      </c>
      <c r="N38" s="20">
        <v>16234545</v>
      </c>
      <c r="O38" s="20">
        <v>16234545</v>
      </c>
      <c r="P38" s="20">
        <v>16234545</v>
      </c>
      <c r="Q38" s="20">
        <v>16234545</v>
      </c>
      <c r="R38" s="20">
        <v>16234545</v>
      </c>
      <c r="S38" s="20">
        <v>16234545</v>
      </c>
      <c r="T38" s="20">
        <v>16234545</v>
      </c>
      <c r="U38" s="20">
        <v>16234545</v>
      </c>
      <c r="V38" s="20">
        <v>16234545</v>
      </c>
      <c r="W38" s="20">
        <v>16234545</v>
      </c>
      <c r="X38" s="20">
        <v>44000000</v>
      </c>
      <c r="Y38" s="20">
        <v>-27765455</v>
      </c>
      <c r="Z38" s="21">
        <v>-63.1</v>
      </c>
      <c r="AA38" s="22">
        <v>44000000</v>
      </c>
    </row>
    <row r="39" spans="1:27" ht="13.5">
      <c r="A39" s="27" t="s">
        <v>61</v>
      </c>
      <c r="B39" s="35"/>
      <c r="C39" s="29">
        <f aca="true" t="shared" si="4" ref="C39:Y39">SUM(C37:C38)</f>
        <v>17610536</v>
      </c>
      <c r="D39" s="29">
        <f>SUM(D37:D38)</f>
        <v>17610536</v>
      </c>
      <c r="E39" s="36">
        <f t="shared" si="4"/>
        <v>40373489</v>
      </c>
      <c r="F39" s="37">
        <f t="shared" si="4"/>
        <v>59650000</v>
      </c>
      <c r="G39" s="37">
        <f t="shared" si="4"/>
        <v>18121794</v>
      </c>
      <c r="H39" s="37">
        <f t="shared" si="4"/>
        <v>18121794</v>
      </c>
      <c r="I39" s="37">
        <f t="shared" si="4"/>
        <v>18121794</v>
      </c>
      <c r="J39" s="37">
        <f t="shared" si="4"/>
        <v>18121794</v>
      </c>
      <c r="K39" s="37">
        <f t="shared" si="4"/>
        <v>18121794</v>
      </c>
      <c r="L39" s="37">
        <f t="shared" si="4"/>
        <v>18121794</v>
      </c>
      <c r="M39" s="37">
        <f t="shared" si="4"/>
        <v>17769135</v>
      </c>
      <c r="N39" s="37">
        <f t="shared" si="4"/>
        <v>17769135</v>
      </c>
      <c r="O39" s="37">
        <f t="shared" si="4"/>
        <v>17769135</v>
      </c>
      <c r="P39" s="37">
        <f t="shared" si="4"/>
        <v>17769135</v>
      </c>
      <c r="Q39" s="37">
        <f t="shared" si="4"/>
        <v>17769135</v>
      </c>
      <c r="R39" s="37">
        <f t="shared" si="4"/>
        <v>17769135</v>
      </c>
      <c r="S39" s="37">
        <f t="shared" si="4"/>
        <v>17769135</v>
      </c>
      <c r="T39" s="37">
        <f t="shared" si="4"/>
        <v>17845160</v>
      </c>
      <c r="U39" s="37">
        <f t="shared" si="4"/>
        <v>30480984</v>
      </c>
      <c r="V39" s="37">
        <f t="shared" si="4"/>
        <v>30480984</v>
      </c>
      <c r="W39" s="37">
        <f t="shared" si="4"/>
        <v>30480984</v>
      </c>
      <c r="X39" s="37">
        <f t="shared" si="4"/>
        <v>59650000</v>
      </c>
      <c r="Y39" s="37">
        <f t="shared" si="4"/>
        <v>-29169016</v>
      </c>
      <c r="Z39" s="38">
        <f>+IF(X39&lt;&gt;0,+(Y39/X39)*100,0)</f>
        <v>-48.90027829002514</v>
      </c>
      <c r="AA39" s="39">
        <f>SUM(AA37:AA38)</f>
        <v>59650000</v>
      </c>
    </row>
    <row r="40" spans="1:27" ht="13.5">
      <c r="A40" s="27" t="s">
        <v>62</v>
      </c>
      <c r="B40" s="28"/>
      <c r="C40" s="29">
        <f aca="true" t="shared" si="5" ref="C40:Y40">+C34+C39</f>
        <v>75008916</v>
      </c>
      <c r="D40" s="29">
        <f>+D34+D39</f>
        <v>75008916</v>
      </c>
      <c r="E40" s="30">
        <f t="shared" si="5"/>
        <v>72173489</v>
      </c>
      <c r="F40" s="31">
        <f t="shared" si="5"/>
        <v>81273935</v>
      </c>
      <c r="G40" s="31">
        <f t="shared" si="5"/>
        <v>63787041</v>
      </c>
      <c r="H40" s="31">
        <f t="shared" si="5"/>
        <v>63922273</v>
      </c>
      <c r="I40" s="31">
        <f t="shared" si="5"/>
        <v>69442451</v>
      </c>
      <c r="J40" s="31">
        <f t="shared" si="5"/>
        <v>69442451</v>
      </c>
      <c r="K40" s="31">
        <f t="shared" si="5"/>
        <v>67604501</v>
      </c>
      <c r="L40" s="31">
        <f t="shared" si="5"/>
        <v>70876916</v>
      </c>
      <c r="M40" s="31">
        <f t="shared" si="5"/>
        <v>62550541</v>
      </c>
      <c r="N40" s="31">
        <f t="shared" si="5"/>
        <v>62550541</v>
      </c>
      <c r="O40" s="31">
        <f t="shared" si="5"/>
        <v>65702353</v>
      </c>
      <c r="P40" s="31">
        <f t="shared" si="5"/>
        <v>67492591</v>
      </c>
      <c r="Q40" s="31">
        <f t="shared" si="5"/>
        <v>65016416</v>
      </c>
      <c r="R40" s="31">
        <f t="shared" si="5"/>
        <v>65016416</v>
      </c>
      <c r="S40" s="31">
        <f t="shared" si="5"/>
        <v>62640069</v>
      </c>
      <c r="T40" s="31">
        <f t="shared" si="5"/>
        <v>60861693</v>
      </c>
      <c r="U40" s="31">
        <f t="shared" si="5"/>
        <v>65308923</v>
      </c>
      <c r="V40" s="31">
        <f t="shared" si="5"/>
        <v>65308923</v>
      </c>
      <c r="W40" s="31">
        <f t="shared" si="5"/>
        <v>65308923</v>
      </c>
      <c r="X40" s="31">
        <f t="shared" si="5"/>
        <v>81273935</v>
      </c>
      <c r="Y40" s="31">
        <f t="shared" si="5"/>
        <v>-15965012</v>
      </c>
      <c r="Z40" s="32">
        <f>+IF(X40&lt;&gt;0,+(Y40/X40)*100,0)</f>
        <v>-19.64345887768323</v>
      </c>
      <c r="AA40" s="33">
        <f>+AA34+AA39</f>
        <v>81273935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686467927</v>
      </c>
      <c r="D42" s="43">
        <f>+D25-D40</f>
        <v>686467927</v>
      </c>
      <c r="E42" s="44">
        <f t="shared" si="6"/>
        <v>373583683</v>
      </c>
      <c r="F42" s="45">
        <f t="shared" si="6"/>
        <v>666921651</v>
      </c>
      <c r="G42" s="45">
        <f t="shared" si="6"/>
        <v>408215034</v>
      </c>
      <c r="H42" s="45">
        <f t="shared" si="6"/>
        <v>606359858</v>
      </c>
      <c r="I42" s="45">
        <f t="shared" si="6"/>
        <v>645254061</v>
      </c>
      <c r="J42" s="45">
        <f t="shared" si="6"/>
        <v>645254061</v>
      </c>
      <c r="K42" s="45">
        <f t="shared" si="6"/>
        <v>647219054</v>
      </c>
      <c r="L42" s="45">
        <f t="shared" si="6"/>
        <v>653104609</v>
      </c>
      <c r="M42" s="45">
        <f t="shared" si="6"/>
        <v>652958155</v>
      </c>
      <c r="N42" s="45">
        <f t="shared" si="6"/>
        <v>652958155</v>
      </c>
      <c r="O42" s="45">
        <f t="shared" si="6"/>
        <v>639272190</v>
      </c>
      <c r="P42" s="45">
        <f t="shared" si="6"/>
        <v>676594662</v>
      </c>
      <c r="Q42" s="45">
        <f t="shared" si="6"/>
        <v>686231326</v>
      </c>
      <c r="R42" s="45">
        <f t="shared" si="6"/>
        <v>686231326</v>
      </c>
      <c r="S42" s="45">
        <f t="shared" si="6"/>
        <v>681085000</v>
      </c>
      <c r="T42" s="45">
        <f t="shared" si="6"/>
        <v>675646289</v>
      </c>
      <c r="U42" s="45">
        <f t="shared" si="6"/>
        <v>681920561</v>
      </c>
      <c r="V42" s="45">
        <f t="shared" si="6"/>
        <v>681920561</v>
      </c>
      <c r="W42" s="45">
        <f t="shared" si="6"/>
        <v>681920561</v>
      </c>
      <c r="X42" s="45">
        <f t="shared" si="6"/>
        <v>666921651</v>
      </c>
      <c r="Y42" s="45">
        <f t="shared" si="6"/>
        <v>14998910</v>
      </c>
      <c r="Z42" s="46">
        <f>+IF(X42&lt;&gt;0,+(Y42/X42)*100,0)</f>
        <v>2.2489763194087695</v>
      </c>
      <c r="AA42" s="47">
        <f>+AA25-AA40</f>
        <v>666921651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686467927</v>
      </c>
      <c r="D45" s="18">
        <v>686467927</v>
      </c>
      <c r="E45" s="19">
        <v>373583683</v>
      </c>
      <c r="F45" s="20">
        <v>666921651</v>
      </c>
      <c r="G45" s="20">
        <v>408215034</v>
      </c>
      <c r="H45" s="20">
        <v>606359858</v>
      </c>
      <c r="I45" s="20">
        <v>645254061</v>
      </c>
      <c r="J45" s="20">
        <v>645254061</v>
      </c>
      <c r="K45" s="20">
        <v>647219054</v>
      </c>
      <c r="L45" s="20">
        <v>653104609</v>
      </c>
      <c r="M45" s="20">
        <v>652958155</v>
      </c>
      <c r="N45" s="20">
        <v>652958155</v>
      </c>
      <c r="O45" s="20">
        <v>639272190</v>
      </c>
      <c r="P45" s="20">
        <v>676594662</v>
      </c>
      <c r="Q45" s="20">
        <v>686231326</v>
      </c>
      <c r="R45" s="20">
        <v>686231326</v>
      </c>
      <c r="S45" s="20">
        <v>681085000</v>
      </c>
      <c r="T45" s="20">
        <v>675646289</v>
      </c>
      <c r="U45" s="20">
        <v>681920561</v>
      </c>
      <c r="V45" s="20">
        <v>681920561</v>
      </c>
      <c r="W45" s="20">
        <v>681920561</v>
      </c>
      <c r="X45" s="20">
        <v>666921651</v>
      </c>
      <c r="Y45" s="20">
        <v>14998910</v>
      </c>
      <c r="Z45" s="48">
        <v>2.25</v>
      </c>
      <c r="AA45" s="22">
        <v>666921651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686467927</v>
      </c>
      <c r="D48" s="51">
        <f>SUM(D45:D47)</f>
        <v>686467927</v>
      </c>
      <c r="E48" s="52">
        <f t="shared" si="7"/>
        <v>373583683</v>
      </c>
      <c r="F48" s="53">
        <f t="shared" si="7"/>
        <v>666921651</v>
      </c>
      <c r="G48" s="53">
        <f t="shared" si="7"/>
        <v>408215034</v>
      </c>
      <c r="H48" s="53">
        <f t="shared" si="7"/>
        <v>606359858</v>
      </c>
      <c r="I48" s="53">
        <f t="shared" si="7"/>
        <v>645254061</v>
      </c>
      <c r="J48" s="53">
        <f t="shared" si="7"/>
        <v>645254061</v>
      </c>
      <c r="K48" s="53">
        <f t="shared" si="7"/>
        <v>647219054</v>
      </c>
      <c r="L48" s="53">
        <f t="shared" si="7"/>
        <v>653104609</v>
      </c>
      <c r="M48" s="53">
        <f t="shared" si="7"/>
        <v>652958155</v>
      </c>
      <c r="N48" s="53">
        <f t="shared" si="7"/>
        <v>652958155</v>
      </c>
      <c r="O48" s="53">
        <f t="shared" si="7"/>
        <v>639272190</v>
      </c>
      <c r="P48" s="53">
        <f t="shared" si="7"/>
        <v>676594662</v>
      </c>
      <c r="Q48" s="53">
        <f t="shared" si="7"/>
        <v>686231326</v>
      </c>
      <c r="R48" s="53">
        <f t="shared" si="7"/>
        <v>686231326</v>
      </c>
      <c r="S48" s="53">
        <f t="shared" si="7"/>
        <v>681085000</v>
      </c>
      <c r="T48" s="53">
        <f t="shared" si="7"/>
        <v>675646289</v>
      </c>
      <c r="U48" s="53">
        <f t="shared" si="7"/>
        <v>681920561</v>
      </c>
      <c r="V48" s="53">
        <f t="shared" si="7"/>
        <v>681920561</v>
      </c>
      <c r="W48" s="53">
        <f t="shared" si="7"/>
        <v>681920561</v>
      </c>
      <c r="X48" s="53">
        <f t="shared" si="7"/>
        <v>666921651</v>
      </c>
      <c r="Y48" s="53">
        <f t="shared" si="7"/>
        <v>14998910</v>
      </c>
      <c r="Z48" s="54">
        <f>+IF(X48&lt;&gt;0,+(Y48/X48)*100,0)</f>
        <v>2.2489763194087695</v>
      </c>
      <c r="AA48" s="55">
        <f>SUM(AA45:AA47)</f>
        <v>666921651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198064000</v>
      </c>
      <c r="D6" s="18">
        <v>198064000</v>
      </c>
      <c r="E6" s="19">
        <v>80000000</v>
      </c>
      <c r="F6" s="20">
        <v>80000000</v>
      </c>
      <c r="G6" s="20">
        <v>196200574</v>
      </c>
      <c r="H6" s="20">
        <v>186124309</v>
      </c>
      <c r="I6" s="20">
        <v>101820743</v>
      </c>
      <c r="J6" s="20">
        <v>101820743</v>
      </c>
      <c r="K6" s="20">
        <v>164028735</v>
      </c>
      <c r="L6" s="20">
        <v>47128632</v>
      </c>
      <c r="M6" s="20">
        <v>110375210</v>
      </c>
      <c r="N6" s="20">
        <v>110375210</v>
      </c>
      <c r="O6" s="20">
        <v>81950564</v>
      </c>
      <c r="P6" s="20">
        <v>46332187</v>
      </c>
      <c r="Q6" s="20">
        <v>192118554</v>
      </c>
      <c r="R6" s="20">
        <v>192118554</v>
      </c>
      <c r="S6" s="20">
        <v>72675783</v>
      </c>
      <c r="T6" s="20">
        <v>81647205</v>
      </c>
      <c r="U6" s="20">
        <v>310144456</v>
      </c>
      <c r="V6" s="20">
        <v>310144456</v>
      </c>
      <c r="W6" s="20">
        <v>310144456</v>
      </c>
      <c r="X6" s="20">
        <v>80000000</v>
      </c>
      <c r="Y6" s="20">
        <v>230144456</v>
      </c>
      <c r="Z6" s="21">
        <v>287.68</v>
      </c>
      <c r="AA6" s="22">
        <v>80000000</v>
      </c>
    </row>
    <row r="7" spans="1:27" ht="13.5">
      <c r="A7" s="23" t="s">
        <v>34</v>
      </c>
      <c r="B7" s="17"/>
      <c r="C7" s="18">
        <v>1966369000</v>
      </c>
      <c r="D7" s="18">
        <v>1966369000</v>
      </c>
      <c r="E7" s="19">
        <v>1233269000</v>
      </c>
      <c r="F7" s="20">
        <v>979568000</v>
      </c>
      <c r="G7" s="20">
        <v>2151862198</v>
      </c>
      <c r="H7" s="20">
        <v>2163579073</v>
      </c>
      <c r="I7" s="20">
        <v>2095815821</v>
      </c>
      <c r="J7" s="20">
        <v>2095815821</v>
      </c>
      <c r="K7" s="20">
        <v>2015163901</v>
      </c>
      <c r="L7" s="20">
        <v>2020966934</v>
      </c>
      <c r="M7" s="20">
        <v>2346288572</v>
      </c>
      <c r="N7" s="20">
        <v>2346288572</v>
      </c>
      <c r="O7" s="20">
        <v>2316440487</v>
      </c>
      <c r="P7" s="20">
        <v>2303028640</v>
      </c>
      <c r="Q7" s="20">
        <v>2569418273</v>
      </c>
      <c r="R7" s="20">
        <v>2569418273</v>
      </c>
      <c r="S7" s="20">
        <v>2639532461</v>
      </c>
      <c r="T7" s="20">
        <v>2507439489</v>
      </c>
      <c r="U7" s="20">
        <v>2125537504</v>
      </c>
      <c r="V7" s="20">
        <v>2125537504</v>
      </c>
      <c r="W7" s="20">
        <v>2125537504</v>
      </c>
      <c r="X7" s="20">
        <v>979568000</v>
      </c>
      <c r="Y7" s="20">
        <v>1145969504</v>
      </c>
      <c r="Z7" s="21">
        <v>116.99</v>
      </c>
      <c r="AA7" s="22">
        <v>979568000</v>
      </c>
    </row>
    <row r="8" spans="1:27" ht="13.5">
      <c r="A8" s="23" t="s">
        <v>35</v>
      </c>
      <c r="B8" s="17"/>
      <c r="C8" s="18">
        <v>564204000</v>
      </c>
      <c r="D8" s="18">
        <v>564204000</v>
      </c>
      <c r="E8" s="19">
        <v>1160451000</v>
      </c>
      <c r="F8" s="20">
        <v>1160451000</v>
      </c>
      <c r="G8" s="20">
        <v>383441759</v>
      </c>
      <c r="H8" s="20">
        <v>578757065</v>
      </c>
      <c r="I8" s="20">
        <v>565568281</v>
      </c>
      <c r="J8" s="20">
        <v>565568281</v>
      </c>
      <c r="K8" s="20">
        <v>533919942</v>
      </c>
      <c r="L8" s="20">
        <v>573583940</v>
      </c>
      <c r="M8" s="20">
        <v>595620551</v>
      </c>
      <c r="N8" s="20">
        <v>595620551</v>
      </c>
      <c r="O8" s="20">
        <v>610268701</v>
      </c>
      <c r="P8" s="20">
        <v>581618098</v>
      </c>
      <c r="Q8" s="20">
        <v>620919781</v>
      </c>
      <c r="R8" s="20">
        <v>620919781</v>
      </c>
      <c r="S8" s="20">
        <v>642650022</v>
      </c>
      <c r="T8" s="20">
        <v>690601885</v>
      </c>
      <c r="U8" s="20">
        <v>656328720</v>
      </c>
      <c r="V8" s="20">
        <v>656328720</v>
      </c>
      <c r="W8" s="20">
        <v>656328720</v>
      </c>
      <c r="X8" s="20">
        <v>1160451000</v>
      </c>
      <c r="Y8" s="20">
        <v>-504122280</v>
      </c>
      <c r="Z8" s="21">
        <v>-43.44</v>
      </c>
      <c r="AA8" s="22">
        <v>1160451000</v>
      </c>
    </row>
    <row r="9" spans="1:27" ht="13.5">
      <c r="A9" s="23" t="s">
        <v>36</v>
      </c>
      <c r="B9" s="17"/>
      <c r="C9" s="18">
        <v>67726000</v>
      </c>
      <c r="D9" s="18">
        <v>67726000</v>
      </c>
      <c r="E9" s="19">
        <v>90203000</v>
      </c>
      <c r="F9" s="20">
        <v>90203000</v>
      </c>
      <c r="G9" s="20">
        <v>151956528</v>
      </c>
      <c r="H9" s="20">
        <v>183798642</v>
      </c>
      <c r="I9" s="20">
        <v>209585030</v>
      </c>
      <c r="J9" s="20">
        <v>209585030</v>
      </c>
      <c r="K9" s="20">
        <v>182389440</v>
      </c>
      <c r="L9" s="20">
        <v>154882293</v>
      </c>
      <c r="M9" s="20">
        <v>191449358</v>
      </c>
      <c r="N9" s="20">
        <v>191449358</v>
      </c>
      <c r="O9" s="20">
        <v>172998972</v>
      </c>
      <c r="P9" s="20">
        <v>158628151</v>
      </c>
      <c r="Q9" s="20">
        <v>112798769</v>
      </c>
      <c r="R9" s="20">
        <v>112798769</v>
      </c>
      <c r="S9" s="20">
        <v>172784099</v>
      </c>
      <c r="T9" s="20">
        <v>178857520</v>
      </c>
      <c r="U9" s="20">
        <v>188073850</v>
      </c>
      <c r="V9" s="20">
        <v>188073850</v>
      </c>
      <c r="W9" s="20">
        <v>188073850</v>
      </c>
      <c r="X9" s="20">
        <v>90203000</v>
      </c>
      <c r="Y9" s="20">
        <v>97870850</v>
      </c>
      <c r="Z9" s="21">
        <v>108.5</v>
      </c>
      <c r="AA9" s="22">
        <v>90203000</v>
      </c>
    </row>
    <row r="10" spans="1:27" ht="13.5">
      <c r="A10" s="23" t="s">
        <v>37</v>
      </c>
      <c r="B10" s="17"/>
      <c r="C10" s="18">
        <v>16000</v>
      </c>
      <c r="D10" s="18">
        <v>16000</v>
      </c>
      <c r="E10" s="19">
        <v>14000</v>
      </c>
      <c r="F10" s="20">
        <v>14000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14000</v>
      </c>
      <c r="Y10" s="24">
        <v>-14000</v>
      </c>
      <c r="Z10" s="25">
        <v>-100</v>
      </c>
      <c r="AA10" s="26">
        <v>14000</v>
      </c>
    </row>
    <row r="11" spans="1:27" ht="13.5">
      <c r="A11" s="23" t="s">
        <v>38</v>
      </c>
      <c r="B11" s="17"/>
      <c r="C11" s="18">
        <v>50598000</v>
      </c>
      <c r="D11" s="18">
        <v>50598000</v>
      </c>
      <c r="E11" s="19">
        <v>88000000</v>
      </c>
      <c r="F11" s="20">
        <v>88000000</v>
      </c>
      <c r="G11" s="20">
        <v>60061502</v>
      </c>
      <c r="H11" s="20">
        <v>85912110</v>
      </c>
      <c r="I11" s="20">
        <v>84628764</v>
      </c>
      <c r="J11" s="20">
        <v>84628764</v>
      </c>
      <c r="K11" s="20">
        <v>84344846</v>
      </c>
      <c r="L11" s="20">
        <v>50177102</v>
      </c>
      <c r="M11" s="20">
        <v>50932723</v>
      </c>
      <c r="N11" s="20">
        <v>50932723</v>
      </c>
      <c r="O11" s="20">
        <v>51726887</v>
      </c>
      <c r="P11" s="20">
        <v>51479379</v>
      </c>
      <c r="Q11" s="20">
        <v>53094495</v>
      </c>
      <c r="R11" s="20">
        <v>53094495</v>
      </c>
      <c r="S11" s="20">
        <v>53495208</v>
      </c>
      <c r="T11" s="20">
        <v>53083445</v>
      </c>
      <c r="U11" s="20">
        <v>59903853</v>
      </c>
      <c r="V11" s="20">
        <v>59903853</v>
      </c>
      <c r="W11" s="20">
        <v>59903853</v>
      </c>
      <c r="X11" s="20">
        <v>88000000</v>
      </c>
      <c r="Y11" s="20">
        <v>-28096147</v>
      </c>
      <c r="Z11" s="21">
        <v>-31.93</v>
      </c>
      <c r="AA11" s="22">
        <v>88000000</v>
      </c>
    </row>
    <row r="12" spans="1:27" ht="13.5">
      <c r="A12" s="27" t="s">
        <v>39</v>
      </c>
      <c r="B12" s="28"/>
      <c r="C12" s="29">
        <f aca="true" t="shared" si="0" ref="C12:Y12">SUM(C6:C11)</f>
        <v>2846977000</v>
      </c>
      <c r="D12" s="29">
        <f>SUM(D6:D11)</f>
        <v>2846977000</v>
      </c>
      <c r="E12" s="30">
        <f t="shared" si="0"/>
        <v>2651937000</v>
      </c>
      <c r="F12" s="31">
        <f t="shared" si="0"/>
        <v>2398236000</v>
      </c>
      <c r="G12" s="31">
        <f t="shared" si="0"/>
        <v>2943522561</v>
      </c>
      <c r="H12" s="31">
        <f t="shared" si="0"/>
        <v>3198171199</v>
      </c>
      <c r="I12" s="31">
        <f t="shared" si="0"/>
        <v>3057418639</v>
      </c>
      <c r="J12" s="31">
        <f t="shared" si="0"/>
        <v>3057418639</v>
      </c>
      <c r="K12" s="31">
        <f t="shared" si="0"/>
        <v>2979846864</v>
      </c>
      <c r="L12" s="31">
        <f t="shared" si="0"/>
        <v>2846738901</v>
      </c>
      <c r="M12" s="31">
        <f t="shared" si="0"/>
        <v>3294666414</v>
      </c>
      <c r="N12" s="31">
        <f t="shared" si="0"/>
        <v>3294666414</v>
      </c>
      <c r="O12" s="31">
        <f t="shared" si="0"/>
        <v>3233385611</v>
      </c>
      <c r="P12" s="31">
        <f t="shared" si="0"/>
        <v>3141086455</v>
      </c>
      <c r="Q12" s="31">
        <f t="shared" si="0"/>
        <v>3548349872</v>
      </c>
      <c r="R12" s="31">
        <f t="shared" si="0"/>
        <v>3548349872</v>
      </c>
      <c r="S12" s="31">
        <f t="shared" si="0"/>
        <v>3581137573</v>
      </c>
      <c r="T12" s="31">
        <f t="shared" si="0"/>
        <v>3511629544</v>
      </c>
      <c r="U12" s="31">
        <f t="shared" si="0"/>
        <v>3339988383</v>
      </c>
      <c r="V12" s="31">
        <f t="shared" si="0"/>
        <v>3339988383</v>
      </c>
      <c r="W12" s="31">
        <f t="shared" si="0"/>
        <v>3339988383</v>
      </c>
      <c r="X12" s="31">
        <f t="shared" si="0"/>
        <v>2398236000</v>
      </c>
      <c r="Y12" s="31">
        <f t="shared" si="0"/>
        <v>941752383</v>
      </c>
      <c r="Z12" s="32">
        <f>+IF(X12&lt;&gt;0,+(Y12/X12)*100,0)</f>
        <v>39.2685450055791</v>
      </c>
      <c r="AA12" s="33">
        <f>SUM(AA6:AA11)</f>
        <v>2398236000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27000</v>
      </c>
      <c r="D15" s="18">
        <v>27000</v>
      </c>
      <c r="E15" s="19">
        <v>60000</v>
      </c>
      <c r="F15" s="20">
        <v>60000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60000</v>
      </c>
      <c r="Y15" s="20">
        <v>-60000</v>
      </c>
      <c r="Z15" s="21">
        <v>-100</v>
      </c>
      <c r="AA15" s="22">
        <v>60000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333278000</v>
      </c>
      <c r="D17" s="18">
        <v>333278000</v>
      </c>
      <c r="E17" s="19">
        <v>374000000</v>
      </c>
      <c r="F17" s="20">
        <v>374000000</v>
      </c>
      <c r="G17" s="20">
        <v>308191202</v>
      </c>
      <c r="H17" s="20">
        <v>333278305</v>
      </c>
      <c r="I17" s="20">
        <v>333278305</v>
      </c>
      <c r="J17" s="20">
        <v>333278305</v>
      </c>
      <c r="K17" s="20">
        <v>333278305</v>
      </c>
      <c r="L17" s="20">
        <v>333278305</v>
      </c>
      <c r="M17" s="20">
        <v>333278305</v>
      </c>
      <c r="N17" s="20">
        <v>333278305</v>
      </c>
      <c r="O17" s="20">
        <v>333278305</v>
      </c>
      <c r="P17" s="20">
        <v>333278305</v>
      </c>
      <c r="Q17" s="20">
        <v>333278305</v>
      </c>
      <c r="R17" s="20">
        <v>333278305</v>
      </c>
      <c r="S17" s="20">
        <v>333278305</v>
      </c>
      <c r="T17" s="20">
        <v>333278305</v>
      </c>
      <c r="U17" s="20">
        <v>333278305</v>
      </c>
      <c r="V17" s="20">
        <v>333278305</v>
      </c>
      <c r="W17" s="20">
        <v>333278305</v>
      </c>
      <c r="X17" s="20">
        <v>374000000</v>
      </c>
      <c r="Y17" s="20">
        <v>-40721695</v>
      </c>
      <c r="Z17" s="21">
        <v>-10.89</v>
      </c>
      <c r="AA17" s="22">
        <v>374000000</v>
      </c>
    </row>
    <row r="18" spans="1:27" ht="13.5">
      <c r="A18" s="23" t="s">
        <v>44</v>
      </c>
      <c r="B18" s="17"/>
      <c r="C18" s="18">
        <v>59549000</v>
      </c>
      <c r="D18" s="18">
        <v>59549000</v>
      </c>
      <c r="E18" s="19"/>
      <c r="F18" s="20"/>
      <c r="G18" s="20">
        <v>260</v>
      </c>
      <c r="H18" s="20">
        <v>59548855</v>
      </c>
      <c r="I18" s="20">
        <v>59548855</v>
      </c>
      <c r="J18" s="20">
        <v>59548855</v>
      </c>
      <c r="K18" s="20">
        <v>59548855</v>
      </c>
      <c r="L18" s="20">
        <v>59548855</v>
      </c>
      <c r="M18" s="20">
        <v>59548855</v>
      </c>
      <c r="N18" s="20">
        <v>59548855</v>
      </c>
      <c r="O18" s="20">
        <v>59548855</v>
      </c>
      <c r="P18" s="20">
        <v>59548855</v>
      </c>
      <c r="Q18" s="20">
        <v>59548855</v>
      </c>
      <c r="R18" s="20">
        <v>59548855</v>
      </c>
      <c r="S18" s="20">
        <v>59548855</v>
      </c>
      <c r="T18" s="20">
        <v>59548855</v>
      </c>
      <c r="U18" s="20">
        <v>59548855</v>
      </c>
      <c r="V18" s="20">
        <v>59548855</v>
      </c>
      <c r="W18" s="20">
        <v>59548855</v>
      </c>
      <c r="X18" s="20"/>
      <c r="Y18" s="20">
        <v>59548855</v>
      </c>
      <c r="Z18" s="21"/>
      <c r="AA18" s="22"/>
    </row>
    <row r="19" spans="1:27" ht="13.5">
      <c r="A19" s="23" t="s">
        <v>45</v>
      </c>
      <c r="B19" s="17"/>
      <c r="C19" s="18">
        <v>10287666000</v>
      </c>
      <c r="D19" s="18">
        <v>10287666000</v>
      </c>
      <c r="E19" s="19">
        <v>11966257000</v>
      </c>
      <c r="F19" s="20">
        <v>11966257000</v>
      </c>
      <c r="G19" s="20">
        <v>10415638166</v>
      </c>
      <c r="H19" s="20">
        <v>10357379560</v>
      </c>
      <c r="I19" s="20">
        <v>10244044773</v>
      </c>
      <c r="J19" s="20">
        <v>10244044773</v>
      </c>
      <c r="K19" s="20">
        <v>10267394701</v>
      </c>
      <c r="L19" s="20">
        <v>10232901098</v>
      </c>
      <c r="M19" s="20">
        <v>10297282233</v>
      </c>
      <c r="N19" s="20">
        <v>10297282233</v>
      </c>
      <c r="O19" s="20">
        <v>10268643798</v>
      </c>
      <c r="P19" s="20">
        <v>10256695919</v>
      </c>
      <c r="Q19" s="20">
        <v>10301527163</v>
      </c>
      <c r="R19" s="20">
        <v>10301527163</v>
      </c>
      <c r="S19" s="20">
        <v>10302484720</v>
      </c>
      <c r="T19" s="20">
        <v>10350382513</v>
      </c>
      <c r="U19" s="20">
        <v>10453053509</v>
      </c>
      <c r="V19" s="20">
        <v>10453053509</v>
      </c>
      <c r="W19" s="20">
        <v>10453053509</v>
      </c>
      <c r="X19" s="20">
        <v>11966257000</v>
      </c>
      <c r="Y19" s="20">
        <v>-1513203491</v>
      </c>
      <c r="Z19" s="21">
        <v>-12.65</v>
      </c>
      <c r="AA19" s="22">
        <v>11966257000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30497000</v>
      </c>
      <c r="D22" s="18">
        <v>30497000</v>
      </c>
      <c r="E22" s="19">
        <v>20730000</v>
      </c>
      <c r="F22" s="20">
        <v>20730000</v>
      </c>
      <c r="G22" s="20">
        <v>14622191</v>
      </c>
      <c r="H22" s="20">
        <v>45468732</v>
      </c>
      <c r="I22" s="20">
        <v>45074868</v>
      </c>
      <c r="J22" s="20">
        <v>45074868</v>
      </c>
      <c r="K22" s="20">
        <v>44943580</v>
      </c>
      <c r="L22" s="20">
        <v>29840882</v>
      </c>
      <c r="M22" s="20">
        <v>29709595</v>
      </c>
      <c r="N22" s="20">
        <v>29709595</v>
      </c>
      <c r="O22" s="20">
        <v>29578307</v>
      </c>
      <c r="P22" s="20">
        <v>29447019</v>
      </c>
      <c r="Q22" s="20">
        <v>29315731</v>
      </c>
      <c r="R22" s="20">
        <v>29315731</v>
      </c>
      <c r="S22" s="20">
        <v>29184443</v>
      </c>
      <c r="T22" s="20">
        <v>29053155</v>
      </c>
      <c r="U22" s="20">
        <v>28921867</v>
      </c>
      <c r="V22" s="20">
        <v>28921867</v>
      </c>
      <c r="W22" s="20">
        <v>28921867</v>
      </c>
      <c r="X22" s="20">
        <v>20730000</v>
      </c>
      <c r="Y22" s="20">
        <v>8191867</v>
      </c>
      <c r="Z22" s="21">
        <v>39.52</v>
      </c>
      <c r="AA22" s="22">
        <v>20730000</v>
      </c>
    </row>
    <row r="23" spans="1:27" ht="13.5">
      <c r="A23" s="23" t="s">
        <v>49</v>
      </c>
      <c r="B23" s="17"/>
      <c r="C23" s="18">
        <v>64286000</v>
      </c>
      <c r="D23" s="18">
        <v>64286000</v>
      </c>
      <c r="E23" s="19">
        <v>68330000</v>
      </c>
      <c r="F23" s="20">
        <v>68330000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68330000</v>
      </c>
      <c r="Y23" s="24">
        <v>-68330000</v>
      </c>
      <c r="Z23" s="25">
        <v>-100</v>
      </c>
      <c r="AA23" s="26">
        <v>68330000</v>
      </c>
    </row>
    <row r="24" spans="1:27" ht="13.5">
      <c r="A24" s="27" t="s">
        <v>50</v>
      </c>
      <c r="B24" s="35"/>
      <c r="C24" s="29">
        <f aca="true" t="shared" si="1" ref="C24:Y24">SUM(C15:C23)</f>
        <v>10775303000</v>
      </c>
      <c r="D24" s="29">
        <f>SUM(D15:D23)</f>
        <v>10775303000</v>
      </c>
      <c r="E24" s="36">
        <f t="shared" si="1"/>
        <v>12429377000</v>
      </c>
      <c r="F24" s="37">
        <f t="shared" si="1"/>
        <v>12429377000</v>
      </c>
      <c r="G24" s="37">
        <f t="shared" si="1"/>
        <v>10738451819</v>
      </c>
      <c r="H24" s="37">
        <f t="shared" si="1"/>
        <v>10795675452</v>
      </c>
      <c r="I24" s="37">
        <f t="shared" si="1"/>
        <v>10681946801</v>
      </c>
      <c r="J24" s="37">
        <f t="shared" si="1"/>
        <v>10681946801</v>
      </c>
      <c r="K24" s="37">
        <f t="shared" si="1"/>
        <v>10705165441</v>
      </c>
      <c r="L24" s="37">
        <f t="shared" si="1"/>
        <v>10655569140</v>
      </c>
      <c r="M24" s="37">
        <f t="shared" si="1"/>
        <v>10719818988</v>
      </c>
      <c r="N24" s="37">
        <f t="shared" si="1"/>
        <v>10719818988</v>
      </c>
      <c r="O24" s="37">
        <f t="shared" si="1"/>
        <v>10691049265</v>
      </c>
      <c r="P24" s="37">
        <f t="shared" si="1"/>
        <v>10678970098</v>
      </c>
      <c r="Q24" s="37">
        <f t="shared" si="1"/>
        <v>10723670054</v>
      </c>
      <c r="R24" s="37">
        <f t="shared" si="1"/>
        <v>10723670054</v>
      </c>
      <c r="S24" s="37">
        <f t="shared" si="1"/>
        <v>10724496323</v>
      </c>
      <c r="T24" s="37">
        <f t="shared" si="1"/>
        <v>10772262828</v>
      </c>
      <c r="U24" s="37">
        <f t="shared" si="1"/>
        <v>10874802536</v>
      </c>
      <c r="V24" s="37">
        <f t="shared" si="1"/>
        <v>10874802536</v>
      </c>
      <c r="W24" s="37">
        <f t="shared" si="1"/>
        <v>10874802536</v>
      </c>
      <c r="X24" s="37">
        <f t="shared" si="1"/>
        <v>12429377000</v>
      </c>
      <c r="Y24" s="37">
        <f t="shared" si="1"/>
        <v>-1554574464</v>
      </c>
      <c r="Z24" s="38">
        <f>+IF(X24&lt;&gt;0,+(Y24/X24)*100,0)</f>
        <v>-12.507259728303358</v>
      </c>
      <c r="AA24" s="39">
        <f>SUM(AA15:AA23)</f>
        <v>12429377000</v>
      </c>
    </row>
    <row r="25" spans="1:27" ht="13.5">
      <c r="A25" s="27" t="s">
        <v>51</v>
      </c>
      <c r="B25" s="28"/>
      <c r="C25" s="29">
        <f aca="true" t="shared" si="2" ref="C25:Y25">+C12+C24</f>
        <v>13622280000</v>
      </c>
      <c r="D25" s="29">
        <f>+D12+D24</f>
        <v>13622280000</v>
      </c>
      <c r="E25" s="30">
        <f t="shared" si="2"/>
        <v>15081314000</v>
      </c>
      <c r="F25" s="31">
        <f t="shared" si="2"/>
        <v>14827613000</v>
      </c>
      <c r="G25" s="31">
        <f t="shared" si="2"/>
        <v>13681974380</v>
      </c>
      <c r="H25" s="31">
        <f t="shared" si="2"/>
        <v>13993846651</v>
      </c>
      <c r="I25" s="31">
        <f t="shared" si="2"/>
        <v>13739365440</v>
      </c>
      <c r="J25" s="31">
        <f t="shared" si="2"/>
        <v>13739365440</v>
      </c>
      <c r="K25" s="31">
        <f t="shared" si="2"/>
        <v>13685012305</v>
      </c>
      <c r="L25" s="31">
        <f t="shared" si="2"/>
        <v>13502308041</v>
      </c>
      <c r="M25" s="31">
        <f t="shared" si="2"/>
        <v>14014485402</v>
      </c>
      <c r="N25" s="31">
        <f t="shared" si="2"/>
        <v>14014485402</v>
      </c>
      <c r="O25" s="31">
        <f t="shared" si="2"/>
        <v>13924434876</v>
      </c>
      <c r="P25" s="31">
        <f t="shared" si="2"/>
        <v>13820056553</v>
      </c>
      <c r="Q25" s="31">
        <f t="shared" si="2"/>
        <v>14272019926</v>
      </c>
      <c r="R25" s="31">
        <f t="shared" si="2"/>
        <v>14272019926</v>
      </c>
      <c r="S25" s="31">
        <f t="shared" si="2"/>
        <v>14305633896</v>
      </c>
      <c r="T25" s="31">
        <f t="shared" si="2"/>
        <v>14283892372</v>
      </c>
      <c r="U25" s="31">
        <f t="shared" si="2"/>
        <v>14214790919</v>
      </c>
      <c r="V25" s="31">
        <f t="shared" si="2"/>
        <v>14214790919</v>
      </c>
      <c r="W25" s="31">
        <f t="shared" si="2"/>
        <v>14214790919</v>
      </c>
      <c r="X25" s="31">
        <f t="shared" si="2"/>
        <v>14827613000</v>
      </c>
      <c r="Y25" s="31">
        <f t="shared" si="2"/>
        <v>-612822081</v>
      </c>
      <c r="Z25" s="32">
        <f>+IF(X25&lt;&gt;0,+(Y25/X25)*100,0)</f>
        <v>-4.132978659478097</v>
      </c>
      <c r="AA25" s="33">
        <f>+AA12+AA24</f>
        <v>14827613000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57416000</v>
      </c>
      <c r="D30" s="18">
        <v>57416000</v>
      </c>
      <c r="E30" s="19">
        <v>54633000</v>
      </c>
      <c r="F30" s="20">
        <v>54633000</v>
      </c>
      <c r="G30" s="20">
        <v>51656854</v>
      </c>
      <c r="H30" s="20">
        <v>57416464</v>
      </c>
      <c r="I30" s="20">
        <v>57416464</v>
      </c>
      <c r="J30" s="20">
        <v>57416464</v>
      </c>
      <c r="K30" s="20">
        <v>57416464</v>
      </c>
      <c r="L30" s="20">
        <v>57416464</v>
      </c>
      <c r="M30" s="20">
        <v>57416464</v>
      </c>
      <c r="N30" s="20">
        <v>57416464</v>
      </c>
      <c r="O30" s="20">
        <v>57416464</v>
      </c>
      <c r="P30" s="20">
        <v>57416464</v>
      </c>
      <c r="Q30" s="20">
        <v>57416464</v>
      </c>
      <c r="R30" s="20">
        <v>57416464</v>
      </c>
      <c r="S30" s="20">
        <v>57416464</v>
      </c>
      <c r="T30" s="20">
        <v>57416464</v>
      </c>
      <c r="U30" s="20">
        <v>57416464</v>
      </c>
      <c r="V30" s="20">
        <v>57416464</v>
      </c>
      <c r="W30" s="20">
        <v>57416464</v>
      </c>
      <c r="X30" s="20">
        <v>54633000</v>
      </c>
      <c r="Y30" s="20">
        <v>2783464</v>
      </c>
      <c r="Z30" s="21">
        <v>5.09</v>
      </c>
      <c r="AA30" s="22">
        <v>54633000</v>
      </c>
    </row>
    <row r="31" spans="1:27" ht="13.5">
      <c r="A31" s="23" t="s">
        <v>56</v>
      </c>
      <c r="B31" s="17"/>
      <c r="C31" s="18">
        <v>44838000</v>
      </c>
      <c r="D31" s="18">
        <v>44838000</v>
      </c>
      <c r="E31" s="19">
        <v>49140000</v>
      </c>
      <c r="F31" s="20">
        <v>49140000</v>
      </c>
      <c r="G31" s="20">
        <v>45026469</v>
      </c>
      <c r="H31" s="20">
        <v>46013756</v>
      </c>
      <c r="I31" s="20">
        <v>45206063</v>
      </c>
      <c r="J31" s="20">
        <v>45206063</v>
      </c>
      <c r="K31" s="20">
        <v>45376408</v>
      </c>
      <c r="L31" s="20">
        <v>45753446</v>
      </c>
      <c r="M31" s="20">
        <v>45894657</v>
      </c>
      <c r="N31" s="20">
        <v>45894657</v>
      </c>
      <c r="O31" s="20">
        <v>46408102</v>
      </c>
      <c r="P31" s="20">
        <v>46629700</v>
      </c>
      <c r="Q31" s="20">
        <v>47017664</v>
      </c>
      <c r="R31" s="20">
        <v>47017664</v>
      </c>
      <c r="S31" s="20">
        <v>47338586</v>
      </c>
      <c r="T31" s="20">
        <v>47503578</v>
      </c>
      <c r="U31" s="20">
        <v>48504723</v>
      </c>
      <c r="V31" s="20">
        <v>48504723</v>
      </c>
      <c r="W31" s="20">
        <v>48504723</v>
      </c>
      <c r="X31" s="20">
        <v>49140000</v>
      </c>
      <c r="Y31" s="20">
        <v>-635277</v>
      </c>
      <c r="Z31" s="21">
        <v>-1.29</v>
      </c>
      <c r="AA31" s="22">
        <v>49140000</v>
      </c>
    </row>
    <row r="32" spans="1:27" ht="13.5">
      <c r="A32" s="23" t="s">
        <v>57</v>
      </c>
      <c r="B32" s="17"/>
      <c r="C32" s="18">
        <v>845353000</v>
      </c>
      <c r="D32" s="18">
        <v>845353000</v>
      </c>
      <c r="E32" s="19">
        <v>737100000</v>
      </c>
      <c r="F32" s="20">
        <v>737100000</v>
      </c>
      <c r="G32" s="20">
        <v>837772312</v>
      </c>
      <c r="H32" s="20">
        <v>848560613</v>
      </c>
      <c r="I32" s="20">
        <v>630324589</v>
      </c>
      <c r="J32" s="20">
        <v>630324589</v>
      </c>
      <c r="K32" s="20">
        <v>582612933</v>
      </c>
      <c r="L32" s="20">
        <v>528502961</v>
      </c>
      <c r="M32" s="20">
        <v>711887517</v>
      </c>
      <c r="N32" s="20">
        <v>711887517</v>
      </c>
      <c r="O32" s="20">
        <v>680752147</v>
      </c>
      <c r="P32" s="20">
        <v>645519632</v>
      </c>
      <c r="Q32" s="20">
        <v>861609150</v>
      </c>
      <c r="R32" s="20">
        <v>861609150</v>
      </c>
      <c r="S32" s="20">
        <v>727329354</v>
      </c>
      <c r="T32" s="20">
        <v>649576075</v>
      </c>
      <c r="U32" s="20">
        <v>702818864</v>
      </c>
      <c r="V32" s="20">
        <v>702818864</v>
      </c>
      <c r="W32" s="20">
        <v>702818864</v>
      </c>
      <c r="X32" s="20">
        <v>737100000</v>
      </c>
      <c r="Y32" s="20">
        <v>-34281136</v>
      </c>
      <c r="Z32" s="21">
        <v>-4.65</v>
      </c>
      <c r="AA32" s="22">
        <v>737100000</v>
      </c>
    </row>
    <row r="33" spans="1:27" ht="13.5">
      <c r="A33" s="23" t="s">
        <v>58</v>
      </c>
      <c r="B33" s="17"/>
      <c r="C33" s="18">
        <v>141165000</v>
      </c>
      <c r="D33" s="18">
        <v>141165000</v>
      </c>
      <c r="E33" s="19">
        <v>144560000</v>
      </c>
      <c r="F33" s="20">
        <v>144560000</v>
      </c>
      <c r="G33" s="20">
        <v>117411611</v>
      </c>
      <c r="H33" s="20">
        <v>126385663</v>
      </c>
      <c r="I33" s="20">
        <v>126385663</v>
      </c>
      <c r="J33" s="20">
        <v>126385663</v>
      </c>
      <c r="K33" s="20">
        <v>126385663</v>
      </c>
      <c r="L33" s="20">
        <v>126385663</v>
      </c>
      <c r="M33" s="20">
        <v>126385663</v>
      </c>
      <c r="N33" s="20">
        <v>126385663</v>
      </c>
      <c r="O33" s="20">
        <v>126385663</v>
      </c>
      <c r="P33" s="20">
        <v>126385663</v>
      </c>
      <c r="Q33" s="20">
        <v>126385663</v>
      </c>
      <c r="R33" s="20">
        <v>126385663</v>
      </c>
      <c r="S33" s="20">
        <v>126385663</v>
      </c>
      <c r="T33" s="20">
        <v>126385663</v>
      </c>
      <c r="U33" s="20">
        <v>126385663</v>
      </c>
      <c r="V33" s="20">
        <v>126385663</v>
      </c>
      <c r="W33" s="20">
        <v>126385663</v>
      </c>
      <c r="X33" s="20">
        <v>144560000</v>
      </c>
      <c r="Y33" s="20">
        <v>-18174337</v>
      </c>
      <c r="Z33" s="21">
        <v>-12.57</v>
      </c>
      <c r="AA33" s="22">
        <v>144560000</v>
      </c>
    </row>
    <row r="34" spans="1:27" ht="13.5">
      <c r="A34" s="27" t="s">
        <v>59</v>
      </c>
      <c r="B34" s="28"/>
      <c r="C34" s="29">
        <f aca="true" t="shared" si="3" ref="C34:Y34">SUM(C29:C33)</f>
        <v>1088772000</v>
      </c>
      <c r="D34" s="29">
        <f>SUM(D29:D33)</f>
        <v>1088772000</v>
      </c>
      <c r="E34" s="30">
        <f t="shared" si="3"/>
        <v>985433000</v>
      </c>
      <c r="F34" s="31">
        <f t="shared" si="3"/>
        <v>985433000</v>
      </c>
      <c r="G34" s="31">
        <f t="shared" si="3"/>
        <v>1051867246</v>
      </c>
      <c r="H34" s="31">
        <f t="shared" si="3"/>
        <v>1078376496</v>
      </c>
      <c r="I34" s="31">
        <f t="shared" si="3"/>
        <v>859332779</v>
      </c>
      <c r="J34" s="31">
        <f t="shared" si="3"/>
        <v>859332779</v>
      </c>
      <c r="K34" s="31">
        <f t="shared" si="3"/>
        <v>811791468</v>
      </c>
      <c r="L34" s="31">
        <f t="shared" si="3"/>
        <v>758058534</v>
      </c>
      <c r="M34" s="31">
        <f t="shared" si="3"/>
        <v>941584301</v>
      </c>
      <c r="N34" s="31">
        <f t="shared" si="3"/>
        <v>941584301</v>
      </c>
      <c r="O34" s="31">
        <f t="shared" si="3"/>
        <v>910962376</v>
      </c>
      <c r="P34" s="31">
        <f t="shared" si="3"/>
        <v>875951459</v>
      </c>
      <c r="Q34" s="31">
        <f t="shared" si="3"/>
        <v>1092428941</v>
      </c>
      <c r="R34" s="31">
        <f t="shared" si="3"/>
        <v>1092428941</v>
      </c>
      <c r="S34" s="31">
        <f t="shared" si="3"/>
        <v>958470067</v>
      </c>
      <c r="T34" s="31">
        <f t="shared" si="3"/>
        <v>880881780</v>
      </c>
      <c r="U34" s="31">
        <f t="shared" si="3"/>
        <v>935125714</v>
      </c>
      <c r="V34" s="31">
        <f t="shared" si="3"/>
        <v>935125714</v>
      </c>
      <c r="W34" s="31">
        <f t="shared" si="3"/>
        <v>935125714</v>
      </c>
      <c r="X34" s="31">
        <f t="shared" si="3"/>
        <v>985433000</v>
      </c>
      <c r="Y34" s="31">
        <f t="shared" si="3"/>
        <v>-50307286</v>
      </c>
      <c r="Z34" s="32">
        <f>+IF(X34&lt;&gt;0,+(Y34/X34)*100,0)</f>
        <v>-5.105094511752702</v>
      </c>
      <c r="AA34" s="33">
        <f>SUM(AA29:AA33)</f>
        <v>985433000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545999000</v>
      </c>
      <c r="D37" s="18">
        <v>545999000</v>
      </c>
      <c r="E37" s="19">
        <v>546515000</v>
      </c>
      <c r="F37" s="20">
        <v>546515000</v>
      </c>
      <c r="G37" s="20">
        <v>551758538</v>
      </c>
      <c r="H37" s="20">
        <v>545998928</v>
      </c>
      <c r="I37" s="20">
        <v>530345566</v>
      </c>
      <c r="J37" s="20">
        <v>530345566</v>
      </c>
      <c r="K37" s="20">
        <v>530345566</v>
      </c>
      <c r="L37" s="20">
        <v>530345566</v>
      </c>
      <c r="M37" s="20">
        <v>519449061</v>
      </c>
      <c r="N37" s="20">
        <v>519449061</v>
      </c>
      <c r="O37" s="20">
        <v>519449061</v>
      </c>
      <c r="P37" s="20">
        <v>519449061</v>
      </c>
      <c r="Q37" s="20">
        <v>503056602</v>
      </c>
      <c r="R37" s="20">
        <v>503056602</v>
      </c>
      <c r="S37" s="20">
        <v>503056602</v>
      </c>
      <c r="T37" s="20">
        <v>503056602</v>
      </c>
      <c r="U37" s="20">
        <v>491365926</v>
      </c>
      <c r="V37" s="20">
        <v>491365926</v>
      </c>
      <c r="W37" s="20">
        <v>491365926</v>
      </c>
      <c r="X37" s="20">
        <v>546515000</v>
      </c>
      <c r="Y37" s="20">
        <v>-55149074</v>
      </c>
      <c r="Z37" s="21">
        <v>-10.09</v>
      </c>
      <c r="AA37" s="22">
        <v>546515000</v>
      </c>
    </row>
    <row r="38" spans="1:27" ht="13.5">
      <c r="A38" s="23" t="s">
        <v>58</v>
      </c>
      <c r="B38" s="17"/>
      <c r="C38" s="18">
        <v>442125000</v>
      </c>
      <c r="D38" s="18">
        <v>442125000</v>
      </c>
      <c r="E38" s="19">
        <v>544620000</v>
      </c>
      <c r="F38" s="20">
        <v>544620000</v>
      </c>
      <c r="G38" s="20">
        <v>449017369</v>
      </c>
      <c r="H38" s="20">
        <v>456804737</v>
      </c>
      <c r="I38" s="20">
        <v>456804737</v>
      </c>
      <c r="J38" s="20">
        <v>456804737</v>
      </c>
      <c r="K38" s="20">
        <v>456804737</v>
      </c>
      <c r="L38" s="20">
        <v>456804737</v>
      </c>
      <c r="M38" s="20">
        <v>456804737</v>
      </c>
      <c r="N38" s="20">
        <v>456804737</v>
      </c>
      <c r="O38" s="20">
        <v>456804737</v>
      </c>
      <c r="P38" s="20">
        <v>456804737</v>
      </c>
      <c r="Q38" s="20">
        <v>456804737</v>
      </c>
      <c r="R38" s="20">
        <v>456804737</v>
      </c>
      <c r="S38" s="20">
        <v>456804737</v>
      </c>
      <c r="T38" s="20">
        <v>456804737</v>
      </c>
      <c r="U38" s="20">
        <v>456804737</v>
      </c>
      <c r="V38" s="20">
        <v>456804737</v>
      </c>
      <c r="W38" s="20">
        <v>456804737</v>
      </c>
      <c r="X38" s="20">
        <v>544620000</v>
      </c>
      <c r="Y38" s="20">
        <v>-87815263</v>
      </c>
      <c r="Z38" s="21">
        <v>-16.12</v>
      </c>
      <c r="AA38" s="22">
        <v>544620000</v>
      </c>
    </row>
    <row r="39" spans="1:27" ht="13.5">
      <c r="A39" s="27" t="s">
        <v>61</v>
      </c>
      <c r="B39" s="35"/>
      <c r="C39" s="29">
        <f aca="true" t="shared" si="4" ref="C39:Y39">SUM(C37:C38)</f>
        <v>988124000</v>
      </c>
      <c r="D39" s="29">
        <f>SUM(D37:D38)</f>
        <v>988124000</v>
      </c>
      <c r="E39" s="36">
        <f t="shared" si="4"/>
        <v>1091135000</v>
      </c>
      <c r="F39" s="37">
        <f t="shared" si="4"/>
        <v>1091135000</v>
      </c>
      <c r="G39" s="37">
        <f t="shared" si="4"/>
        <v>1000775907</v>
      </c>
      <c r="H39" s="37">
        <f t="shared" si="4"/>
        <v>1002803665</v>
      </c>
      <c r="I39" s="37">
        <f t="shared" si="4"/>
        <v>987150303</v>
      </c>
      <c r="J39" s="37">
        <f t="shared" si="4"/>
        <v>987150303</v>
      </c>
      <c r="K39" s="37">
        <f t="shared" si="4"/>
        <v>987150303</v>
      </c>
      <c r="L39" s="37">
        <f t="shared" si="4"/>
        <v>987150303</v>
      </c>
      <c r="M39" s="37">
        <f t="shared" si="4"/>
        <v>976253798</v>
      </c>
      <c r="N39" s="37">
        <f t="shared" si="4"/>
        <v>976253798</v>
      </c>
      <c r="O39" s="37">
        <f t="shared" si="4"/>
        <v>976253798</v>
      </c>
      <c r="P39" s="37">
        <f t="shared" si="4"/>
        <v>976253798</v>
      </c>
      <c r="Q39" s="37">
        <f t="shared" si="4"/>
        <v>959861339</v>
      </c>
      <c r="R39" s="37">
        <f t="shared" si="4"/>
        <v>959861339</v>
      </c>
      <c r="S39" s="37">
        <f t="shared" si="4"/>
        <v>959861339</v>
      </c>
      <c r="T39" s="37">
        <f t="shared" si="4"/>
        <v>959861339</v>
      </c>
      <c r="U39" s="37">
        <f t="shared" si="4"/>
        <v>948170663</v>
      </c>
      <c r="V39" s="37">
        <f t="shared" si="4"/>
        <v>948170663</v>
      </c>
      <c r="W39" s="37">
        <f t="shared" si="4"/>
        <v>948170663</v>
      </c>
      <c r="X39" s="37">
        <f t="shared" si="4"/>
        <v>1091135000</v>
      </c>
      <c r="Y39" s="37">
        <f t="shared" si="4"/>
        <v>-142964337</v>
      </c>
      <c r="Z39" s="38">
        <f>+IF(X39&lt;&gt;0,+(Y39/X39)*100,0)</f>
        <v>-13.102350946491498</v>
      </c>
      <c r="AA39" s="39">
        <f>SUM(AA37:AA38)</f>
        <v>1091135000</v>
      </c>
    </row>
    <row r="40" spans="1:27" ht="13.5">
      <c r="A40" s="27" t="s">
        <v>62</v>
      </c>
      <c r="B40" s="28"/>
      <c r="C40" s="29">
        <f aca="true" t="shared" si="5" ref="C40:Y40">+C34+C39</f>
        <v>2076896000</v>
      </c>
      <c r="D40" s="29">
        <f>+D34+D39</f>
        <v>2076896000</v>
      </c>
      <c r="E40" s="30">
        <f t="shared" si="5"/>
        <v>2076568000</v>
      </c>
      <c r="F40" s="31">
        <f t="shared" si="5"/>
        <v>2076568000</v>
      </c>
      <c r="G40" s="31">
        <f t="shared" si="5"/>
        <v>2052643153</v>
      </c>
      <c r="H40" s="31">
        <f t="shared" si="5"/>
        <v>2081180161</v>
      </c>
      <c r="I40" s="31">
        <f t="shared" si="5"/>
        <v>1846483082</v>
      </c>
      <c r="J40" s="31">
        <f t="shared" si="5"/>
        <v>1846483082</v>
      </c>
      <c r="K40" s="31">
        <f t="shared" si="5"/>
        <v>1798941771</v>
      </c>
      <c r="L40" s="31">
        <f t="shared" si="5"/>
        <v>1745208837</v>
      </c>
      <c r="M40" s="31">
        <f t="shared" si="5"/>
        <v>1917838099</v>
      </c>
      <c r="N40" s="31">
        <f t="shared" si="5"/>
        <v>1917838099</v>
      </c>
      <c r="O40" s="31">
        <f t="shared" si="5"/>
        <v>1887216174</v>
      </c>
      <c r="P40" s="31">
        <f t="shared" si="5"/>
        <v>1852205257</v>
      </c>
      <c r="Q40" s="31">
        <f t="shared" si="5"/>
        <v>2052290280</v>
      </c>
      <c r="R40" s="31">
        <f t="shared" si="5"/>
        <v>2052290280</v>
      </c>
      <c r="S40" s="31">
        <f t="shared" si="5"/>
        <v>1918331406</v>
      </c>
      <c r="T40" s="31">
        <f t="shared" si="5"/>
        <v>1840743119</v>
      </c>
      <c r="U40" s="31">
        <f t="shared" si="5"/>
        <v>1883296377</v>
      </c>
      <c r="V40" s="31">
        <f t="shared" si="5"/>
        <v>1883296377</v>
      </c>
      <c r="W40" s="31">
        <f t="shared" si="5"/>
        <v>1883296377</v>
      </c>
      <c r="X40" s="31">
        <f t="shared" si="5"/>
        <v>2076568000</v>
      </c>
      <c r="Y40" s="31">
        <f t="shared" si="5"/>
        <v>-193271623</v>
      </c>
      <c r="Z40" s="32">
        <f>+IF(X40&lt;&gt;0,+(Y40/X40)*100,0)</f>
        <v>-9.307261934114365</v>
      </c>
      <c r="AA40" s="33">
        <f>+AA34+AA39</f>
        <v>2076568000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11545384000</v>
      </c>
      <c r="D42" s="43">
        <f>+D25-D40</f>
        <v>11545384000</v>
      </c>
      <c r="E42" s="44">
        <f t="shared" si="6"/>
        <v>13004746000</v>
      </c>
      <c r="F42" s="45">
        <f t="shared" si="6"/>
        <v>12751045000</v>
      </c>
      <c r="G42" s="45">
        <f t="shared" si="6"/>
        <v>11629331227</v>
      </c>
      <c r="H42" s="45">
        <f t="shared" si="6"/>
        <v>11912666490</v>
      </c>
      <c r="I42" s="45">
        <f t="shared" si="6"/>
        <v>11892882358</v>
      </c>
      <c r="J42" s="45">
        <f t="shared" si="6"/>
        <v>11892882358</v>
      </c>
      <c r="K42" s="45">
        <f t="shared" si="6"/>
        <v>11886070534</v>
      </c>
      <c r="L42" s="45">
        <f t="shared" si="6"/>
        <v>11757099204</v>
      </c>
      <c r="M42" s="45">
        <f t="shared" si="6"/>
        <v>12096647303</v>
      </c>
      <c r="N42" s="45">
        <f t="shared" si="6"/>
        <v>12096647303</v>
      </c>
      <c r="O42" s="45">
        <f t="shared" si="6"/>
        <v>12037218702</v>
      </c>
      <c r="P42" s="45">
        <f t="shared" si="6"/>
        <v>11967851296</v>
      </c>
      <c r="Q42" s="45">
        <f t="shared" si="6"/>
        <v>12219729646</v>
      </c>
      <c r="R42" s="45">
        <f t="shared" si="6"/>
        <v>12219729646</v>
      </c>
      <c r="S42" s="45">
        <f t="shared" si="6"/>
        <v>12387302490</v>
      </c>
      <c r="T42" s="45">
        <f t="shared" si="6"/>
        <v>12443149253</v>
      </c>
      <c r="U42" s="45">
        <f t="shared" si="6"/>
        <v>12331494542</v>
      </c>
      <c r="V42" s="45">
        <f t="shared" si="6"/>
        <v>12331494542</v>
      </c>
      <c r="W42" s="45">
        <f t="shared" si="6"/>
        <v>12331494542</v>
      </c>
      <c r="X42" s="45">
        <f t="shared" si="6"/>
        <v>12751045000</v>
      </c>
      <c r="Y42" s="45">
        <f t="shared" si="6"/>
        <v>-419550458</v>
      </c>
      <c r="Z42" s="46">
        <f>+IF(X42&lt;&gt;0,+(Y42/X42)*100,0)</f>
        <v>-3.2903221500669164</v>
      </c>
      <c r="AA42" s="47">
        <f>+AA25-AA40</f>
        <v>12751045000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9138881000</v>
      </c>
      <c r="D45" s="18">
        <v>9138881000</v>
      </c>
      <c r="E45" s="19">
        <v>10327810000</v>
      </c>
      <c r="F45" s="20">
        <v>10074109000</v>
      </c>
      <c r="G45" s="20">
        <v>9201271009</v>
      </c>
      <c r="H45" s="20">
        <v>9508182815</v>
      </c>
      <c r="I45" s="20">
        <v>9488398682</v>
      </c>
      <c r="J45" s="20">
        <v>9488398682</v>
      </c>
      <c r="K45" s="20">
        <v>9481586859</v>
      </c>
      <c r="L45" s="20">
        <v>9353596053</v>
      </c>
      <c r="M45" s="20">
        <v>9693144153</v>
      </c>
      <c r="N45" s="20">
        <v>9693144153</v>
      </c>
      <c r="O45" s="20">
        <v>9633715552</v>
      </c>
      <c r="P45" s="20">
        <v>9564348146</v>
      </c>
      <c r="Q45" s="20">
        <v>9816226495</v>
      </c>
      <c r="R45" s="20">
        <v>9816226495</v>
      </c>
      <c r="S45" s="20">
        <v>9983799340</v>
      </c>
      <c r="T45" s="20">
        <v>10039646102</v>
      </c>
      <c r="U45" s="20">
        <v>9927991393</v>
      </c>
      <c r="V45" s="20">
        <v>9927991393</v>
      </c>
      <c r="W45" s="20">
        <v>9927991393</v>
      </c>
      <c r="X45" s="20">
        <v>10074109000</v>
      </c>
      <c r="Y45" s="20">
        <v>-146117607</v>
      </c>
      <c r="Z45" s="48">
        <v>-1.45</v>
      </c>
      <c r="AA45" s="22">
        <v>10074109000</v>
      </c>
    </row>
    <row r="46" spans="1:27" ht="13.5">
      <c r="A46" s="23" t="s">
        <v>67</v>
      </c>
      <c r="B46" s="17"/>
      <c r="C46" s="18">
        <v>2406503000</v>
      </c>
      <c r="D46" s="18">
        <v>2406503000</v>
      </c>
      <c r="E46" s="19">
        <v>2676936000</v>
      </c>
      <c r="F46" s="20">
        <v>2676936000</v>
      </c>
      <c r="G46" s="20">
        <v>2428060218</v>
      </c>
      <c r="H46" s="20">
        <v>2404483674</v>
      </c>
      <c r="I46" s="20">
        <v>2404483674</v>
      </c>
      <c r="J46" s="20">
        <v>2404483674</v>
      </c>
      <c r="K46" s="20">
        <v>2404483674</v>
      </c>
      <c r="L46" s="20">
        <v>2403503149</v>
      </c>
      <c r="M46" s="20">
        <v>2403503149</v>
      </c>
      <c r="N46" s="20">
        <v>2403503149</v>
      </c>
      <c r="O46" s="20">
        <v>2403503149</v>
      </c>
      <c r="P46" s="20">
        <v>2403503149</v>
      </c>
      <c r="Q46" s="20">
        <v>2403503149</v>
      </c>
      <c r="R46" s="20">
        <v>2403503149</v>
      </c>
      <c r="S46" s="20">
        <v>2403503149</v>
      </c>
      <c r="T46" s="20">
        <v>2403503149</v>
      </c>
      <c r="U46" s="20">
        <v>2403503149</v>
      </c>
      <c r="V46" s="20">
        <v>2403503149</v>
      </c>
      <c r="W46" s="20">
        <v>2403503149</v>
      </c>
      <c r="X46" s="20">
        <v>2676936000</v>
      </c>
      <c r="Y46" s="20">
        <v>-273432851</v>
      </c>
      <c r="Z46" s="48">
        <v>-10.21</v>
      </c>
      <c r="AA46" s="22">
        <v>2676936000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11545384000</v>
      </c>
      <c r="D48" s="51">
        <f>SUM(D45:D47)</f>
        <v>11545384000</v>
      </c>
      <c r="E48" s="52">
        <f t="shared" si="7"/>
        <v>13004746000</v>
      </c>
      <c r="F48" s="53">
        <f t="shared" si="7"/>
        <v>12751045000</v>
      </c>
      <c r="G48" s="53">
        <f t="shared" si="7"/>
        <v>11629331227</v>
      </c>
      <c r="H48" s="53">
        <f t="shared" si="7"/>
        <v>11912666489</v>
      </c>
      <c r="I48" s="53">
        <f t="shared" si="7"/>
        <v>11892882356</v>
      </c>
      <c r="J48" s="53">
        <f t="shared" si="7"/>
        <v>11892882356</v>
      </c>
      <c r="K48" s="53">
        <f t="shared" si="7"/>
        <v>11886070533</v>
      </c>
      <c r="L48" s="53">
        <f t="shared" si="7"/>
        <v>11757099202</v>
      </c>
      <c r="M48" s="53">
        <f t="shared" si="7"/>
        <v>12096647302</v>
      </c>
      <c r="N48" s="53">
        <f t="shared" si="7"/>
        <v>12096647302</v>
      </c>
      <c r="O48" s="53">
        <f t="shared" si="7"/>
        <v>12037218701</v>
      </c>
      <c r="P48" s="53">
        <f t="shared" si="7"/>
        <v>11967851295</v>
      </c>
      <c r="Q48" s="53">
        <f t="shared" si="7"/>
        <v>12219729644</v>
      </c>
      <c r="R48" s="53">
        <f t="shared" si="7"/>
        <v>12219729644</v>
      </c>
      <c r="S48" s="53">
        <f t="shared" si="7"/>
        <v>12387302489</v>
      </c>
      <c r="T48" s="53">
        <f t="shared" si="7"/>
        <v>12443149251</v>
      </c>
      <c r="U48" s="53">
        <f t="shared" si="7"/>
        <v>12331494542</v>
      </c>
      <c r="V48" s="53">
        <f t="shared" si="7"/>
        <v>12331494542</v>
      </c>
      <c r="W48" s="53">
        <f t="shared" si="7"/>
        <v>12331494542</v>
      </c>
      <c r="X48" s="53">
        <f t="shared" si="7"/>
        <v>12751045000</v>
      </c>
      <c r="Y48" s="53">
        <f t="shared" si="7"/>
        <v>-419550458</v>
      </c>
      <c r="Z48" s="54">
        <f>+IF(X48&lt;&gt;0,+(Y48/X48)*100,0)</f>
        <v>-3.2903221500669164</v>
      </c>
      <c r="AA48" s="55">
        <f>SUM(AA45:AA47)</f>
        <v>12751045000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29660541</v>
      </c>
      <c r="D6" s="18">
        <v>29660541</v>
      </c>
      <c r="E6" s="19">
        <v>4443126</v>
      </c>
      <c r="F6" s="20">
        <v>4687498</v>
      </c>
      <c r="G6" s="20">
        <v>1587013</v>
      </c>
      <c r="H6" s="20">
        <v>1666006</v>
      </c>
      <c r="I6" s="20">
        <v>2070096</v>
      </c>
      <c r="J6" s="20">
        <v>2070096</v>
      </c>
      <c r="K6" s="20">
        <v>1975432</v>
      </c>
      <c r="L6" s="20">
        <v>18818187</v>
      </c>
      <c r="M6" s="20">
        <v>690981</v>
      </c>
      <c r="N6" s="20">
        <v>690981</v>
      </c>
      <c r="O6" s="20">
        <v>79551</v>
      </c>
      <c r="P6" s="20">
        <v>1291087</v>
      </c>
      <c r="Q6" s="20">
        <v>17770640</v>
      </c>
      <c r="R6" s="20">
        <v>17770640</v>
      </c>
      <c r="S6" s="20">
        <v>762162</v>
      </c>
      <c r="T6" s="20">
        <v>1410077</v>
      </c>
      <c r="U6" s="20">
        <v>217630</v>
      </c>
      <c r="V6" s="20">
        <v>217630</v>
      </c>
      <c r="W6" s="20">
        <v>217630</v>
      </c>
      <c r="X6" s="20">
        <v>4687498</v>
      </c>
      <c r="Y6" s="20">
        <v>-4469868</v>
      </c>
      <c r="Z6" s="21">
        <v>-95.36</v>
      </c>
      <c r="AA6" s="22">
        <v>4687498</v>
      </c>
    </row>
    <row r="7" spans="1:27" ht="13.5">
      <c r="A7" s="23" t="s">
        <v>34</v>
      </c>
      <c r="B7" s="17"/>
      <c r="C7" s="18">
        <v>29658401</v>
      </c>
      <c r="D7" s="18">
        <v>29658401</v>
      </c>
      <c r="E7" s="19">
        <v>19811329</v>
      </c>
      <c r="F7" s="20">
        <v>19811329</v>
      </c>
      <c r="G7" s="20">
        <v>47260141</v>
      </c>
      <c r="H7" s="20">
        <v>42517399</v>
      </c>
      <c r="I7" s="20">
        <v>34413049</v>
      </c>
      <c r="J7" s="20">
        <v>34413049</v>
      </c>
      <c r="K7" s="20">
        <v>32091335</v>
      </c>
      <c r="L7" s="20">
        <v>12027809</v>
      </c>
      <c r="M7" s="20">
        <v>33199161</v>
      </c>
      <c r="N7" s="20">
        <v>33199161</v>
      </c>
      <c r="O7" s="20">
        <v>29370229</v>
      </c>
      <c r="P7" s="20">
        <v>23512123</v>
      </c>
      <c r="Q7" s="20">
        <v>26305475</v>
      </c>
      <c r="R7" s="20">
        <v>26305475</v>
      </c>
      <c r="S7" s="20">
        <v>19286858</v>
      </c>
      <c r="T7" s="20">
        <v>26279153</v>
      </c>
      <c r="U7" s="20">
        <v>21441529</v>
      </c>
      <c r="V7" s="20">
        <v>21441529</v>
      </c>
      <c r="W7" s="20">
        <v>21441529</v>
      </c>
      <c r="X7" s="20">
        <v>19811329</v>
      </c>
      <c r="Y7" s="20">
        <v>1630200</v>
      </c>
      <c r="Z7" s="21">
        <v>8.23</v>
      </c>
      <c r="AA7" s="22">
        <v>19811329</v>
      </c>
    </row>
    <row r="8" spans="1:27" ht="13.5">
      <c r="A8" s="23" t="s">
        <v>35</v>
      </c>
      <c r="B8" s="17"/>
      <c r="C8" s="18">
        <v>25166162</v>
      </c>
      <c r="D8" s="18">
        <v>25166162</v>
      </c>
      <c r="E8" s="19">
        <v>23500823</v>
      </c>
      <c r="F8" s="20">
        <v>23500823</v>
      </c>
      <c r="G8" s="20">
        <v>38057248</v>
      </c>
      <c r="H8" s="20">
        <v>32493060</v>
      </c>
      <c r="I8" s="20">
        <v>32173395</v>
      </c>
      <c r="J8" s="20">
        <v>32173395</v>
      </c>
      <c r="K8" s="20">
        <v>33896647</v>
      </c>
      <c r="L8" s="20">
        <v>33966463</v>
      </c>
      <c r="M8" s="20">
        <v>34401278</v>
      </c>
      <c r="N8" s="20">
        <v>34401278</v>
      </c>
      <c r="O8" s="20">
        <v>36478505</v>
      </c>
      <c r="P8" s="20">
        <v>36612245</v>
      </c>
      <c r="Q8" s="20">
        <v>36888238</v>
      </c>
      <c r="R8" s="20">
        <v>36888238</v>
      </c>
      <c r="S8" s="20">
        <v>37163219</v>
      </c>
      <c r="T8" s="20">
        <v>36296823</v>
      </c>
      <c r="U8" s="20">
        <v>34026138</v>
      </c>
      <c r="V8" s="20">
        <v>34026138</v>
      </c>
      <c r="W8" s="20">
        <v>34026138</v>
      </c>
      <c r="X8" s="20">
        <v>23500823</v>
      </c>
      <c r="Y8" s="20">
        <v>10525315</v>
      </c>
      <c r="Z8" s="21">
        <v>44.79</v>
      </c>
      <c r="AA8" s="22">
        <v>23500823</v>
      </c>
    </row>
    <row r="9" spans="1:27" ht="13.5">
      <c r="A9" s="23" t="s">
        <v>36</v>
      </c>
      <c r="B9" s="17"/>
      <c r="C9" s="18">
        <v>-4108240</v>
      </c>
      <c r="D9" s="18">
        <v>-4108240</v>
      </c>
      <c r="E9" s="19">
        <v>17035037</v>
      </c>
      <c r="F9" s="20">
        <v>17971965</v>
      </c>
      <c r="G9" s="20">
        <v>33857021</v>
      </c>
      <c r="H9" s="20">
        <v>30198751</v>
      </c>
      <c r="I9" s="20">
        <v>30927520</v>
      </c>
      <c r="J9" s="20">
        <v>30927520</v>
      </c>
      <c r="K9" s="20">
        <v>9927800</v>
      </c>
      <c r="L9" s="20">
        <v>1456866</v>
      </c>
      <c r="M9" s="20">
        <v>1564087</v>
      </c>
      <c r="N9" s="20">
        <v>1564087</v>
      </c>
      <c r="O9" s="20">
        <v>2601112</v>
      </c>
      <c r="P9" s="20">
        <v>3057319</v>
      </c>
      <c r="Q9" s="20">
        <v>669411</v>
      </c>
      <c r="R9" s="20">
        <v>669411</v>
      </c>
      <c r="S9" s="20">
        <v>5978662</v>
      </c>
      <c r="T9" s="20">
        <v>6115225</v>
      </c>
      <c r="U9" s="20">
        <v>8219024</v>
      </c>
      <c r="V9" s="20">
        <v>8219024</v>
      </c>
      <c r="W9" s="20">
        <v>8219024</v>
      </c>
      <c r="X9" s="20">
        <v>17971965</v>
      </c>
      <c r="Y9" s="20">
        <v>-9752941</v>
      </c>
      <c r="Z9" s="21">
        <v>-54.27</v>
      </c>
      <c r="AA9" s="22">
        <v>17971965</v>
      </c>
    </row>
    <row r="10" spans="1:27" ht="13.5">
      <c r="A10" s="23" t="s">
        <v>37</v>
      </c>
      <c r="B10" s="17"/>
      <c r="C10" s="18">
        <v>2060922</v>
      </c>
      <c r="D10" s="18">
        <v>2060922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3802215</v>
      </c>
      <c r="D11" s="18">
        <v>3802215</v>
      </c>
      <c r="E11" s="19">
        <v>2667223</v>
      </c>
      <c r="F11" s="20">
        <v>2813921</v>
      </c>
      <c r="G11" s="20">
        <v>3629964</v>
      </c>
      <c r="H11" s="20">
        <v>4494522</v>
      </c>
      <c r="I11" s="20">
        <v>4601277</v>
      </c>
      <c r="J11" s="20">
        <v>4601277</v>
      </c>
      <c r="K11" s="20">
        <v>6678575</v>
      </c>
      <c r="L11" s="20">
        <v>6626818</v>
      </c>
      <c r="M11" s="20">
        <v>6673438</v>
      </c>
      <c r="N11" s="20">
        <v>6673438</v>
      </c>
      <c r="O11" s="20">
        <v>6603606</v>
      </c>
      <c r="P11" s="20">
        <v>6835909</v>
      </c>
      <c r="Q11" s="20">
        <v>6869540</v>
      </c>
      <c r="R11" s="20">
        <v>6869540</v>
      </c>
      <c r="S11" s="20">
        <v>7122842</v>
      </c>
      <c r="T11" s="20">
        <v>7211991</v>
      </c>
      <c r="U11" s="20">
        <v>6770531</v>
      </c>
      <c r="V11" s="20">
        <v>6770531</v>
      </c>
      <c r="W11" s="20">
        <v>6770531</v>
      </c>
      <c r="X11" s="20">
        <v>2813921</v>
      </c>
      <c r="Y11" s="20">
        <v>3956610</v>
      </c>
      <c r="Z11" s="21">
        <v>140.61</v>
      </c>
      <c r="AA11" s="22">
        <v>2813921</v>
      </c>
    </row>
    <row r="12" spans="1:27" ht="13.5">
      <c r="A12" s="27" t="s">
        <v>39</v>
      </c>
      <c r="B12" s="28"/>
      <c r="C12" s="29">
        <f aca="true" t="shared" si="0" ref="C12:Y12">SUM(C6:C11)</f>
        <v>86240001</v>
      </c>
      <c r="D12" s="29">
        <f>SUM(D6:D11)</f>
        <v>86240001</v>
      </c>
      <c r="E12" s="30">
        <f t="shared" si="0"/>
        <v>67457538</v>
      </c>
      <c r="F12" s="31">
        <f t="shared" si="0"/>
        <v>68785536</v>
      </c>
      <c r="G12" s="31">
        <f t="shared" si="0"/>
        <v>124391387</v>
      </c>
      <c r="H12" s="31">
        <f t="shared" si="0"/>
        <v>111369738</v>
      </c>
      <c r="I12" s="31">
        <f t="shared" si="0"/>
        <v>104185337</v>
      </c>
      <c r="J12" s="31">
        <f t="shared" si="0"/>
        <v>104185337</v>
      </c>
      <c r="K12" s="31">
        <f t="shared" si="0"/>
        <v>84569789</v>
      </c>
      <c r="L12" s="31">
        <f t="shared" si="0"/>
        <v>72896143</v>
      </c>
      <c r="M12" s="31">
        <f t="shared" si="0"/>
        <v>76528945</v>
      </c>
      <c r="N12" s="31">
        <f t="shared" si="0"/>
        <v>76528945</v>
      </c>
      <c r="O12" s="31">
        <f t="shared" si="0"/>
        <v>75133003</v>
      </c>
      <c r="P12" s="31">
        <f t="shared" si="0"/>
        <v>71308683</v>
      </c>
      <c r="Q12" s="31">
        <f t="shared" si="0"/>
        <v>88503304</v>
      </c>
      <c r="R12" s="31">
        <f t="shared" si="0"/>
        <v>88503304</v>
      </c>
      <c r="S12" s="31">
        <f t="shared" si="0"/>
        <v>70313743</v>
      </c>
      <c r="T12" s="31">
        <f t="shared" si="0"/>
        <v>77313269</v>
      </c>
      <c r="U12" s="31">
        <f t="shared" si="0"/>
        <v>70674852</v>
      </c>
      <c r="V12" s="31">
        <f t="shared" si="0"/>
        <v>70674852</v>
      </c>
      <c r="W12" s="31">
        <f t="shared" si="0"/>
        <v>70674852</v>
      </c>
      <c r="X12" s="31">
        <f t="shared" si="0"/>
        <v>68785536</v>
      </c>
      <c r="Y12" s="31">
        <f t="shared" si="0"/>
        <v>1889316</v>
      </c>
      <c r="Z12" s="32">
        <f>+IF(X12&lt;&gt;0,+(Y12/X12)*100,0)</f>
        <v>2.7466762779896055</v>
      </c>
      <c r="AA12" s="33">
        <f>SUM(AA6:AA11)</f>
        <v>68785536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>
        <v>199758</v>
      </c>
      <c r="V16" s="24">
        <v>199758</v>
      </c>
      <c r="W16" s="24">
        <v>199758</v>
      </c>
      <c r="X16" s="20"/>
      <c r="Y16" s="24">
        <v>199758</v>
      </c>
      <c r="Z16" s="25"/>
      <c r="AA16" s="26"/>
    </row>
    <row r="17" spans="1:27" ht="13.5">
      <c r="A17" s="23" t="s">
        <v>43</v>
      </c>
      <c r="B17" s="17"/>
      <c r="C17" s="18">
        <v>199756</v>
      </c>
      <c r="D17" s="18">
        <v>199756</v>
      </c>
      <c r="E17" s="19">
        <v>199756</v>
      </c>
      <c r="F17" s="20"/>
      <c r="G17" s="20">
        <v>211518</v>
      </c>
      <c r="H17" s="20">
        <v>211518</v>
      </c>
      <c r="I17" s="20">
        <v>199758</v>
      </c>
      <c r="J17" s="20">
        <v>199758</v>
      </c>
      <c r="K17" s="20">
        <v>199757</v>
      </c>
      <c r="L17" s="20">
        <v>199757</v>
      </c>
      <c r="M17" s="20">
        <v>199757</v>
      </c>
      <c r="N17" s="20">
        <v>199757</v>
      </c>
      <c r="O17" s="20">
        <v>199757</v>
      </c>
      <c r="P17" s="20">
        <v>199757</v>
      </c>
      <c r="Q17" s="20">
        <v>199758</v>
      </c>
      <c r="R17" s="20">
        <v>199758</v>
      </c>
      <c r="S17" s="20">
        <v>199757</v>
      </c>
      <c r="T17" s="20">
        <v>199757</v>
      </c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662957621</v>
      </c>
      <c r="D19" s="18">
        <v>662957621</v>
      </c>
      <c r="E19" s="19">
        <v>654550464</v>
      </c>
      <c r="F19" s="20">
        <v>654550465</v>
      </c>
      <c r="G19" s="20">
        <v>673216412</v>
      </c>
      <c r="H19" s="20">
        <v>666344439</v>
      </c>
      <c r="I19" s="20">
        <v>668786451</v>
      </c>
      <c r="J19" s="20">
        <v>668786451</v>
      </c>
      <c r="K19" s="20">
        <v>668239587</v>
      </c>
      <c r="L19" s="20">
        <v>668635585</v>
      </c>
      <c r="M19" s="20">
        <v>671873844</v>
      </c>
      <c r="N19" s="20">
        <v>671873844</v>
      </c>
      <c r="O19" s="20">
        <v>672783515</v>
      </c>
      <c r="P19" s="20">
        <v>673565283</v>
      </c>
      <c r="Q19" s="20">
        <v>646983463</v>
      </c>
      <c r="R19" s="20">
        <v>646983463</v>
      </c>
      <c r="S19" s="20">
        <v>675830169</v>
      </c>
      <c r="T19" s="20">
        <v>677218608</v>
      </c>
      <c r="U19" s="20">
        <v>663464816</v>
      </c>
      <c r="V19" s="20">
        <v>663464816</v>
      </c>
      <c r="W19" s="20">
        <v>663464816</v>
      </c>
      <c r="X19" s="20">
        <v>654550465</v>
      </c>
      <c r="Y19" s="20">
        <v>8914351</v>
      </c>
      <c r="Z19" s="21">
        <v>1.36</v>
      </c>
      <c r="AA19" s="22">
        <v>654550465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2370000</v>
      </c>
      <c r="D21" s="18">
        <v>2370000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31669</v>
      </c>
      <c r="D22" s="18">
        <v>31669</v>
      </c>
      <c r="E22" s="19">
        <v>34072</v>
      </c>
      <c r="F22" s="20"/>
      <c r="G22" s="20">
        <v>39485</v>
      </c>
      <c r="H22" s="20">
        <v>39485</v>
      </c>
      <c r="I22" s="20">
        <v>31669</v>
      </c>
      <c r="J22" s="20">
        <v>31669</v>
      </c>
      <c r="K22" s="20">
        <v>31669</v>
      </c>
      <c r="L22" s="20">
        <v>31669</v>
      </c>
      <c r="M22" s="20">
        <v>31669</v>
      </c>
      <c r="N22" s="20">
        <v>31669</v>
      </c>
      <c r="O22" s="20">
        <v>31669</v>
      </c>
      <c r="P22" s="20">
        <v>31669</v>
      </c>
      <c r="Q22" s="20">
        <v>31669</v>
      </c>
      <c r="R22" s="20">
        <v>31669</v>
      </c>
      <c r="S22" s="20">
        <v>31669</v>
      </c>
      <c r="T22" s="20">
        <v>31669</v>
      </c>
      <c r="U22" s="20">
        <v>31669</v>
      </c>
      <c r="V22" s="20">
        <v>31669</v>
      </c>
      <c r="W22" s="20">
        <v>31669</v>
      </c>
      <c r="X22" s="20"/>
      <c r="Y22" s="20">
        <v>31669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>
        <v>2370000</v>
      </c>
      <c r="F23" s="20"/>
      <c r="G23" s="24">
        <v>2370000</v>
      </c>
      <c r="H23" s="24">
        <v>2370000</v>
      </c>
      <c r="I23" s="24">
        <v>2370000</v>
      </c>
      <c r="J23" s="20">
        <v>2370000</v>
      </c>
      <c r="K23" s="24">
        <v>2506350</v>
      </c>
      <c r="L23" s="24">
        <v>2506350</v>
      </c>
      <c r="M23" s="20">
        <v>2506350</v>
      </c>
      <c r="N23" s="24">
        <v>2506350</v>
      </c>
      <c r="O23" s="24">
        <v>2506350</v>
      </c>
      <c r="P23" s="24">
        <v>2506350</v>
      </c>
      <c r="Q23" s="20">
        <v>2506350</v>
      </c>
      <c r="R23" s="24">
        <v>2506350</v>
      </c>
      <c r="S23" s="24">
        <v>2506350</v>
      </c>
      <c r="T23" s="20">
        <v>2506350</v>
      </c>
      <c r="U23" s="24">
        <v>2506350</v>
      </c>
      <c r="V23" s="24">
        <v>2506350</v>
      </c>
      <c r="W23" s="24">
        <v>2506350</v>
      </c>
      <c r="X23" s="20"/>
      <c r="Y23" s="24">
        <v>2506350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665559046</v>
      </c>
      <c r="D24" s="29">
        <f>SUM(D15:D23)</f>
        <v>665559046</v>
      </c>
      <c r="E24" s="36">
        <f t="shared" si="1"/>
        <v>657154292</v>
      </c>
      <c r="F24" s="37">
        <f t="shared" si="1"/>
        <v>654550465</v>
      </c>
      <c r="G24" s="37">
        <f t="shared" si="1"/>
        <v>675837415</v>
      </c>
      <c r="H24" s="37">
        <f t="shared" si="1"/>
        <v>668965442</v>
      </c>
      <c r="I24" s="37">
        <f t="shared" si="1"/>
        <v>671387878</v>
      </c>
      <c r="J24" s="37">
        <f t="shared" si="1"/>
        <v>671387878</v>
      </c>
      <c r="K24" s="37">
        <f t="shared" si="1"/>
        <v>670977363</v>
      </c>
      <c r="L24" s="37">
        <f t="shared" si="1"/>
        <v>671373361</v>
      </c>
      <c r="M24" s="37">
        <f t="shared" si="1"/>
        <v>674611620</v>
      </c>
      <c r="N24" s="37">
        <f t="shared" si="1"/>
        <v>674611620</v>
      </c>
      <c r="O24" s="37">
        <f t="shared" si="1"/>
        <v>675521291</v>
      </c>
      <c r="P24" s="37">
        <f t="shared" si="1"/>
        <v>676303059</v>
      </c>
      <c r="Q24" s="37">
        <f t="shared" si="1"/>
        <v>649721240</v>
      </c>
      <c r="R24" s="37">
        <f t="shared" si="1"/>
        <v>649721240</v>
      </c>
      <c r="S24" s="37">
        <f t="shared" si="1"/>
        <v>678567945</v>
      </c>
      <c r="T24" s="37">
        <f t="shared" si="1"/>
        <v>679956384</v>
      </c>
      <c r="U24" s="37">
        <f t="shared" si="1"/>
        <v>666202593</v>
      </c>
      <c r="V24" s="37">
        <f t="shared" si="1"/>
        <v>666202593</v>
      </c>
      <c r="W24" s="37">
        <f t="shared" si="1"/>
        <v>666202593</v>
      </c>
      <c r="X24" s="37">
        <f t="shared" si="1"/>
        <v>654550465</v>
      </c>
      <c r="Y24" s="37">
        <f t="shared" si="1"/>
        <v>11652128</v>
      </c>
      <c r="Z24" s="38">
        <f>+IF(X24&lt;&gt;0,+(Y24/X24)*100,0)</f>
        <v>1.7801725952482517</v>
      </c>
      <c r="AA24" s="39">
        <f>SUM(AA15:AA23)</f>
        <v>654550465</v>
      </c>
    </row>
    <row r="25" spans="1:27" ht="13.5">
      <c r="A25" s="27" t="s">
        <v>51</v>
      </c>
      <c r="B25" s="28"/>
      <c r="C25" s="29">
        <f aca="true" t="shared" si="2" ref="C25:Y25">+C12+C24</f>
        <v>751799047</v>
      </c>
      <c r="D25" s="29">
        <f>+D12+D24</f>
        <v>751799047</v>
      </c>
      <c r="E25" s="30">
        <f t="shared" si="2"/>
        <v>724611830</v>
      </c>
      <c r="F25" s="31">
        <f t="shared" si="2"/>
        <v>723336001</v>
      </c>
      <c r="G25" s="31">
        <f t="shared" si="2"/>
        <v>800228802</v>
      </c>
      <c r="H25" s="31">
        <f t="shared" si="2"/>
        <v>780335180</v>
      </c>
      <c r="I25" s="31">
        <f t="shared" si="2"/>
        <v>775573215</v>
      </c>
      <c r="J25" s="31">
        <f t="shared" si="2"/>
        <v>775573215</v>
      </c>
      <c r="K25" s="31">
        <f t="shared" si="2"/>
        <v>755547152</v>
      </c>
      <c r="L25" s="31">
        <f t="shared" si="2"/>
        <v>744269504</v>
      </c>
      <c r="M25" s="31">
        <f t="shared" si="2"/>
        <v>751140565</v>
      </c>
      <c r="N25" s="31">
        <f t="shared" si="2"/>
        <v>751140565</v>
      </c>
      <c r="O25" s="31">
        <f t="shared" si="2"/>
        <v>750654294</v>
      </c>
      <c r="P25" s="31">
        <f t="shared" si="2"/>
        <v>747611742</v>
      </c>
      <c r="Q25" s="31">
        <f t="shared" si="2"/>
        <v>738224544</v>
      </c>
      <c r="R25" s="31">
        <f t="shared" si="2"/>
        <v>738224544</v>
      </c>
      <c r="S25" s="31">
        <f t="shared" si="2"/>
        <v>748881688</v>
      </c>
      <c r="T25" s="31">
        <f t="shared" si="2"/>
        <v>757269653</v>
      </c>
      <c r="U25" s="31">
        <f t="shared" si="2"/>
        <v>736877445</v>
      </c>
      <c r="V25" s="31">
        <f t="shared" si="2"/>
        <v>736877445</v>
      </c>
      <c r="W25" s="31">
        <f t="shared" si="2"/>
        <v>736877445</v>
      </c>
      <c r="X25" s="31">
        <f t="shared" si="2"/>
        <v>723336001</v>
      </c>
      <c r="Y25" s="31">
        <f t="shared" si="2"/>
        <v>13541444</v>
      </c>
      <c r="Z25" s="32">
        <f>+IF(X25&lt;&gt;0,+(Y25/X25)*100,0)</f>
        <v>1.872082127984668</v>
      </c>
      <c r="AA25" s="33">
        <f>+AA12+AA24</f>
        <v>723336001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1842499</v>
      </c>
      <c r="D29" s="18">
        <v>1842499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1881244</v>
      </c>
      <c r="D31" s="18">
        <v>1881244</v>
      </c>
      <c r="E31" s="19">
        <v>1805797</v>
      </c>
      <c r="F31" s="20"/>
      <c r="G31" s="20">
        <v>1893749</v>
      </c>
      <c r="H31" s="20">
        <v>1916726</v>
      </c>
      <c r="I31" s="20">
        <v>1956501</v>
      </c>
      <c r="J31" s="20">
        <v>1956501</v>
      </c>
      <c r="K31" s="20">
        <v>2006997</v>
      </c>
      <c r="L31" s="20">
        <v>2003335</v>
      </c>
      <c r="M31" s="20">
        <v>2006826</v>
      </c>
      <c r="N31" s="20">
        <v>2006826</v>
      </c>
      <c r="O31" s="20">
        <v>2020588</v>
      </c>
      <c r="P31" s="20">
        <v>2074821</v>
      </c>
      <c r="Q31" s="20">
        <v>2070833</v>
      </c>
      <c r="R31" s="20">
        <v>2070833</v>
      </c>
      <c r="S31" s="20">
        <v>2089413</v>
      </c>
      <c r="T31" s="20">
        <v>2124766</v>
      </c>
      <c r="U31" s="20">
        <v>2133554</v>
      </c>
      <c r="V31" s="20">
        <v>2133554</v>
      </c>
      <c r="W31" s="20">
        <v>2133554</v>
      </c>
      <c r="X31" s="20"/>
      <c r="Y31" s="20">
        <v>2133554</v>
      </c>
      <c r="Z31" s="21"/>
      <c r="AA31" s="22"/>
    </row>
    <row r="32" spans="1:27" ht="13.5">
      <c r="A32" s="23" t="s">
        <v>57</v>
      </c>
      <c r="B32" s="17"/>
      <c r="C32" s="18">
        <v>23125650</v>
      </c>
      <c r="D32" s="18">
        <v>23125650</v>
      </c>
      <c r="E32" s="19">
        <v>18751475</v>
      </c>
      <c r="F32" s="20">
        <v>18751475</v>
      </c>
      <c r="G32" s="20">
        <v>14885809</v>
      </c>
      <c r="H32" s="20">
        <v>14155097</v>
      </c>
      <c r="I32" s="20">
        <v>13809117</v>
      </c>
      <c r="J32" s="20">
        <v>13809117</v>
      </c>
      <c r="K32" s="20">
        <v>14022857</v>
      </c>
      <c r="L32" s="20">
        <v>15211351</v>
      </c>
      <c r="M32" s="20">
        <v>13636959</v>
      </c>
      <c r="N32" s="20">
        <v>13636959</v>
      </c>
      <c r="O32" s="20">
        <v>14142093</v>
      </c>
      <c r="P32" s="20">
        <v>14270509</v>
      </c>
      <c r="Q32" s="20">
        <v>15128195</v>
      </c>
      <c r="R32" s="20">
        <v>15128195</v>
      </c>
      <c r="S32" s="20">
        <v>14763683</v>
      </c>
      <c r="T32" s="20">
        <v>14497261</v>
      </c>
      <c r="U32" s="20">
        <v>26867542</v>
      </c>
      <c r="V32" s="20">
        <v>26867542</v>
      </c>
      <c r="W32" s="20">
        <v>26867542</v>
      </c>
      <c r="X32" s="20">
        <v>18751475</v>
      </c>
      <c r="Y32" s="20">
        <v>8116067</v>
      </c>
      <c r="Z32" s="21">
        <v>43.28</v>
      </c>
      <c r="AA32" s="22">
        <v>18751475</v>
      </c>
    </row>
    <row r="33" spans="1:27" ht="13.5">
      <c r="A33" s="23" t="s">
        <v>58</v>
      </c>
      <c r="B33" s="17"/>
      <c r="C33" s="18">
        <v>1781778</v>
      </c>
      <c r="D33" s="18">
        <v>1781778</v>
      </c>
      <c r="E33" s="19">
        <v>4919563</v>
      </c>
      <c r="F33" s="20"/>
      <c r="G33" s="20">
        <v>3749399</v>
      </c>
      <c r="H33" s="20">
        <v>3195287</v>
      </c>
      <c r="I33" s="20">
        <v>3202865</v>
      </c>
      <c r="J33" s="20">
        <v>3202865</v>
      </c>
      <c r="K33" s="20">
        <v>3202865</v>
      </c>
      <c r="L33" s="20">
        <v>3202865</v>
      </c>
      <c r="M33" s="20">
        <v>3202865</v>
      </c>
      <c r="N33" s="20">
        <v>3202865</v>
      </c>
      <c r="O33" s="20">
        <v>3195287</v>
      </c>
      <c r="P33" s="20">
        <v>3195287</v>
      </c>
      <c r="Q33" s="20">
        <v>3195287</v>
      </c>
      <c r="R33" s="20">
        <v>3195287</v>
      </c>
      <c r="S33" s="20">
        <v>3195287</v>
      </c>
      <c r="T33" s="20">
        <v>3195287</v>
      </c>
      <c r="U33" s="20">
        <v>3195287</v>
      </c>
      <c r="V33" s="20">
        <v>3195287</v>
      </c>
      <c r="W33" s="20">
        <v>3195287</v>
      </c>
      <c r="X33" s="20"/>
      <c r="Y33" s="20">
        <v>3195287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28631171</v>
      </c>
      <c r="D34" s="29">
        <f>SUM(D29:D33)</f>
        <v>28631171</v>
      </c>
      <c r="E34" s="30">
        <f t="shared" si="3"/>
        <v>25476835</v>
      </c>
      <c r="F34" s="31">
        <f t="shared" si="3"/>
        <v>18751475</v>
      </c>
      <c r="G34" s="31">
        <f t="shared" si="3"/>
        <v>20528957</v>
      </c>
      <c r="H34" s="31">
        <f t="shared" si="3"/>
        <v>19267110</v>
      </c>
      <c r="I34" s="31">
        <f t="shared" si="3"/>
        <v>18968483</v>
      </c>
      <c r="J34" s="31">
        <f t="shared" si="3"/>
        <v>18968483</v>
      </c>
      <c r="K34" s="31">
        <f t="shared" si="3"/>
        <v>19232719</v>
      </c>
      <c r="L34" s="31">
        <f t="shared" si="3"/>
        <v>20417551</v>
      </c>
      <c r="M34" s="31">
        <f t="shared" si="3"/>
        <v>18846650</v>
      </c>
      <c r="N34" s="31">
        <f t="shared" si="3"/>
        <v>18846650</v>
      </c>
      <c r="O34" s="31">
        <f t="shared" si="3"/>
        <v>19357968</v>
      </c>
      <c r="P34" s="31">
        <f t="shared" si="3"/>
        <v>19540617</v>
      </c>
      <c r="Q34" s="31">
        <f t="shared" si="3"/>
        <v>20394315</v>
      </c>
      <c r="R34" s="31">
        <f t="shared" si="3"/>
        <v>20394315</v>
      </c>
      <c r="S34" s="31">
        <f t="shared" si="3"/>
        <v>20048383</v>
      </c>
      <c r="T34" s="31">
        <f t="shared" si="3"/>
        <v>19817314</v>
      </c>
      <c r="U34" s="31">
        <f t="shared" si="3"/>
        <v>32196383</v>
      </c>
      <c r="V34" s="31">
        <f t="shared" si="3"/>
        <v>32196383</v>
      </c>
      <c r="W34" s="31">
        <f t="shared" si="3"/>
        <v>32196383</v>
      </c>
      <c r="X34" s="31">
        <f t="shared" si="3"/>
        <v>18751475</v>
      </c>
      <c r="Y34" s="31">
        <f t="shared" si="3"/>
        <v>13444908</v>
      </c>
      <c r="Z34" s="32">
        <f>+IF(X34&lt;&gt;0,+(Y34/X34)*100,0)</f>
        <v>71.70053555786944</v>
      </c>
      <c r="AA34" s="33">
        <f>SUM(AA29:AA33)</f>
        <v>18751475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24750107</v>
      </c>
      <c r="F38" s="20">
        <v>24750580</v>
      </c>
      <c r="G38" s="20">
        <v>27122259</v>
      </c>
      <c r="H38" s="20">
        <v>22805865</v>
      </c>
      <c r="I38" s="20">
        <v>22785080</v>
      </c>
      <c r="J38" s="20">
        <v>22785080</v>
      </c>
      <c r="K38" s="20">
        <v>22783503</v>
      </c>
      <c r="L38" s="20">
        <v>22760577</v>
      </c>
      <c r="M38" s="20">
        <v>22726368</v>
      </c>
      <c r="N38" s="20">
        <v>22726368</v>
      </c>
      <c r="O38" s="20">
        <v>22712477</v>
      </c>
      <c r="P38" s="20">
        <v>22682755</v>
      </c>
      <c r="Q38" s="20">
        <v>22622411</v>
      </c>
      <c r="R38" s="20">
        <v>22622411</v>
      </c>
      <c r="S38" s="20">
        <v>22613138</v>
      </c>
      <c r="T38" s="20">
        <v>22599016</v>
      </c>
      <c r="U38" s="20">
        <v>22569882</v>
      </c>
      <c r="V38" s="20">
        <v>22569882</v>
      </c>
      <c r="W38" s="20">
        <v>22569882</v>
      </c>
      <c r="X38" s="20">
        <v>24750580</v>
      </c>
      <c r="Y38" s="20">
        <v>-2180698</v>
      </c>
      <c r="Z38" s="21">
        <v>-8.81</v>
      </c>
      <c r="AA38" s="22">
        <v>24750580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24750107</v>
      </c>
      <c r="F39" s="37">
        <f t="shared" si="4"/>
        <v>24750580</v>
      </c>
      <c r="G39" s="37">
        <f t="shared" si="4"/>
        <v>27122259</v>
      </c>
      <c r="H39" s="37">
        <f t="shared" si="4"/>
        <v>22805865</v>
      </c>
      <c r="I39" s="37">
        <f t="shared" si="4"/>
        <v>22785080</v>
      </c>
      <c r="J39" s="37">
        <f t="shared" si="4"/>
        <v>22785080</v>
      </c>
      <c r="K39" s="37">
        <f t="shared" si="4"/>
        <v>22783503</v>
      </c>
      <c r="L39" s="37">
        <f t="shared" si="4"/>
        <v>22760577</v>
      </c>
      <c r="M39" s="37">
        <f t="shared" si="4"/>
        <v>22726368</v>
      </c>
      <c r="N39" s="37">
        <f t="shared" si="4"/>
        <v>22726368</v>
      </c>
      <c r="O39" s="37">
        <f t="shared" si="4"/>
        <v>22712477</v>
      </c>
      <c r="P39" s="37">
        <f t="shared" si="4"/>
        <v>22682755</v>
      </c>
      <c r="Q39" s="37">
        <f t="shared" si="4"/>
        <v>22622411</v>
      </c>
      <c r="R39" s="37">
        <f t="shared" si="4"/>
        <v>22622411</v>
      </c>
      <c r="S39" s="37">
        <f t="shared" si="4"/>
        <v>22613138</v>
      </c>
      <c r="T39" s="37">
        <f t="shared" si="4"/>
        <v>22599016</v>
      </c>
      <c r="U39" s="37">
        <f t="shared" si="4"/>
        <v>22569882</v>
      </c>
      <c r="V39" s="37">
        <f t="shared" si="4"/>
        <v>22569882</v>
      </c>
      <c r="W39" s="37">
        <f t="shared" si="4"/>
        <v>22569882</v>
      </c>
      <c r="X39" s="37">
        <f t="shared" si="4"/>
        <v>24750580</v>
      </c>
      <c r="Y39" s="37">
        <f t="shared" si="4"/>
        <v>-2180698</v>
      </c>
      <c r="Z39" s="38">
        <f>+IF(X39&lt;&gt;0,+(Y39/X39)*100,0)</f>
        <v>-8.81069453725933</v>
      </c>
      <c r="AA39" s="39">
        <f>SUM(AA37:AA38)</f>
        <v>24750580</v>
      </c>
    </row>
    <row r="40" spans="1:27" ht="13.5">
      <c r="A40" s="27" t="s">
        <v>62</v>
      </c>
      <c r="B40" s="28"/>
      <c r="C40" s="29">
        <f aca="true" t="shared" si="5" ref="C40:Y40">+C34+C39</f>
        <v>28631171</v>
      </c>
      <c r="D40" s="29">
        <f>+D34+D39</f>
        <v>28631171</v>
      </c>
      <c r="E40" s="30">
        <f t="shared" si="5"/>
        <v>50226942</v>
      </c>
      <c r="F40" s="31">
        <f t="shared" si="5"/>
        <v>43502055</v>
      </c>
      <c r="G40" s="31">
        <f t="shared" si="5"/>
        <v>47651216</v>
      </c>
      <c r="H40" s="31">
        <f t="shared" si="5"/>
        <v>42072975</v>
      </c>
      <c r="I40" s="31">
        <f t="shared" si="5"/>
        <v>41753563</v>
      </c>
      <c r="J40" s="31">
        <f t="shared" si="5"/>
        <v>41753563</v>
      </c>
      <c r="K40" s="31">
        <f t="shared" si="5"/>
        <v>42016222</v>
      </c>
      <c r="L40" s="31">
        <f t="shared" si="5"/>
        <v>43178128</v>
      </c>
      <c r="M40" s="31">
        <f t="shared" si="5"/>
        <v>41573018</v>
      </c>
      <c r="N40" s="31">
        <f t="shared" si="5"/>
        <v>41573018</v>
      </c>
      <c r="O40" s="31">
        <f t="shared" si="5"/>
        <v>42070445</v>
      </c>
      <c r="P40" s="31">
        <f t="shared" si="5"/>
        <v>42223372</v>
      </c>
      <c r="Q40" s="31">
        <f t="shared" si="5"/>
        <v>43016726</v>
      </c>
      <c r="R40" s="31">
        <f t="shared" si="5"/>
        <v>43016726</v>
      </c>
      <c r="S40" s="31">
        <f t="shared" si="5"/>
        <v>42661521</v>
      </c>
      <c r="T40" s="31">
        <f t="shared" si="5"/>
        <v>42416330</v>
      </c>
      <c r="U40" s="31">
        <f t="shared" si="5"/>
        <v>54766265</v>
      </c>
      <c r="V40" s="31">
        <f t="shared" si="5"/>
        <v>54766265</v>
      </c>
      <c r="W40" s="31">
        <f t="shared" si="5"/>
        <v>54766265</v>
      </c>
      <c r="X40" s="31">
        <f t="shared" si="5"/>
        <v>43502055</v>
      </c>
      <c r="Y40" s="31">
        <f t="shared" si="5"/>
        <v>11264210</v>
      </c>
      <c r="Z40" s="32">
        <f>+IF(X40&lt;&gt;0,+(Y40/X40)*100,0)</f>
        <v>25.893512386943556</v>
      </c>
      <c r="AA40" s="33">
        <f>+AA34+AA39</f>
        <v>43502055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723167876</v>
      </c>
      <c r="D42" s="43">
        <f>+D25-D40</f>
        <v>723167876</v>
      </c>
      <c r="E42" s="44">
        <f t="shared" si="6"/>
        <v>674384888</v>
      </c>
      <c r="F42" s="45">
        <f t="shared" si="6"/>
        <v>679833946</v>
      </c>
      <c r="G42" s="45">
        <f t="shared" si="6"/>
        <v>752577586</v>
      </c>
      <c r="H42" s="45">
        <f t="shared" si="6"/>
        <v>738262205</v>
      </c>
      <c r="I42" s="45">
        <f t="shared" si="6"/>
        <v>733819652</v>
      </c>
      <c r="J42" s="45">
        <f t="shared" si="6"/>
        <v>733819652</v>
      </c>
      <c r="K42" s="45">
        <f t="shared" si="6"/>
        <v>713530930</v>
      </c>
      <c r="L42" s="45">
        <f t="shared" si="6"/>
        <v>701091376</v>
      </c>
      <c r="M42" s="45">
        <f t="shared" si="6"/>
        <v>709567547</v>
      </c>
      <c r="N42" s="45">
        <f t="shared" si="6"/>
        <v>709567547</v>
      </c>
      <c r="O42" s="45">
        <f t="shared" si="6"/>
        <v>708583849</v>
      </c>
      <c r="P42" s="45">
        <f t="shared" si="6"/>
        <v>705388370</v>
      </c>
      <c r="Q42" s="45">
        <f t="shared" si="6"/>
        <v>695207818</v>
      </c>
      <c r="R42" s="45">
        <f t="shared" si="6"/>
        <v>695207818</v>
      </c>
      <c r="S42" s="45">
        <f t="shared" si="6"/>
        <v>706220167</v>
      </c>
      <c r="T42" s="45">
        <f t="shared" si="6"/>
        <v>714853323</v>
      </c>
      <c r="U42" s="45">
        <f t="shared" si="6"/>
        <v>682111180</v>
      </c>
      <c r="V42" s="45">
        <f t="shared" si="6"/>
        <v>682111180</v>
      </c>
      <c r="W42" s="45">
        <f t="shared" si="6"/>
        <v>682111180</v>
      </c>
      <c r="X42" s="45">
        <f t="shared" si="6"/>
        <v>679833946</v>
      </c>
      <c r="Y42" s="45">
        <f t="shared" si="6"/>
        <v>2277234</v>
      </c>
      <c r="Z42" s="46">
        <f>+IF(X42&lt;&gt;0,+(Y42/X42)*100,0)</f>
        <v>0.3349691514227505</v>
      </c>
      <c r="AA42" s="47">
        <f>+AA25-AA40</f>
        <v>679833946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723167876</v>
      </c>
      <c r="D45" s="18">
        <v>723167876</v>
      </c>
      <c r="E45" s="19">
        <v>663684519</v>
      </c>
      <c r="F45" s="20">
        <v>669133946</v>
      </c>
      <c r="G45" s="20">
        <v>739543326</v>
      </c>
      <c r="H45" s="20">
        <v>725219416</v>
      </c>
      <c r="I45" s="20">
        <v>720776863</v>
      </c>
      <c r="J45" s="20">
        <v>720776863</v>
      </c>
      <c r="K45" s="20">
        <v>700488141</v>
      </c>
      <c r="L45" s="20">
        <v>688048587</v>
      </c>
      <c r="M45" s="20">
        <v>696524758</v>
      </c>
      <c r="N45" s="20">
        <v>696524758</v>
      </c>
      <c r="O45" s="20">
        <v>695541060</v>
      </c>
      <c r="P45" s="20">
        <v>692345581</v>
      </c>
      <c r="Q45" s="20">
        <v>682165029</v>
      </c>
      <c r="R45" s="20">
        <v>682165029</v>
      </c>
      <c r="S45" s="20">
        <v>693177378</v>
      </c>
      <c r="T45" s="20">
        <v>701810534</v>
      </c>
      <c r="U45" s="20"/>
      <c r="V45" s="20"/>
      <c r="W45" s="20"/>
      <c r="X45" s="20">
        <v>669133946</v>
      </c>
      <c r="Y45" s="20">
        <v>-669133946</v>
      </c>
      <c r="Z45" s="48">
        <v>-100</v>
      </c>
      <c r="AA45" s="22">
        <v>669133946</v>
      </c>
    </row>
    <row r="46" spans="1:27" ht="13.5">
      <c r="A46" s="23" t="s">
        <v>67</v>
      </c>
      <c r="B46" s="17"/>
      <c r="C46" s="18"/>
      <c r="D46" s="18"/>
      <c r="E46" s="19">
        <v>10700369</v>
      </c>
      <c r="F46" s="20">
        <v>10700000</v>
      </c>
      <c r="G46" s="20">
        <v>13034260</v>
      </c>
      <c r="H46" s="20">
        <v>13042789</v>
      </c>
      <c r="I46" s="20">
        <v>13042789</v>
      </c>
      <c r="J46" s="20">
        <v>13042789</v>
      </c>
      <c r="K46" s="20">
        <v>13042789</v>
      </c>
      <c r="L46" s="20">
        <v>13042789</v>
      </c>
      <c r="M46" s="20">
        <v>13042789</v>
      </c>
      <c r="N46" s="20">
        <v>13042789</v>
      </c>
      <c r="O46" s="20">
        <v>13042789</v>
      </c>
      <c r="P46" s="20">
        <v>13042789</v>
      </c>
      <c r="Q46" s="20">
        <v>13042789</v>
      </c>
      <c r="R46" s="20">
        <v>13042789</v>
      </c>
      <c r="S46" s="20">
        <v>13042789</v>
      </c>
      <c r="T46" s="20">
        <v>13042789</v>
      </c>
      <c r="U46" s="20">
        <v>10509731</v>
      </c>
      <c r="V46" s="20">
        <v>10509731</v>
      </c>
      <c r="W46" s="20">
        <v>10509731</v>
      </c>
      <c r="X46" s="20">
        <v>10700000</v>
      </c>
      <c r="Y46" s="20">
        <v>-190269</v>
      </c>
      <c r="Z46" s="48">
        <v>-1.78</v>
      </c>
      <c r="AA46" s="22">
        <v>10700000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>
        <v>671601449</v>
      </c>
      <c r="V47" s="20">
        <v>671601449</v>
      </c>
      <c r="W47" s="20">
        <v>671601449</v>
      </c>
      <c r="X47" s="20"/>
      <c r="Y47" s="20">
        <v>671601449</v>
      </c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723167876</v>
      </c>
      <c r="D48" s="51">
        <f>SUM(D45:D47)</f>
        <v>723167876</v>
      </c>
      <c r="E48" s="52">
        <f t="shared" si="7"/>
        <v>674384888</v>
      </c>
      <c r="F48" s="53">
        <f t="shared" si="7"/>
        <v>679833946</v>
      </c>
      <c r="G48" s="53">
        <f t="shared" si="7"/>
        <v>752577586</v>
      </c>
      <c r="H48" s="53">
        <f t="shared" si="7"/>
        <v>738262205</v>
      </c>
      <c r="I48" s="53">
        <f t="shared" si="7"/>
        <v>733819652</v>
      </c>
      <c r="J48" s="53">
        <f t="shared" si="7"/>
        <v>733819652</v>
      </c>
      <c r="K48" s="53">
        <f t="shared" si="7"/>
        <v>713530930</v>
      </c>
      <c r="L48" s="53">
        <f t="shared" si="7"/>
        <v>701091376</v>
      </c>
      <c r="M48" s="53">
        <f t="shared" si="7"/>
        <v>709567547</v>
      </c>
      <c r="N48" s="53">
        <f t="shared" si="7"/>
        <v>709567547</v>
      </c>
      <c r="O48" s="53">
        <f t="shared" si="7"/>
        <v>708583849</v>
      </c>
      <c r="P48" s="53">
        <f t="shared" si="7"/>
        <v>705388370</v>
      </c>
      <c r="Q48" s="53">
        <f t="shared" si="7"/>
        <v>695207818</v>
      </c>
      <c r="R48" s="53">
        <f t="shared" si="7"/>
        <v>695207818</v>
      </c>
      <c r="S48" s="53">
        <f t="shared" si="7"/>
        <v>706220167</v>
      </c>
      <c r="T48" s="53">
        <f t="shared" si="7"/>
        <v>714853323</v>
      </c>
      <c r="U48" s="53">
        <f t="shared" si="7"/>
        <v>682111180</v>
      </c>
      <c r="V48" s="53">
        <f t="shared" si="7"/>
        <v>682111180</v>
      </c>
      <c r="W48" s="53">
        <f t="shared" si="7"/>
        <v>682111180</v>
      </c>
      <c r="X48" s="53">
        <f t="shared" si="7"/>
        <v>679833946</v>
      </c>
      <c r="Y48" s="53">
        <f t="shared" si="7"/>
        <v>2277234</v>
      </c>
      <c r="Z48" s="54">
        <f>+IF(X48&lt;&gt;0,+(Y48/X48)*100,0)</f>
        <v>0.3349691514227505</v>
      </c>
      <c r="AA48" s="55">
        <f>SUM(AA45:AA47)</f>
        <v>679833946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251333364</v>
      </c>
      <c r="D6" s="18">
        <v>251333364</v>
      </c>
      <c r="E6" s="19">
        <v>371000000</v>
      </c>
      <c r="F6" s="20">
        <v>371000000</v>
      </c>
      <c r="G6" s="20">
        <v>547376579</v>
      </c>
      <c r="H6" s="20">
        <v>334008216</v>
      </c>
      <c r="I6" s="20">
        <v>334008216</v>
      </c>
      <c r="J6" s="20">
        <v>334008216</v>
      </c>
      <c r="K6" s="20">
        <v>301954981</v>
      </c>
      <c r="L6" s="20">
        <v>143016302</v>
      </c>
      <c r="M6" s="20">
        <v>12945111</v>
      </c>
      <c r="N6" s="20">
        <v>12945111</v>
      </c>
      <c r="O6" s="20">
        <v>55569296</v>
      </c>
      <c r="P6" s="20"/>
      <c r="Q6" s="20">
        <v>18857928</v>
      </c>
      <c r="R6" s="20">
        <v>18857928</v>
      </c>
      <c r="S6" s="20">
        <v>17468698</v>
      </c>
      <c r="T6" s="20">
        <v>12622985</v>
      </c>
      <c r="U6" s="20"/>
      <c r="V6" s="20">
        <v>12622985</v>
      </c>
      <c r="W6" s="20">
        <v>12622985</v>
      </c>
      <c r="X6" s="20">
        <v>371000000</v>
      </c>
      <c r="Y6" s="20">
        <v>-358377015</v>
      </c>
      <c r="Z6" s="21">
        <v>-96.6</v>
      </c>
      <c r="AA6" s="22">
        <v>371000000</v>
      </c>
    </row>
    <row r="7" spans="1:27" ht="13.5">
      <c r="A7" s="23" t="s">
        <v>34</v>
      </c>
      <c r="B7" s="17"/>
      <c r="C7" s="18">
        <v>129043449</v>
      </c>
      <c r="D7" s="18">
        <v>129043449</v>
      </c>
      <c r="E7" s="19">
        <v>380443540</v>
      </c>
      <c r="F7" s="20">
        <v>380443540</v>
      </c>
      <c r="G7" s="20"/>
      <c r="H7" s="20">
        <v>200000000</v>
      </c>
      <c r="I7" s="20">
        <v>200000000</v>
      </c>
      <c r="J7" s="20">
        <v>200000000</v>
      </c>
      <c r="K7" s="20">
        <v>100000000</v>
      </c>
      <c r="L7" s="20">
        <v>365130641</v>
      </c>
      <c r="M7" s="20">
        <v>365130641</v>
      </c>
      <c r="N7" s="20">
        <v>365130641</v>
      </c>
      <c r="O7" s="20">
        <v>134086807</v>
      </c>
      <c r="P7" s="20"/>
      <c r="Q7" s="20">
        <v>489877568</v>
      </c>
      <c r="R7" s="20">
        <v>489877568</v>
      </c>
      <c r="S7" s="20">
        <v>401352829</v>
      </c>
      <c r="T7" s="20">
        <v>504600337</v>
      </c>
      <c r="U7" s="20"/>
      <c r="V7" s="20">
        <v>504600337</v>
      </c>
      <c r="W7" s="20">
        <v>504600337</v>
      </c>
      <c r="X7" s="20">
        <v>380443540</v>
      </c>
      <c r="Y7" s="20">
        <v>124156797</v>
      </c>
      <c r="Z7" s="21">
        <v>32.63</v>
      </c>
      <c r="AA7" s="22">
        <v>380443540</v>
      </c>
    </row>
    <row r="8" spans="1:27" ht="13.5">
      <c r="A8" s="23" t="s">
        <v>35</v>
      </c>
      <c r="B8" s="17"/>
      <c r="C8" s="18">
        <v>50482625</v>
      </c>
      <c r="D8" s="18">
        <v>50482625</v>
      </c>
      <c r="E8" s="19">
        <v>68604545</v>
      </c>
      <c r="F8" s="20">
        <v>68604545</v>
      </c>
      <c r="G8" s="20">
        <v>50749263</v>
      </c>
      <c r="H8" s="20">
        <v>50749263</v>
      </c>
      <c r="I8" s="20">
        <v>50749263</v>
      </c>
      <c r="J8" s="20">
        <v>50749263</v>
      </c>
      <c r="K8" s="20">
        <v>16165928</v>
      </c>
      <c r="L8" s="20">
        <v>481030265</v>
      </c>
      <c r="M8" s="20">
        <v>435605031</v>
      </c>
      <c r="N8" s="20">
        <v>435605031</v>
      </c>
      <c r="O8" s="20">
        <v>587634162</v>
      </c>
      <c r="P8" s="20"/>
      <c r="Q8" s="20">
        <v>671007268</v>
      </c>
      <c r="R8" s="20">
        <v>671007268</v>
      </c>
      <c r="S8" s="20">
        <v>313785720</v>
      </c>
      <c r="T8" s="20">
        <v>731008554</v>
      </c>
      <c r="U8" s="20"/>
      <c r="V8" s="20">
        <v>731008554</v>
      </c>
      <c r="W8" s="20">
        <v>731008554</v>
      </c>
      <c r="X8" s="20">
        <v>68604545</v>
      </c>
      <c r="Y8" s="20">
        <v>662404009</v>
      </c>
      <c r="Z8" s="21">
        <v>965.54</v>
      </c>
      <c r="AA8" s="22">
        <v>68604545</v>
      </c>
    </row>
    <row r="9" spans="1:27" ht="13.5">
      <c r="A9" s="23" t="s">
        <v>36</v>
      </c>
      <c r="B9" s="17"/>
      <c r="C9" s="18">
        <v>51922015</v>
      </c>
      <c r="D9" s="18">
        <v>51922015</v>
      </c>
      <c r="E9" s="19">
        <v>19080000</v>
      </c>
      <c r="F9" s="20">
        <v>19080000</v>
      </c>
      <c r="G9" s="20">
        <v>56033891</v>
      </c>
      <c r="H9" s="20">
        <v>56033891</v>
      </c>
      <c r="I9" s="20">
        <v>56033891</v>
      </c>
      <c r="J9" s="20">
        <v>56033891</v>
      </c>
      <c r="K9" s="20">
        <v>423867847</v>
      </c>
      <c r="L9" s="20">
        <v>2623979</v>
      </c>
      <c r="M9" s="20">
        <v>2623979</v>
      </c>
      <c r="N9" s="20">
        <v>2623979</v>
      </c>
      <c r="O9" s="20">
        <v>2623979</v>
      </c>
      <c r="P9" s="20"/>
      <c r="Q9" s="20">
        <v>26685825</v>
      </c>
      <c r="R9" s="20">
        <v>26685825</v>
      </c>
      <c r="S9" s="20">
        <v>26685825</v>
      </c>
      <c r="T9" s="20">
        <v>26685825</v>
      </c>
      <c r="U9" s="20"/>
      <c r="V9" s="20">
        <v>26685825</v>
      </c>
      <c r="W9" s="20">
        <v>26685825</v>
      </c>
      <c r="X9" s="20">
        <v>19080000</v>
      </c>
      <c r="Y9" s="20">
        <v>7605825</v>
      </c>
      <c r="Z9" s="21">
        <v>39.86</v>
      </c>
      <c r="AA9" s="22">
        <v>19080000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9131185</v>
      </c>
      <c r="H10" s="24">
        <v>281435262</v>
      </c>
      <c r="I10" s="24">
        <v>281435262</v>
      </c>
      <c r="J10" s="20">
        <v>281435262</v>
      </c>
      <c r="K10" s="24">
        <v>281435262</v>
      </c>
      <c r="L10" s="24"/>
      <c r="M10" s="20"/>
      <c r="N10" s="24"/>
      <c r="O10" s="24"/>
      <c r="P10" s="24"/>
      <c r="Q10" s="20">
        <v>52280628</v>
      </c>
      <c r="R10" s="24">
        <v>52280628</v>
      </c>
      <c r="S10" s="24">
        <v>52280628</v>
      </c>
      <c r="T10" s="20">
        <v>52280628</v>
      </c>
      <c r="U10" s="24"/>
      <c r="V10" s="24">
        <v>52280628</v>
      </c>
      <c r="W10" s="24">
        <v>52280628</v>
      </c>
      <c r="X10" s="20"/>
      <c r="Y10" s="24">
        <v>52280628</v>
      </c>
      <c r="Z10" s="25"/>
      <c r="AA10" s="26"/>
    </row>
    <row r="11" spans="1:27" ht="13.5">
      <c r="A11" s="23" t="s">
        <v>38</v>
      </c>
      <c r="B11" s="17"/>
      <c r="C11" s="18">
        <v>1622688</v>
      </c>
      <c r="D11" s="18">
        <v>1622688</v>
      </c>
      <c r="E11" s="19">
        <v>848000</v>
      </c>
      <c r="F11" s="20">
        <v>848000</v>
      </c>
      <c r="G11" s="20">
        <v>1622688</v>
      </c>
      <c r="H11" s="20">
        <v>1622688</v>
      </c>
      <c r="I11" s="20">
        <v>1622688</v>
      </c>
      <c r="J11" s="20">
        <v>1622688</v>
      </c>
      <c r="K11" s="20">
        <v>1622687</v>
      </c>
      <c r="L11" s="20">
        <v>1622687</v>
      </c>
      <c r="M11" s="20">
        <v>1622687</v>
      </c>
      <c r="N11" s="20">
        <v>1622687</v>
      </c>
      <c r="O11" s="20">
        <v>1622687</v>
      </c>
      <c r="P11" s="20"/>
      <c r="Q11" s="20">
        <v>1622687</v>
      </c>
      <c r="R11" s="20">
        <v>1622687</v>
      </c>
      <c r="S11" s="20">
        <v>1622687</v>
      </c>
      <c r="T11" s="20">
        <v>1622687</v>
      </c>
      <c r="U11" s="20"/>
      <c r="V11" s="20">
        <v>1622687</v>
      </c>
      <c r="W11" s="20">
        <v>1622687</v>
      </c>
      <c r="X11" s="20">
        <v>848000</v>
      </c>
      <c r="Y11" s="20">
        <v>774687</v>
      </c>
      <c r="Z11" s="21">
        <v>91.35</v>
      </c>
      <c r="AA11" s="22">
        <v>848000</v>
      </c>
    </row>
    <row r="12" spans="1:27" ht="13.5">
      <c r="A12" s="27" t="s">
        <v>39</v>
      </c>
      <c r="B12" s="28"/>
      <c r="C12" s="29">
        <f aca="true" t="shared" si="0" ref="C12:Y12">SUM(C6:C11)</f>
        <v>484404141</v>
      </c>
      <c r="D12" s="29">
        <f>SUM(D6:D11)</f>
        <v>484404141</v>
      </c>
      <c r="E12" s="30">
        <f t="shared" si="0"/>
        <v>839976085</v>
      </c>
      <c r="F12" s="31">
        <f t="shared" si="0"/>
        <v>839976085</v>
      </c>
      <c r="G12" s="31">
        <f t="shared" si="0"/>
        <v>664913606</v>
      </c>
      <c r="H12" s="31">
        <f t="shared" si="0"/>
        <v>923849320</v>
      </c>
      <c r="I12" s="31">
        <f t="shared" si="0"/>
        <v>923849320</v>
      </c>
      <c r="J12" s="31">
        <f t="shared" si="0"/>
        <v>923849320</v>
      </c>
      <c r="K12" s="31">
        <f t="shared" si="0"/>
        <v>1125046705</v>
      </c>
      <c r="L12" s="31">
        <f t="shared" si="0"/>
        <v>993423874</v>
      </c>
      <c r="M12" s="31">
        <f t="shared" si="0"/>
        <v>817927449</v>
      </c>
      <c r="N12" s="31">
        <f t="shared" si="0"/>
        <v>817927449</v>
      </c>
      <c r="O12" s="31">
        <f t="shared" si="0"/>
        <v>781536931</v>
      </c>
      <c r="P12" s="31">
        <f t="shared" si="0"/>
        <v>0</v>
      </c>
      <c r="Q12" s="31">
        <f t="shared" si="0"/>
        <v>1260331904</v>
      </c>
      <c r="R12" s="31">
        <f t="shared" si="0"/>
        <v>1260331904</v>
      </c>
      <c r="S12" s="31">
        <f t="shared" si="0"/>
        <v>813196387</v>
      </c>
      <c r="T12" s="31">
        <f t="shared" si="0"/>
        <v>1328821016</v>
      </c>
      <c r="U12" s="31">
        <f t="shared" si="0"/>
        <v>0</v>
      </c>
      <c r="V12" s="31">
        <f t="shared" si="0"/>
        <v>1328821016</v>
      </c>
      <c r="W12" s="31">
        <f t="shared" si="0"/>
        <v>1328821016</v>
      </c>
      <c r="X12" s="31">
        <f t="shared" si="0"/>
        <v>839976085</v>
      </c>
      <c r="Y12" s="31">
        <f t="shared" si="0"/>
        <v>488844931</v>
      </c>
      <c r="Z12" s="32">
        <f>+IF(X12&lt;&gt;0,+(Y12/X12)*100,0)</f>
        <v>58.19748201521714</v>
      </c>
      <c r="AA12" s="33">
        <f>SUM(AA6:AA11)</f>
        <v>839976085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1500000</v>
      </c>
      <c r="D16" s="18">
        <v>1500000</v>
      </c>
      <c r="E16" s="19"/>
      <c r="F16" s="20"/>
      <c r="G16" s="24"/>
      <c r="H16" s="24"/>
      <c r="I16" s="24"/>
      <c r="J16" s="20"/>
      <c r="K16" s="24"/>
      <c r="L16" s="24">
        <v>1500000</v>
      </c>
      <c r="M16" s="20">
        <v>1500000</v>
      </c>
      <c r="N16" s="24">
        <v>1500000</v>
      </c>
      <c r="O16" s="24"/>
      <c r="P16" s="24"/>
      <c r="Q16" s="20">
        <v>1500000</v>
      </c>
      <c r="R16" s="24">
        <v>1500000</v>
      </c>
      <c r="S16" s="24">
        <v>1500000</v>
      </c>
      <c r="T16" s="20">
        <v>1500000</v>
      </c>
      <c r="U16" s="24"/>
      <c r="V16" s="24">
        <v>1500000</v>
      </c>
      <c r="W16" s="24">
        <v>1500000</v>
      </c>
      <c r="X16" s="20"/>
      <c r="Y16" s="24">
        <v>1500000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>
        <v>2150891</v>
      </c>
      <c r="H18" s="20">
        <v>2150891</v>
      </c>
      <c r="I18" s="20">
        <v>2150891</v>
      </c>
      <c r="J18" s="20">
        <v>2150891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3277151639</v>
      </c>
      <c r="D19" s="18">
        <v>3277151639</v>
      </c>
      <c r="E19" s="19">
        <v>3333943326</v>
      </c>
      <c r="F19" s="20">
        <v>3333943326</v>
      </c>
      <c r="G19" s="20">
        <v>3276490062</v>
      </c>
      <c r="H19" s="20">
        <v>3298141812</v>
      </c>
      <c r="I19" s="20">
        <v>3298141812</v>
      </c>
      <c r="J19" s="20">
        <v>3298141812</v>
      </c>
      <c r="K19" s="20">
        <v>3348160548</v>
      </c>
      <c r="L19" s="20">
        <v>3417930499</v>
      </c>
      <c r="M19" s="20">
        <v>3454219692</v>
      </c>
      <c r="N19" s="20">
        <v>3454219692</v>
      </c>
      <c r="O19" s="20">
        <v>3459014729</v>
      </c>
      <c r="P19" s="20"/>
      <c r="Q19" s="20">
        <v>3659402305</v>
      </c>
      <c r="R19" s="20">
        <v>3659402305</v>
      </c>
      <c r="S19" s="20">
        <v>3659551403</v>
      </c>
      <c r="T19" s="20">
        <v>3710168872</v>
      </c>
      <c r="U19" s="20"/>
      <c r="V19" s="20">
        <v>3710168872</v>
      </c>
      <c r="W19" s="20">
        <v>3710168872</v>
      </c>
      <c r="X19" s="20">
        <v>3333943326</v>
      </c>
      <c r="Y19" s="20">
        <v>376225546</v>
      </c>
      <c r="Z19" s="21">
        <v>11.28</v>
      </c>
      <c r="AA19" s="22">
        <v>3333943326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915282</v>
      </c>
      <c r="D22" s="18">
        <v>915282</v>
      </c>
      <c r="E22" s="19"/>
      <c r="F22" s="20"/>
      <c r="G22" s="20">
        <v>1488241</v>
      </c>
      <c r="H22" s="20">
        <v>1488241</v>
      </c>
      <c r="I22" s="20">
        <v>1488241</v>
      </c>
      <c r="J22" s="20">
        <v>1488241</v>
      </c>
      <c r="K22" s="20">
        <v>1488240</v>
      </c>
      <c r="L22" s="20">
        <v>915282</v>
      </c>
      <c r="M22" s="20">
        <v>915282</v>
      </c>
      <c r="N22" s="20">
        <v>915282</v>
      </c>
      <c r="O22" s="20">
        <v>915282</v>
      </c>
      <c r="P22" s="20"/>
      <c r="Q22" s="20">
        <v>915282</v>
      </c>
      <c r="R22" s="20">
        <v>915282</v>
      </c>
      <c r="S22" s="20">
        <v>915282</v>
      </c>
      <c r="T22" s="20">
        <v>915282</v>
      </c>
      <c r="U22" s="20"/>
      <c r="V22" s="20">
        <v>915282</v>
      </c>
      <c r="W22" s="20">
        <v>915282</v>
      </c>
      <c r="X22" s="20"/>
      <c r="Y22" s="20">
        <v>915282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3279566921</v>
      </c>
      <c r="D24" s="29">
        <f>SUM(D15:D23)</f>
        <v>3279566921</v>
      </c>
      <c r="E24" s="36">
        <f t="shared" si="1"/>
        <v>3333943326</v>
      </c>
      <c r="F24" s="37">
        <f t="shared" si="1"/>
        <v>3333943326</v>
      </c>
      <c r="G24" s="37">
        <f t="shared" si="1"/>
        <v>3280129194</v>
      </c>
      <c r="H24" s="37">
        <f t="shared" si="1"/>
        <v>3301780944</v>
      </c>
      <c r="I24" s="37">
        <f t="shared" si="1"/>
        <v>3301780944</v>
      </c>
      <c r="J24" s="37">
        <f t="shared" si="1"/>
        <v>3301780944</v>
      </c>
      <c r="K24" s="37">
        <f t="shared" si="1"/>
        <v>3349648788</v>
      </c>
      <c r="L24" s="37">
        <f t="shared" si="1"/>
        <v>3420345781</v>
      </c>
      <c r="M24" s="37">
        <f t="shared" si="1"/>
        <v>3456634974</v>
      </c>
      <c r="N24" s="37">
        <f t="shared" si="1"/>
        <v>3456634974</v>
      </c>
      <c r="O24" s="37">
        <f t="shared" si="1"/>
        <v>3459930011</v>
      </c>
      <c r="P24" s="37">
        <f t="shared" si="1"/>
        <v>0</v>
      </c>
      <c r="Q24" s="37">
        <f t="shared" si="1"/>
        <v>3661817587</v>
      </c>
      <c r="R24" s="37">
        <f t="shared" si="1"/>
        <v>3661817587</v>
      </c>
      <c r="S24" s="37">
        <f t="shared" si="1"/>
        <v>3661966685</v>
      </c>
      <c r="T24" s="37">
        <f t="shared" si="1"/>
        <v>3712584154</v>
      </c>
      <c r="U24" s="37">
        <f t="shared" si="1"/>
        <v>0</v>
      </c>
      <c r="V24" s="37">
        <f t="shared" si="1"/>
        <v>3712584154</v>
      </c>
      <c r="W24" s="37">
        <f t="shared" si="1"/>
        <v>3712584154</v>
      </c>
      <c r="X24" s="37">
        <f t="shared" si="1"/>
        <v>3333943326</v>
      </c>
      <c r="Y24" s="37">
        <f t="shared" si="1"/>
        <v>378640828</v>
      </c>
      <c r="Z24" s="38">
        <f>+IF(X24&lt;&gt;0,+(Y24/X24)*100,0)</f>
        <v>11.357146507174908</v>
      </c>
      <c r="AA24" s="39">
        <f>SUM(AA15:AA23)</f>
        <v>3333943326</v>
      </c>
    </row>
    <row r="25" spans="1:27" ht="13.5">
      <c r="A25" s="27" t="s">
        <v>51</v>
      </c>
      <c r="B25" s="28"/>
      <c r="C25" s="29">
        <f aca="true" t="shared" si="2" ref="C25:Y25">+C12+C24</f>
        <v>3763971062</v>
      </c>
      <c r="D25" s="29">
        <f>+D12+D24</f>
        <v>3763971062</v>
      </c>
      <c r="E25" s="30">
        <f t="shared" si="2"/>
        <v>4173919411</v>
      </c>
      <c r="F25" s="31">
        <f t="shared" si="2"/>
        <v>4173919411</v>
      </c>
      <c r="G25" s="31">
        <f t="shared" si="2"/>
        <v>3945042800</v>
      </c>
      <c r="H25" s="31">
        <f t="shared" si="2"/>
        <v>4225630264</v>
      </c>
      <c r="I25" s="31">
        <f t="shared" si="2"/>
        <v>4225630264</v>
      </c>
      <c r="J25" s="31">
        <f t="shared" si="2"/>
        <v>4225630264</v>
      </c>
      <c r="K25" s="31">
        <f t="shared" si="2"/>
        <v>4474695493</v>
      </c>
      <c r="L25" s="31">
        <f t="shared" si="2"/>
        <v>4413769655</v>
      </c>
      <c r="M25" s="31">
        <f t="shared" si="2"/>
        <v>4274562423</v>
      </c>
      <c r="N25" s="31">
        <f t="shared" si="2"/>
        <v>4274562423</v>
      </c>
      <c r="O25" s="31">
        <f t="shared" si="2"/>
        <v>4241466942</v>
      </c>
      <c r="P25" s="31">
        <f t="shared" si="2"/>
        <v>0</v>
      </c>
      <c r="Q25" s="31">
        <f t="shared" si="2"/>
        <v>4922149491</v>
      </c>
      <c r="R25" s="31">
        <f t="shared" si="2"/>
        <v>4922149491</v>
      </c>
      <c r="S25" s="31">
        <f t="shared" si="2"/>
        <v>4475163072</v>
      </c>
      <c r="T25" s="31">
        <f t="shared" si="2"/>
        <v>5041405170</v>
      </c>
      <c r="U25" s="31">
        <f t="shared" si="2"/>
        <v>0</v>
      </c>
      <c r="V25" s="31">
        <f t="shared" si="2"/>
        <v>5041405170</v>
      </c>
      <c r="W25" s="31">
        <f t="shared" si="2"/>
        <v>5041405170</v>
      </c>
      <c r="X25" s="31">
        <f t="shared" si="2"/>
        <v>4173919411</v>
      </c>
      <c r="Y25" s="31">
        <f t="shared" si="2"/>
        <v>867485759</v>
      </c>
      <c r="Z25" s="32">
        <f>+IF(X25&lt;&gt;0,+(Y25/X25)*100,0)</f>
        <v>20.783481269758518</v>
      </c>
      <c r="AA25" s="33">
        <f>+AA12+AA24</f>
        <v>4173919411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17619856</v>
      </c>
      <c r="D29" s="18">
        <v>17619856</v>
      </c>
      <c r="E29" s="19"/>
      <c r="F29" s="20"/>
      <c r="G29" s="20">
        <v>10464592</v>
      </c>
      <c r="H29" s="20">
        <v>10464592</v>
      </c>
      <c r="I29" s="20">
        <v>10464592</v>
      </c>
      <c r="J29" s="20">
        <v>10464592</v>
      </c>
      <c r="K29" s="20">
        <v>10464592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v>26635</v>
      </c>
      <c r="R31" s="20">
        <v>26635</v>
      </c>
      <c r="S31" s="20">
        <v>31035</v>
      </c>
      <c r="T31" s="20">
        <v>34635</v>
      </c>
      <c r="U31" s="20"/>
      <c r="V31" s="20">
        <v>34635</v>
      </c>
      <c r="W31" s="20">
        <v>34635</v>
      </c>
      <c r="X31" s="20"/>
      <c r="Y31" s="20">
        <v>34635</v>
      </c>
      <c r="Z31" s="21"/>
      <c r="AA31" s="22"/>
    </row>
    <row r="32" spans="1:27" ht="13.5">
      <c r="A32" s="23" t="s">
        <v>57</v>
      </c>
      <c r="B32" s="17"/>
      <c r="C32" s="18">
        <v>164898090</v>
      </c>
      <c r="D32" s="18">
        <v>164898090</v>
      </c>
      <c r="E32" s="19">
        <v>231179667</v>
      </c>
      <c r="F32" s="20">
        <v>231179667</v>
      </c>
      <c r="G32" s="20">
        <v>122737579</v>
      </c>
      <c r="H32" s="20">
        <v>89331991</v>
      </c>
      <c r="I32" s="20">
        <v>89331991</v>
      </c>
      <c r="J32" s="20">
        <v>89331991</v>
      </c>
      <c r="K32" s="20">
        <v>80786317</v>
      </c>
      <c r="L32" s="20"/>
      <c r="M32" s="20"/>
      <c r="N32" s="20"/>
      <c r="O32" s="20">
        <v>13569318</v>
      </c>
      <c r="P32" s="20"/>
      <c r="Q32" s="20">
        <v>969965897</v>
      </c>
      <c r="R32" s="20">
        <v>969965897</v>
      </c>
      <c r="S32" s="20">
        <v>499038886</v>
      </c>
      <c r="T32" s="20">
        <v>436445503</v>
      </c>
      <c r="U32" s="20"/>
      <c r="V32" s="20">
        <v>436445503</v>
      </c>
      <c r="W32" s="20">
        <v>436445503</v>
      </c>
      <c r="X32" s="20">
        <v>231179667</v>
      </c>
      <c r="Y32" s="20">
        <v>205265836</v>
      </c>
      <c r="Z32" s="21">
        <v>88.79</v>
      </c>
      <c r="AA32" s="22">
        <v>231179667</v>
      </c>
    </row>
    <row r="33" spans="1:27" ht="13.5">
      <c r="A33" s="23" t="s">
        <v>58</v>
      </c>
      <c r="B33" s="17"/>
      <c r="C33" s="18">
        <v>6759070</v>
      </c>
      <c r="D33" s="18">
        <v>6759070</v>
      </c>
      <c r="E33" s="19"/>
      <c r="F33" s="20"/>
      <c r="G33" s="20">
        <v>3680558</v>
      </c>
      <c r="H33" s="20">
        <v>3680558</v>
      </c>
      <c r="I33" s="20">
        <v>3680558</v>
      </c>
      <c r="J33" s="20">
        <v>3680558</v>
      </c>
      <c r="K33" s="20">
        <v>3680558</v>
      </c>
      <c r="L33" s="20">
        <v>6759070</v>
      </c>
      <c r="M33" s="20">
        <v>6759070</v>
      </c>
      <c r="N33" s="20">
        <v>6759070</v>
      </c>
      <c r="O33" s="20">
        <v>6759070</v>
      </c>
      <c r="P33" s="20"/>
      <c r="Q33" s="20">
        <v>6759070</v>
      </c>
      <c r="R33" s="20">
        <v>6759070</v>
      </c>
      <c r="S33" s="20">
        <v>6759070</v>
      </c>
      <c r="T33" s="20">
        <v>6759070</v>
      </c>
      <c r="U33" s="20"/>
      <c r="V33" s="20">
        <v>6759070</v>
      </c>
      <c r="W33" s="20">
        <v>6759070</v>
      </c>
      <c r="X33" s="20"/>
      <c r="Y33" s="20">
        <v>6759070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189277016</v>
      </c>
      <c r="D34" s="29">
        <f>SUM(D29:D33)</f>
        <v>189277016</v>
      </c>
      <c r="E34" s="30">
        <f t="shared" si="3"/>
        <v>231179667</v>
      </c>
      <c r="F34" s="31">
        <f t="shared" si="3"/>
        <v>231179667</v>
      </c>
      <c r="G34" s="31">
        <f t="shared" si="3"/>
        <v>136882729</v>
      </c>
      <c r="H34" s="31">
        <f t="shared" si="3"/>
        <v>103477141</v>
      </c>
      <c r="I34" s="31">
        <f t="shared" si="3"/>
        <v>103477141</v>
      </c>
      <c r="J34" s="31">
        <f t="shared" si="3"/>
        <v>103477141</v>
      </c>
      <c r="K34" s="31">
        <f t="shared" si="3"/>
        <v>94931467</v>
      </c>
      <c r="L34" s="31">
        <f t="shared" si="3"/>
        <v>6759070</v>
      </c>
      <c r="M34" s="31">
        <f t="shared" si="3"/>
        <v>6759070</v>
      </c>
      <c r="N34" s="31">
        <f t="shared" si="3"/>
        <v>6759070</v>
      </c>
      <c r="O34" s="31">
        <f t="shared" si="3"/>
        <v>20328388</v>
      </c>
      <c r="P34" s="31">
        <f t="shared" si="3"/>
        <v>0</v>
      </c>
      <c r="Q34" s="31">
        <f t="shared" si="3"/>
        <v>976751602</v>
      </c>
      <c r="R34" s="31">
        <f t="shared" si="3"/>
        <v>976751602</v>
      </c>
      <c r="S34" s="31">
        <f t="shared" si="3"/>
        <v>505828991</v>
      </c>
      <c r="T34" s="31">
        <f t="shared" si="3"/>
        <v>443239208</v>
      </c>
      <c r="U34" s="31">
        <f t="shared" si="3"/>
        <v>0</v>
      </c>
      <c r="V34" s="31">
        <f t="shared" si="3"/>
        <v>443239208</v>
      </c>
      <c r="W34" s="31">
        <f t="shared" si="3"/>
        <v>443239208</v>
      </c>
      <c r="X34" s="31">
        <f t="shared" si="3"/>
        <v>231179667</v>
      </c>
      <c r="Y34" s="31">
        <f t="shared" si="3"/>
        <v>212059541</v>
      </c>
      <c r="Z34" s="32">
        <f>+IF(X34&lt;&gt;0,+(Y34/X34)*100,0)</f>
        <v>91.72932193902675</v>
      </c>
      <c r="AA34" s="33">
        <f>SUM(AA29:AA33)</f>
        <v>231179667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32878000</v>
      </c>
      <c r="D38" s="18">
        <v>32878000</v>
      </c>
      <c r="E38" s="19">
        <v>31270000</v>
      </c>
      <c r="F38" s="20">
        <v>31270000</v>
      </c>
      <c r="G38" s="20">
        <v>32878000</v>
      </c>
      <c r="H38" s="20">
        <v>32878000</v>
      </c>
      <c r="I38" s="20">
        <v>32878000</v>
      </c>
      <c r="J38" s="20">
        <v>32878000</v>
      </c>
      <c r="K38" s="20">
        <v>32878000</v>
      </c>
      <c r="L38" s="20">
        <v>32878000</v>
      </c>
      <c r="M38" s="20">
        <v>32878000</v>
      </c>
      <c r="N38" s="20">
        <v>32878000</v>
      </c>
      <c r="O38" s="20">
        <v>32878000</v>
      </c>
      <c r="P38" s="20"/>
      <c r="Q38" s="20">
        <v>32878000</v>
      </c>
      <c r="R38" s="20">
        <v>32878000</v>
      </c>
      <c r="S38" s="20">
        <v>32878000</v>
      </c>
      <c r="T38" s="20">
        <v>32878000</v>
      </c>
      <c r="U38" s="20"/>
      <c r="V38" s="20">
        <v>32878000</v>
      </c>
      <c r="W38" s="20">
        <v>32878000</v>
      </c>
      <c r="X38" s="20">
        <v>31270000</v>
      </c>
      <c r="Y38" s="20">
        <v>1608000</v>
      </c>
      <c r="Z38" s="21">
        <v>5.14</v>
      </c>
      <c r="AA38" s="22">
        <v>31270000</v>
      </c>
    </row>
    <row r="39" spans="1:27" ht="13.5">
      <c r="A39" s="27" t="s">
        <v>61</v>
      </c>
      <c r="B39" s="35"/>
      <c r="C39" s="29">
        <f aca="true" t="shared" si="4" ref="C39:Y39">SUM(C37:C38)</f>
        <v>32878000</v>
      </c>
      <c r="D39" s="29">
        <f>SUM(D37:D38)</f>
        <v>32878000</v>
      </c>
      <c r="E39" s="36">
        <f t="shared" si="4"/>
        <v>31270000</v>
      </c>
      <c r="F39" s="37">
        <f t="shared" si="4"/>
        <v>31270000</v>
      </c>
      <c r="G39" s="37">
        <f t="shared" si="4"/>
        <v>32878000</v>
      </c>
      <c r="H39" s="37">
        <f t="shared" si="4"/>
        <v>32878000</v>
      </c>
      <c r="I39" s="37">
        <f t="shared" si="4"/>
        <v>32878000</v>
      </c>
      <c r="J39" s="37">
        <f t="shared" si="4"/>
        <v>32878000</v>
      </c>
      <c r="K39" s="37">
        <f t="shared" si="4"/>
        <v>32878000</v>
      </c>
      <c r="L39" s="37">
        <f t="shared" si="4"/>
        <v>32878000</v>
      </c>
      <c r="M39" s="37">
        <f t="shared" si="4"/>
        <v>32878000</v>
      </c>
      <c r="N39" s="37">
        <f t="shared" si="4"/>
        <v>32878000</v>
      </c>
      <c r="O39" s="37">
        <f t="shared" si="4"/>
        <v>32878000</v>
      </c>
      <c r="P39" s="37">
        <f t="shared" si="4"/>
        <v>0</v>
      </c>
      <c r="Q39" s="37">
        <f t="shared" si="4"/>
        <v>32878000</v>
      </c>
      <c r="R39" s="37">
        <f t="shared" si="4"/>
        <v>32878000</v>
      </c>
      <c r="S39" s="37">
        <f t="shared" si="4"/>
        <v>32878000</v>
      </c>
      <c r="T39" s="37">
        <f t="shared" si="4"/>
        <v>32878000</v>
      </c>
      <c r="U39" s="37">
        <f t="shared" si="4"/>
        <v>0</v>
      </c>
      <c r="V39" s="37">
        <f t="shared" si="4"/>
        <v>32878000</v>
      </c>
      <c r="W39" s="37">
        <f t="shared" si="4"/>
        <v>32878000</v>
      </c>
      <c r="X39" s="37">
        <f t="shared" si="4"/>
        <v>31270000</v>
      </c>
      <c r="Y39" s="37">
        <f t="shared" si="4"/>
        <v>1608000</v>
      </c>
      <c r="Z39" s="38">
        <f>+IF(X39&lt;&gt;0,+(Y39/X39)*100,0)</f>
        <v>5.142308922289734</v>
      </c>
      <c r="AA39" s="39">
        <f>SUM(AA37:AA38)</f>
        <v>31270000</v>
      </c>
    </row>
    <row r="40" spans="1:27" ht="13.5">
      <c r="A40" s="27" t="s">
        <v>62</v>
      </c>
      <c r="B40" s="28"/>
      <c r="C40" s="29">
        <f aca="true" t="shared" si="5" ref="C40:Y40">+C34+C39</f>
        <v>222155016</v>
      </c>
      <c r="D40" s="29">
        <f>+D34+D39</f>
        <v>222155016</v>
      </c>
      <c r="E40" s="30">
        <f t="shared" si="5"/>
        <v>262449667</v>
      </c>
      <c r="F40" s="31">
        <f t="shared" si="5"/>
        <v>262449667</v>
      </c>
      <c r="G40" s="31">
        <f t="shared" si="5"/>
        <v>169760729</v>
      </c>
      <c r="H40" s="31">
        <f t="shared" si="5"/>
        <v>136355141</v>
      </c>
      <c r="I40" s="31">
        <f t="shared" si="5"/>
        <v>136355141</v>
      </c>
      <c r="J40" s="31">
        <f t="shared" si="5"/>
        <v>136355141</v>
      </c>
      <c r="K40" s="31">
        <f t="shared" si="5"/>
        <v>127809467</v>
      </c>
      <c r="L40" s="31">
        <f t="shared" si="5"/>
        <v>39637070</v>
      </c>
      <c r="M40" s="31">
        <f t="shared" si="5"/>
        <v>39637070</v>
      </c>
      <c r="N40" s="31">
        <f t="shared" si="5"/>
        <v>39637070</v>
      </c>
      <c r="O40" s="31">
        <f t="shared" si="5"/>
        <v>53206388</v>
      </c>
      <c r="P40" s="31">
        <f t="shared" si="5"/>
        <v>0</v>
      </c>
      <c r="Q40" s="31">
        <f t="shared" si="5"/>
        <v>1009629602</v>
      </c>
      <c r="R40" s="31">
        <f t="shared" si="5"/>
        <v>1009629602</v>
      </c>
      <c r="S40" s="31">
        <f t="shared" si="5"/>
        <v>538706991</v>
      </c>
      <c r="T40" s="31">
        <f t="shared" si="5"/>
        <v>476117208</v>
      </c>
      <c r="U40" s="31">
        <f t="shared" si="5"/>
        <v>0</v>
      </c>
      <c r="V40" s="31">
        <f t="shared" si="5"/>
        <v>476117208</v>
      </c>
      <c r="W40" s="31">
        <f t="shared" si="5"/>
        <v>476117208</v>
      </c>
      <c r="X40" s="31">
        <f t="shared" si="5"/>
        <v>262449667</v>
      </c>
      <c r="Y40" s="31">
        <f t="shared" si="5"/>
        <v>213667541</v>
      </c>
      <c r="Z40" s="32">
        <f>+IF(X40&lt;&gt;0,+(Y40/X40)*100,0)</f>
        <v>81.41276894818846</v>
      </c>
      <c r="AA40" s="33">
        <f>+AA34+AA39</f>
        <v>262449667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3541816046</v>
      </c>
      <c r="D42" s="43">
        <f>+D25-D40</f>
        <v>3541816046</v>
      </c>
      <c r="E42" s="44">
        <f t="shared" si="6"/>
        <v>3911469744</v>
      </c>
      <c r="F42" s="45">
        <f t="shared" si="6"/>
        <v>3911469744</v>
      </c>
      <c r="G42" s="45">
        <f t="shared" si="6"/>
        <v>3775282071</v>
      </c>
      <c r="H42" s="45">
        <f t="shared" si="6"/>
        <v>4089275123</v>
      </c>
      <c r="I42" s="45">
        <f t="shared" si="6"/>
        <v>4089275123</v>
      </c>
      <c r="J42" s="45">
        <f t="shared" si="6"/>
        <v>4089275123</v>
      </c>
      <c r="K42" s="45">
        <f t="shared" si="6"/>
        <v>4346886026</v>
      </c>
      <c r="L42" s="45">
        <f t="shared" si="6"/>
        <v>4374132585</v>
      </c>
      <c r="M42" s="45">
        <f t="shared" si="6"/>
        <v>4234925353</v>
      </c>
      <c r="N42" s="45">
        <f t="shared" si="6"/>
        <v>4234925353</v>
      </c>
      <c r="O42" s="45">
        <f t="shared" si="6"/>
        <v>4188260554</v>
      </c>
      <c r="P42" s="45">
        <f t="shared" si="6"/>
        <v>0</v>
      </c>
      <c r="Q42" s="45">
        <f t="shared" si="6"/>
        <v>3912519889</v>
      </c>
      <c r="R42" s="45">
        <f t="shared" si="6"/>
        <v>3912519889</v>
      </c>
      <c r="S42" s="45">
        <f t="shared" si="6"/>
        <v>3936456081</v>
      </c>
      <c r="T42" s="45">
        <f t="shared" si="6"/>
        <v>4565287962</v>
      </c>
      <c r="U42" s="45">
        <f t="shared" si="6"/>
        <v>0</v>
      </c>
      <c r="V42" s="45">
        <f t="shared" si="6"/>
        <v>4565287962</v>
      </c>
      <c r="W42" s="45">
        <f t="shared" si="6"/>
        <v>4565287962</v>
      </c>
      <c r="X42" s="45">
        <f t="shared" si="6"/>
        <v>3911469744</v>
      </c>
      <c r="Y42" s="45">
        <f t="shared" si="6"/>
        <v>653818218</v>
      </c>
      <c r="Z42" s="46">
        <f>+IF(X42&lt;&gt;0,+(Y42/X42)*100,0)</f>
        <v>16.71541033911676</v>
      </c>
      <c r="AA42" s="47">
        <f>+AA25-AA40</f>
        <v>3911469744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3541816046</v>
      </c>
      <c r="D45" s="18">
        <v>3541816046</v>
      </c>
      <c r="E45" s="19">
        <v>2178334687</v>
      </c>
      <c r="F45" s="20">
        <v>2178334687</v>
      </c>
      <c r="G45" s="20">
        <v>3775282071</v>
      </c>
      <c r="H45" s="20">
        <v>4089275123</v>
      </c>
      <c r="I45" s="20">
        <v>4089275123</v>
      </c>
      <c r="J45" s="20">
        <v>4089275123</v>
      </c>
      <c r="K45" s="20">
        <v>4346886026</v>
      </c>
      <c r="L45" s="20">
        <v>4374132585</v>
      </c>
      <c r="M45" s="20">
        <v>4234925353</v>
      </c>
      <c r="N45" s="20">
        <v>4234925353</v>
      </c>
      <c r="O45" s="20">
        <v>4188260554</v>
      </c>
      <c r="P45" s="20"/>
      <c r="Q45" s="20">
        <v>3912519889</v>
      </c>
      <c r="R45" s="20">
        <v>3912519889</v>
      </c>
      <c r="S45" s="20">
        <v>3936456081</v>
      </c>
      <c r="T45" s="20">
        <v>4565287962</v>
      </c>
      <c r="U45" s="20"/>
      <c r="V45" s="20">
        <v>4565287962</v>
      </c>
      <c r="W45" s="20">
        <v>4565287962</v>
      </c>
      <c r="X45" s="20">
        <v>2178334687</v>
      </c>
      <c r="Y45" s="20">
        <v>2386953275</v>
      </c>
      <c r="Z45" s="48">
        <v>109.58</v>
      </c>
      <c r="AA45" s="22">
        <v>2178334687</v>
      </c>
    </row>
    <row r="46" spans="1:27" ht="13.5">
      <c r="A46" s="23" t="s">
        <v>67</v>
      </c>
      <c r="B46" s="17"/>
      <c r="C46" s="18"/>
      <c r="D46" s="18"/>
      <c r="E46" s="19">
        <v>1107429001</v>
      </c>
      <c r="F46" s="20">
        <v>1107429001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1107429001</v>
      </c>
      <c r="Y46" s="20">
        <v>-1107429001</v>
      </c>
      <c r="Z46" s="48">
        <v>-100</v>
      </c>
      <c r="AA46" s="22">
        <v>1107429001</v>
      </c>
    </row>
    <row r="47" spans="1:27" ht="13.5">
      <c r="A47" s="23" t="s">
        <v>68</v>
      </c>
      <c r="B47" s="17"/>
      <c r="C47" s="18"/>
      <c r="D47" s="18"/>
      <c r="E47" s="19">
        <v>625706056</v>
      </c>
      <c r="F47" s="20">
        <v>625706056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625706056</v>
      </c>
      <c r="Y47" s="20">
        <v>-625706056</v>
      </c>
      <c r="Z47" s="48">
        <v>-100</v>
      </c>
      <c r="AA47" s="22">
        <v>625706056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3541816046</v>
      </c>
      <c r="D48" s="51">
        <f>SUM(D45:D47)</f>
        <v>3541816046</v>
      </c>
      <c r="E48" s="52">
        <f t="shared" si="7"/>
        <v>3911469744</v>
      </c>
      <c r="F48" s="53">
        <f t="shared" si="7"/>
        <v>3911469744</v>
      </c>
      <c r="G48" s="53">
        <f t="shared" si="7"/>
        <v>3775282071</v>
      </c>
      <c r="H48" s="53">
        <f t="shared" si="7"/>
        <v>4089275123</v>
      </c>
      <c r="I48" s="53">
        <f t="shared" si="7"/>
        <v>4089275123</v>
      </c>
      <c r="J48" s="53">
        <f t="shared" si="7"/>
        <v>4089275123</v>
      </c>
      <c r="K48" s="53">
        <f t="shared" si="7"/>
        <v>4346886026</v>
      </c>
      <c r="L48" s="53">
        <f t="shared" si="7"/>
        <v>4374132585</v>
      </c>
      <c r="M48" s="53">
        <f t="shared" si="7"/>
        <v>4234925353</v>
      </c>
      <c r="N48" s="53">
        <f t="shared" si="7"/>
        <v>4234925353</v>
      </c>
      <c r="O48" s="53">
        <f t="shared" si="7"/>
        <v>4188260554</v>
      </c>
      <c r="P48" s="53">
        <f t="shared" si="7"/>
        <v>0</v>
      </c>
      <c r="Q48" s="53">
        <f t="shared" si="7"/>
        <v>3912519889</v>
      </c>
      <c r="R48" s="53">
        <f t="shared" si="7"/>
        <v>3912519889</v>
      </c>
      <c r="S48" s="53">
        <f t="shared" si="7"/>
        <v>3936456081</v>
      </c>
      <c r="T48" s="53">
        <f t="shared" si="7"/>
        <v>4565287962</v>
      </c>
      <c r="U48" s="53">
        <f t="shared" si="7"/>
        <v>0</v>
      </c>
      <c r="V48" s="53">
        <f t="shared" si="7"/>
        <v>4565287962</v>
      </c>
      <c r="W48" s="53">
        <f t="shared" si="7"/>
        <v>4565287962</v>
      </c>
      <c r="X48" s="53">
        <f t="shared" si="7"/>
        <v>3911469744</v>
      </c>
      <c r="Y48" s="53">
        <f t="shared" si="7"/>
        <v>653818218</v>
      </c>
      <c r="Z48" s="54">
        <f>+IF(X48&lt;&gt;0,+(Y48/X48)*100,0)</f>
        <v>16.71541033911676</v>
      </c>
      <c r="AA48" s="55">
        <f>SUM(AA45:AA47)</f>
        <v>3911469744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2015-08-04T06:34:11Z</dcterms:created>
  <dcterms:modified xsi:type="dcterms:W3CDTF">2015-08-05T06:44:48Z</dcterms:modified>
  <cp:category/>
  <cp:version/>
  <cp:contentType/>
  <cp:contentStatus/>
</cp:coreProperties>
</file>