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FS192" sheetId="2" r:id="rId2"/>
    <sheet name="DC20" sheetId="3" r:id="rId3"/>
    <sheet name="FS162" sheetId="4" r:id="rId4"/>
    <sheet name="DC18" sheetId="5" r:id="rId5"/>
    <sheet name="FS161" sheetId="6" r:id="rId6"/>
    <sheet name="FS205" sheetId="7" r:id="rId7"/>
    <sheet name="FS194" sheetId="8" r:id="rId8"/>
    <sheet name="MAN" sheetId="9" r:id="rId9"/>
    <sheet name="FS196" sheetId="10" r:id="rId10"/>
    <sheet name="FS181" sheetId="11" r:id="rId11"/>
    <sheet name="FS184" sheetId="12" r:id="rId12"/>
    <sheet name="FS204" sheetId="13" r:id="rId13"/>
    <sheet name="FS163" sheetId="14" r:id="rId14"/>
    <sheet name="FS201" sheetId="15" r:id="rId15"/>
    <sheet name="FS185" sheetId="16" r:id="rId16"/>
    <sheet name="FS164" sheetId="17" r:id="rId17"/>
    <sheet name="FS203" sheetId="18" r:id="rId18"/>
    <sheet name="FS193" sheetId="19" r:id="rId19"/>
    <sheet name="FS195" sheetId="20" r:id="rId20"/>
    <sheet name="FS191" sheetId="21" r:id="rId21"/>
    <sheet name="DC19" sheetId="22" r:id="rId22"/>
    <sheet name="FS182" sheetId="23" r:id="rId23"/>
    <sheet name="FS183" sheetId="24" r:id="rId24"/>
    <sheet name="DC16" sheetId="25" r:id="rId25"/>
  </sheets>
  <definedNames>
    <definedName name="_xlnm.Print_Area" localSheetId="24">'DC16'!$A$1:$AA$54</definedName>
    <definedName name="_xlnm.Print_Area" localSheetId="4">'DC18'!$A$1:$AA$54</definedName>
    <definedName name="_xlnm.Print_Area" localSheetId="21">'DC19'!$A$1:$AA$54</definedName>
    <definedName name="_xlnm.Print_Area" localSheetId="2">'DC20'!$A$1:$AA$54</definedName>
    <definedName name="_xlnm.Print_Area" localSheetId="5">'FS161'!$A$1:$AA$54</definedName>
    <definedName name="_xlnm.Print_Area" localSheetId="3">'FS162'!$A$1:$AA$54</definedName>
    <definedName name="_xlnm.Print_Area" localSheetId="13">'FS163'!$A$1:$AA$54</definedName>
    <definedName name="_xlnm.Print_Area" localSheetId="16">'FS164'!$A$1:$AA$54</definedName>
    <definedName name="_xlnm.Print_Area" localSheetId="10">'FS181'!$A$1:$AA$54</definedName>
    <definedName name="_xlnm.Print_Area" localSheetId="22">'FS182'!$A$1:$AA$54</definedName>
    <definedName name="_xlnm.Print_Area" localSheetId="23">'FS183'!$A$1:$AA$54</definedName>
    <definedName name="_xlnm.Print_Area" localSheetId="11">'FS184'!$A$1:$AA$54</definedName>
    <definedName name="_xlnm.Print_Area" localSheetId="15">'FS185'!$A$1:$AA$54</definedName>
    <definedName name="_xlnm.Print_Area" localSheetId="20">'FS191'!$A$1:$AA$54</definedName>
    <definedName name="_xlnm.Print_Area" localSheetId="1">'FS192'!$A$1:$AA$54</definedName>
    <definedName name="_xlnm.Print_Area" localSheetId="18">'FS193'!$A$1:$AA$54</definedName>
    <definedName name="_xlnm.Print_Area" localSheetId="7">'FS194'!$A$1:$AA$54</definedName>
    <definedName name="_xlnm.Print_Area" localSheetId="19">'FS195'!$A$1:$AA$54</definedName>
    <definedName name="_xlnm.Print_Area" localSheetId="9">'FS196'!$A$1:$AA$54</definedName>
    <definedName name="_xlnm.Print_Area" localSheetId="14">'FS201'!$A$1:$AA$54</definedName>
    <definedName name="_xlnm.Print_Area" localSheetId="17">'FS203'!$A$1:$AA$54</definedName>
    <definedName name="_xlnm.Print_Area" localSheetId="12">'FS204'!$A$1:$AA$54</definedName>
    <definedName name="_xlnm.Print_Area" localSheetId="6">'FS205'!$A$1:$AA$54</definedName>
    <definedName name="_xlnm.Print_Area" localSheetId="8">'MAN'!$A$1:$AA$54</definedName>
    <definedName name="_xlnm.Print_Area" localSheetId="0">'Summary'!$A$1:$AA$54</definedName>
  </definedNames>
  <calcPr calcMode="manual" fullCalcOnLoad="1"/>
</workbook>
</file>

<file path=xl/sharedStrings.xml><?xml version="1.0" encoding="utf-8"?>
<sst xmlns="http://schemas.openxmlformats.org/spreadsheetml/2006/main" count="1950" uniqueCount="98">
  <si>
    <t>Free State: Dihlabeng(FS192) - Table C6 Quarterly Budget Statement - Financial Position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</si>
  <si>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</si>
  <si>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</si>
  <si>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</si>
  <si>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</si>
  <si>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</si>
  <si>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</si>
  <si>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</si>
  <si>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</si>
  <si>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</si>
  <si>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</si>
  <si>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</si>
  <si>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</si>
  <si>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</si>
  <si>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</si>
  <si>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</si>
  <si>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</si>
  <si>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</si>
  <si>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</si>
  <si>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</si>
  <si>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</si>
  <si>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</si>
  <si>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</si>
  <si>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</si>
  <si>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</si>
  <si>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</si>
  <si>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</si>
  <si>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</si>
  <si>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</si>
  <si>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</si>
  <si>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</si>
  <si>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</si>
  <si>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</si>
  <si>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</si>
  <si>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</si>
  <si>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</si>
  <si>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</si>
  <si>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</si>
  <si>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</si>
  <si>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</si>
  <si>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</si>
  <si>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</si>
  <si>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</si>
  <si>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</si>
  <si>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</si>
  <si>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</si>
  <si>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</si>
  <si>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</si>
  <si>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</si>
  <si>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</si>
  <si>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</si>
  <si>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</si>
  <si>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</si>
  <si>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</si>
  <si>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</si>
  <si>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</si>
  <si>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Consumer deposits</t>
  </si>
  <si>
    <t>Trade and other payables</t>
  </si>
  <si>
    <t>Provisions</t>
  </si>
  <si>
    <t>Total current liabilities</t>
  </si>
  <si>
    <t>Non current liabilities</t>
  </si>
  <si>
    <t>Total non current liabilities</t>
  </si>
  <si>
    <t>TOTAL LIABILITIES</t>
  </si>
  <si>
    <t>NET ASSETS</t>
  </si>
  <si>
    <t>2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</si>
  <si>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</si>
  <si>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</si>
  <si>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</si>
  <si>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</si>
  <si>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</si>
  <si>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Fezile Dabi(DC20) - Table C6 Quarterly Budget Statement - Financial Position for 4th Quarter ended 30 June 2015 (Figures Finalised as at 2015/07/31)</t>
  </si>
  <si>
    <t>Free State: Kopanong(FS162) - Table C6 Quarterly Budget Statement - Financial Position for 4th Quarter ended 30 June 2015 (Figures Finalised as at 2015/07/31)</t>
  </si>
  <si>
    <t>Free State: Lejweleputswa(DC18) - Table C6 Quarterly Budget Statement - Financial Position for 4th Quarter ended 30 June 2015 (Figures Finalised as at 2015/07/31)</t>
  </si>
  <si>
    <t>Free State: Letsemeng(FS161) - Table C6 Quarterly Budget Statement - Financial Position for 4th Quarter ended 30 June 2015 (Figures Finalised as at 2015/07/31)</t>
  </si>
  <si>
    <t>Free State: Mafube(FS205) - Table C6 Quarterly Budget Statement - Financial Position for 4th Quarter ended 30 June 2015 (Figures Finalised as at 2015/07/31)</t>
  </si>
  <si>
    <t>Free State: Maluti-a-Phofung(FS194) - Table C6 Quarterly Budget Statement - Financial Position for 4th Quarter ended 30 June 2015 (Figures Finalised as at 2015/07/31)</t>
  </si>
  <si>
    <t>Free State: Mangaung(MAN) - Table C6 Quarterly Budget Statement - Financial Position for 4th Quarter ended 30 June 2015 (Figures Finalised as at 2015/07/31)</t>
  </si>
  <si>
    <t>Free State: Mantsopa(FS196) - Table C6 Quarterly Budget Statement - Financial Position for 4th Quarter ended 30 June 2015 (Figures Finalised as at 2015/07/31)</t>
  </si>
  <si>
    <t>Free State: Masilonyana(FS181) - Table C6 Quarterly Budget Statement - Financial Position for 4th Quarter ended 30 June 2015 (Figures Finalised as at 2015/07/31)</t>
  </si>
  <si>
    <t>Free State: Matjhabeng(FS184) - Table C6 Quarterly Budget Statement - Financial Position for 4th Quarter ended 30 June 2015 (Figures Finalised as at 2015/07/31)</t>
  </si>
  <si>
    <t>Free State: Metsimaholo(FS204) - Table C6 Quarterly Budget Statement - Financial Position for 4th Quarter ended 30 June 2015 (Figures Finalised as at 2015/07/31)</t>
  </si>
  <si>
    <t>Free State: Mohokare(FS163) - Table C6 Quarterly Budget Statement - Financial Position for 4th Quarter ended 30 June 2015 (Figures Finalised as at 2015/07/31)</t>
  </si>
  <si>
    <t>Free State: Moqhaka(FS201) - Table C6 Quarterly Budget Statement - Financial Position for 4th Quarter ended 30 June 2015 (Figures Finalised as at 2015/07/31)</t>
  </si>
  <si>
    <t>Free State: Nala(FS185) - Table C6 Quarterly Budget Statement - Financial Position for 4th Quarter ended 30 June 2015 (Figures Finalised as at 2015/07/31)</t>
  </si>
  <si>
    <t>Free State: Naledi (Fs)(FS164) - Table C6 Quarterly Budget Statement - Financial Position for 4th Quarter ended 30 June 2015 (Figures Finalised as at 2015/07/31)</t>
  </si>
  <si>
    <t>Free State: Ngwathe(FS203) - Table C6 Quarterly Budget Statement - Financial Position for 4th Quarter ended 30 June 2015 (Figures Finalised as at 2015/07/31)</t>
  </si>
  <si>
    <t>Free State: Nketoana(FS193) - Table C6 Quarterly Budget Statement - Financial Position for 4th Quarter ended 30 June 2015 (Figures Finalised as at 2015/07/31)</t>
  </si>
  <si>
    <t>Free State: Phumelela(FS195) - Table C6 Quarterly Budget Statement - Financial Position for 4th Quarter ended 30 June 2015 (Figures Finalised as at 2015/07/31)</t>
  </si>
  <si>
    <t>Free State: Setsoto(FS191) - Table C6 Quarterly Budget Statement - Financial Position for 4th Quarter ended 30 June 2015 (Figures Finalised as at 2015/07/31)</t>
  </si>
  <si>
    <t>Free State: Thabo Mofutsanyana(DC19) - Table C6 Quarterly Budget Statement - Financial Position for 4th Quarter ended 30 June 2015 (Figures Finalised as at 2015/07/31)</t>
  </si>
  <si>
    <t>Free State: Tokologo(FS182) - Table C6 Quarterly Budget Statement - Financial Position for 4th Quarter ended 30 June 2015 (Figures Finalised as at 2015/07/31)</t>
  </si>
  <si>
    <t>Free State: Tswelopele(FS183) - Table C6 Quarterly Budget Statement - Financial Position for 4th Quarter ended 30 June 2015 (Figures Finalised as at 2015/07/31)</t>
  </si>
  <si>
    <t>Free State: Xhariep(DC16) - Table C6 Quarterly Budget Statement - Financial Position for 4th Quarter ended 30 June 2015 (Figures Finalised as at 2015/07/31)</t>
  </si>
  <si>
    <t>Summary - Table C6 Quarterly Budget Statement - Financial Position for 4th Quarter ended 30 June 2015 (Figures Finalised as at 2015/07/31)</t>
  </si>
  <si>
    <t>References</t>
  </si>
  <si>
    <t>1. Material variances to be explained in Table SC1</t>
  </si>
  <si>
    <t>2. Net assets must balance with Total Community Wealth/Equity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</si>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</sst>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#,###,;\(#,###,\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173" fontId="3" fillId="0" borderId="24" xfId="0" applyNumberFormat="1" applyFont="1" applyFill="1" applyBorder="1" applyAlignment="1" applyProtection="1">
      <alignment/>
      <protection/>
    </xf>
    <xf numFmtId="173" fontId="3" fillId="0" borderId="25" xfId="0" applyNumberFormat="1" applyFont="1" applyFill="1" applyBorder="1" applyAlignment="1" applyProtection="1">
      <alignment/>
      <protection/>
    </xf>
    <xf numFmtId="173" fontId="3" fillId="0" borderId="23" xfId="0" applyNumberFormat="1" applyFont="1" applyFill="1" applyBorder="1" applyAlignment="1" applyProtection="1">
      <alignment/>
      <protection/>
    </xf>
    <xf numFmtId="171" fontId="3" fillId="0" borderId="23" xfId="0" applyNumberFormat="1" applyFont="1" applyFill="1" applyBorder="1" applyAlignment="1" applyProtection="1">
      <alignment/>
      <protection/>
    </xf>
    <xf numFmtId="173" fontId="3" fillId="0" borderId="26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 indent="1"/>
      <protection/>
    </xf>
    <xf numFmtId="173" fontId="3" fillId="0" borderId="23" xfId="42" applyNumberFormat="1" applyFont="1" applyFill="1" applyBorder="1" applyAlignment="1" applyProtection="1">
      <alignment/>
      <protection/>
    </xf>
    <xf numFmtId="171" fontId="3" fillId="0" borderId="23" xfId="42" applyNumberFormat="1" applyFont="1" applyFill="1" applyBorder="1" applyAlignment="1" applyProtection="1">
      <alignment/>
      <protection/>
    </xf>
    <xf numFmtId="173" fontId="3" fillId="0" borderId="26" xfId="42" applyNumberFormat="1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173" fontId="2" fillId="0" borderId="29" xfId="0" applyNumberFormat="1" applyFont="1" applyFill="1" applyBorder="1" applyAlignment="1" applyProtection="1">
      <alignment/>
      <protection/>
    </xf>
    <xf numFmtId="173" fontId="2" fillId="0" borderId="30" xfId="0" applyNumberFormat="1" applyFont="1" applyFill="1" applyBorder="1" applyAlignment="1" applyProtection="1">
      <alignment/>
      <protection/>
    </xf>
    <xf numFmtId="173" fontId="2" fillId="0" borderId="28" xfId="0" applyNumberFormat="1" applyFont="1" applyFill="1" applyBorder="1" applyAlignment="1" applyProtection="1">
      <alignment/>
      <protection/>
    </xf>
    <xf numFmtId="171" fontId="2" fillId="0" borderId="28" xfId="0" applyNumberFormat="1" applyFont="1" applyFill="1" applyBorder="1" applyAlignment="1" applyProtection="1">
      <alignment/>
      <protection/>
    </xf>
    <xf numFmtId="173" fontId="2" fillId="0" borderId="31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/>
      <protection/>
    </xf>
    <xf numFmtId="173" fontId="2" fillId="0" borderId="34" xfId="0" applyNumberFormat="1" applyFont="1" applyFill="1" applyBorder="1" applyAlignment="1" applyProtection="1">
      <alignment/>
      <protection/>
    </xf>
    <xf numFmtId="171" fontId="2" fillId="0" borderId="34" xfId="0" applyNumberFormat="1" applyFont="1" applyFill="1" applyBorder="1" applyAlignment="1" applyProtection="1">
      <alignment/>
      <protection/>
    </xf>
    <xf numFmtId="173" fontId="2" fillId="0" borderId="35" xfId="0" applyNumberFormat="1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/>
    </xf>
    <xf numFmtId="173" fontId="2" fillId="0" borderId="15" xfId="0" applyNumberFormat="1" applyFont="1" applyFill="1" applyBorder="1" applyAlignment="1" applyProtection="1">
      <alignment/>
      <protection/>
    </xf>
    <xf numFmtId="173" fontId="2" fillId="0" borderId="36" xfId="0" applyNumberFormat="1" applyFont="1" applyFill="1" applyBorder="1" applyAlignment="1" applyProtection="1">
      <alignment/>
      <protection/>
    </xf>
    <xf numFmtId="173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3" fontId="2" fillId="0" borderId="37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0" fontId="2" fillId="0" borderId="38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/>
      <protection/>
    </xf>
    <xf numFmtId="173" fontId="2" fillId="0" borderId="39" xfId="0" applyNumberFormat="1" applyFont="1" applyFill="1" applyBorder="1" applyAlignment="1" applyProtection="1">
      <alignment/>
      <protection/>
    </xf>
    <xf numFmtId="173" fontId="2" fillId="0" borderId="17" xfId="0" applyNumberFormat="1" applyFont="1" applyFill="1" applyBorder="1" applyAlignment="1" applyProtection="1">
      <alignment/>
      <protection/>
    </xf>
    <xf numFmtId="170" fontId="2" fillId="0" borderId="17" xfId="0" applyNumberFormat="1" applyFont="1" applyFill="1" applyBorder="1" applyAlignment="1" applyProtection="1">
      <alignment/>
      <protection/>
    </xf>
    <xf numFmtId="173" fontId="2" fillId="0" borderId="4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70" fontId="2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72" fontId="7" fillId="0" borderId="0" xfId="0" applyNumberFormat="1" applyFont="1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93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771464992</v>
      </c>
      <c r="D6" s="18"/>
      <c r="E6" s="19">
        <v>160407695</v>
      </c>
      <c r="F6" s="20">
        <v>150852100</v>
      </c>
      <c r="G6" s="20">
        <v>589681360</v>
      </c>
      <c r="H6" s="20">
        <v>261872357</v>
      </c>
      <c r="I6" s="20">
        <v>326169505</v>
      </c>
      <c r="J6" s="20">
        <v>326169505</v>
      </c>
      <c r="K6" s="20">
        <v>314330794</v>
      </c>
      <c r="L6" s="20">
        <v>293462843</v>
      </c>
      <c r="M6" s="20">
        <v>476620279</v>
      </c>
      <c r="N6" s="20">
        <v>476620279</v>
      </c>
      <c r="O6" s="20">
        <v>358951745</v>
      </c>
      <c r="P6" s="20">
        <v>343468005</v>
      </c>
      <c r="Q6" s="20">
        <v>320687940</v>
      </c>
      <c r="R6" s="20">
        <v>320687940</v>
      </c>
      <c r="S6" s="20">
        <v>313243500</v>
      </c>
      <c r="T6" s="20">
        <v>197235543</v>
      </c>
      <c r="U6" s="20">
        <v>177034433</v>
      </c>
      <c r="V6" s="20">
        <v>202372257</v>
      </c>
      <c r="W6" s="20">
        <v>202372257</v>
      </c>
      <c r="X6" s="20">
        <v>150852100</v>
      </c>
      <c r="Y6" s="20">
        <v>51520157</v>
      </c>
      <c r="Z6" s="21">
        <v>34.15</v>
      </c>
      <c r="AA6" s="22">
        <v>150852100</v>
      </c>
    </row>
    <row r="7" spans="1:27" ht="13.5">
      <c r="A7" s="23" t="s">
        <v>34</v>
      </c>
      <c r="B7" s="17"/>
      <c r="C7" s="18">
        <v>301726607</v>
      </c>
      <c r="D7" s="18"/>
      <c r="E7" s="19">
        <v>1474233990</v>
      </c>
      <c r="F7" s="20">
        <v>707088861</v>
      </c>
      <c r="G7" s="20">
        <v>925077659</v>
      </c>
      <c r="H7" s="20">
        <v>998366416</v>
      </c>
      <c r="I7" s="20">
        <v>766841908</v>
      </c>
      <c r="J7" s="20">
        <v>766841908</v>
      </c>
      <c r="K7" s="20">
        <v>704311536</v>
      </c>
      <c r="L7" s="20">
        <v>700447845</v>
      </c>
      <c r="M7" s="20">
        <v>975412263</v>
      </c>
      <c r="N7" s="20">
        <v>975412263</v>
      </c>
      <c r="O7" s="20">
        <v>933507071</v>
      </c>
      <c r="P7" s="20">
        <v>747778975</v>
      </c>
      <c r="Q7" s="20">
        <v>1204908024</v>
      </c>
      <c r="R7" s="20">
        <v>1204908024</v>
      </c>
      <c r="S7" s="20">
        <v>1035104927</v>
      </c>
      <c r="T7" s="20">
        <v>1115595324</v>
      </c>
      <c r="U7" s="20">
        <v>684761861</v>
      </c>
      <c r="V7" s="20">
        <v>684761861</v>
      </c>
      <c r="W7" s="20">
        <v>684761861</v>
      </c>
      <c r="X7" s="20">
        <v>707088861</v>
      </c>
      <c r="Y7" s="20">
        <v>-22327000</v>
      </c>
      <c r="Z7" s="21">
        <v>-3.16</v>
      </c>
      <c r="AA7" s="22">
        <v>707088861</v>
      </c>
    </row>
    <row r="8" spans="1:27" ht="13.5">
      <c r="A8" s="23" t="s">
        <v>35</v>
      </c>
      <c r="B8" s="17"/>
      <c r="C8" s="18">
        <v>2665505296</v>
      </c>
      <c r="D8" s="18"/>
      <c r="E8" s="19">
        <v>2608474059</v>
      </c>
      <c r="F8" s="20">
        <v>3424272896</v>
      </c>
      <c r="G8" s="20">
        <v>2288031474</v>
      </c>
      <c r="H8" s="20">
        <v>2149477716</v>
      </c>
      <c r="I8" s="20">
        <v>2241403472</v>
      </c>
      <c r="J8" s="20">
        <v>2241403472</v>
      </c>
      <c r="K8" s="20">
        <v>2562395797</v>
      </c>
      <c r="L8" s="20">
        <v>2618259229</v>
      </c>
      <c r="M8" s="20">
        <v>2899867519</v>
      </c>
      <c r="N8" s="20">
        <v>2899867519</v>
      </c>
      <c r="O8" s="20">
        <v>2886416239</v>
      </c>
      <c r="P8" s="20">
        <v>3276659267</v>
      </c>
      <c r="Q8" s="20">
        <v>3273405732</v>
      </c>
      <c r="R8" s="20">
        <v>3273405732</v>
      </c>
      <c r="S8" s="20">
        <v>3625712842</v>
      </c>
      <c r="T8" s="20">
        <v>2998599646</v>
      </c>
      <c r="U8" s="20">
        <v>3294210626</v>
      </c>
      <c r="V8" s="20">
        <v>3438134592</v>
      </c>
      <c r="W8" s="20">
        <v>3438134592</v>
      </c>
      <c r="X8" s="20">
        <v>3424272896</v>
      </c>
      <c r="Y8" s="20">
        <v>13861696</v>
      </c>
      <c r="Z8" s="21">
        <v>0.4</v>
      </c>
      <c r="AA8" s="22">
        <v>3424272896</v>
      </c>
    </row>
    <row r="9" spans="1:27" ht="13.5">
      <c r="A9" s="23" t="s">
        <v>36</v>
      </c>
      <c r="B9" s="17"/>
      <c r="C9" s="18">
        <v>419533026</v>
      </c>
      <c r="D9" s="18"/>
      <c r="E9" s="19">
        <v>546085449</v>
      </c>
      <c r="F9" s="20">
        <v>898895617</v>
      </c>
      <c r="G9" s="20">
        <v>286173812</v>
      </c>
      <c r="H9" s="20">
        <v>255586483</v>
      </c>
      <c r="I9" s="20">
        <v>253609608</v>
      </c>
      <c r="J9" s="20">
        <v>253609608</v>
      </c>
      <c r="K9" s="20">
        <v>286094492</v>
      </c>
      <c r="L9" s="20">
        <v>266785554</v>
      </c>
      <c r="M9" s="20">
        <v>244379180</v>
      </c>
      <c r="N9" s="20">
        <v>244379180</v>
      </c>
      <c r="O9" s="20">
        <v>242566380</v>
      </c>
      <c r="P9" s="20">
        <v>301878561</v>
      </c>
      <c r="Q9" s="20">
        <v>234664729</v>
      </c>
      <c r="R9" s="20">
        <v>234664729</v>
      </c>
      <c r="S9" s="20">
        <v>218277928</v>
      </c>
      <c r="T9" s="20">
        <v>135933071</v>
      </c>
      <c r="U9" s="20">
        <v>226451953</v>
      </c>
      <c r="V9" s="20">
        <v>226449117</v>
      </c>
      <c r="W9" s="20">
        <v>226449117</v>
      </c>
      <c r="X9" s="20">
        <v>898895617</v>
      </c>
      <c r="Y9" s="20">
        <v>-672446500</v>
      </c>
      <c r="Z9" s="21">
        <v>-74.81</v>
      </c>
      <c r="AA9" s="22">
        <v>898895617</v>
      </c>
    </row>
    <row r="10" spans="1:27" ht="13.5">
      <c r="A10" s="23" t="s">
        <v>37</v>
      </c>
      <c r="B10" s="17"/>
      <c r="C10" s="18">
        <v>73558815</v>
      </c>
      <c r="D10" s="18"/>
      <c r="E10" s="19">
        <v>53323069</v>
      </c>
      <c r="F10" s="20">
        <v>46561593</v>
      </c>
      <c r="G10" s="24">
        <v>13024244</v>
      </c>
      <c r="H10" s="24">
        <v>13247506</v>
      </c>
      <c r="I10" s="24">
        <v>13011995</v>
      </c>
      <c r="J10" s="20">
        <v>13011995</v>
      </c>
      <c r="K10" s="24">
        <v>13274586</v>
      </c>
      <c r="L10" s="24">
        <v>13000774</v>
      </c>
      <c r="M10" s="20">
        <v>14947454</v>
      </c>
      <c r="N10" s="24">
        <v>14947454</v>
      </c>
      <c r="O10" s="24">
        <v>15748385</v>
      </c>
      <c r="P10" s="24">
        <v>16407761</v>
      </c>
      <c r="Q10" s="20">
        <v>16777121</v>
      </c>
      <c r="R10" s="24">
        <v>16777121</v>
      </c>
      <c r="S10" s="24">
        <v>16925658</v>
      </c>
      <c r="T10" s="20">
        <v>17149258</v>
      </c>
      <c r="U10" s="24">
        <v>17530588</v>
      </c>
      <c r="V10" s="24">
        <v>17530588</v>
      </c>
      <c r="W10" s="24">
        <v>17530588</v>
      </c>
      <c r="X10" s="20">
        <v>46561593</v>
      </c>
      <c r="Y10" s="24">
        <v>-29031005</v>
      </c>
      <c r="Z10" s="25">
        <v>-62.35</v>
      </c>
      <c r="AA10" s="26">
        <v>46561593</v>
      </c>
    </row>
    <row r="11" spans="1:27" ht="13.5">
      <c r="A11" s="23" t="s">
        <v>38</v>
      </c>
      <c r="B11" s="17"/>
      <c r="C11" s="18">
        <v>930930653</v>
      </c>
      <c r="D11" s="18"/>
      <c r="E11" s="19">
        <v>1049121721</v>
      </c>
      <c r="F11" s="20">
        <v>1232537701</v>
      </c>
      <c r="G11" s="20">
        <v>191365358</v>
      </c>
      <c r="H11" s="20">
        <v>199914953</v>
      </c>
      <c r="I11" s="20">
        <v>202265496</v>
      </c>
      <c r="J11" s="20">
        <v>202265496</v>
      </c>
      <c r="K11" s="20">
        <v>207097479</v>
      </c>
      <c r="L11" s="20">
        <v>208279376</v>
      </c>
      <c r="M11" s="20">
        <v>211491795</v>
      </c>
      <c r="N11" s="20">
        <v>211491795</v>
      </c>
      <c r="O11" s="20">
        <v>209545327</v>
      </c>
      <c r="P11" s="20">
        <v>401216053</v>
      </c>
      <c r="Q11" s="20">
        <v>397631947</v>
      </c>
      <c r="R11" s="20">
        <v>397631947</v>
      </c>
      <c r="S11" s="20">
        <v>405425225</v>
      </c>
      <c r="T11" s="20">
        <v>413446954</v>
      </c>
      <c r="U11" s="20">
        <v>396158425</v>
      </c>
      <c r="V11" s="20">
        <v>408878545</v>
      </c>
      <c r="W11" s="20">
        <v>408878545</v>
      </c>
      <c r="X11" s="20">
        <v>1232537701</v>
      </c>
      <c r="Y11" s="20">
        <v>-823659156</v>
      </c>
      <c r="Z11" s="21">
        <v>-66.83</v>
      </c>
      <c r="AA11" s="22">
        <v>1232537701</v>
      </c>
    </row>
    <row r="12" spans="1:27" ht="13.5">
      <c r="A12" s="27" t="s">
        <v>39</v>
      </c>
      <c r="B12" s="28"/>
      <c r="C12" s="29">
        <f aca="true" t="shared" si="0" ref="C12:Y12">SUM(C6:C11)</f>
        <v>5162719389</v>
      </c>
      <c r="D12" s="29">
        <f>SUM(D6:D11)</f>
        <v>0</v>
      </c>
      <c r="E12" s="30">
        <f t="shared" si="0"/>
        <v>5891645983</v>
      </c>
      <c r="F12" s="31">
        <f t="shared" si="0"/>
        <v>6460208768</v>
      </c>
      <c r="G12" s="31">
        <f t="shared" si="0"/>
        <v>4293353907</v>
      </c>
      <c r="H12" s="31">
        <f t="shared" si="0"/>
        <v>3878465431</v>
      </c>
      <c r="I12" s="31">
        <f t="shared" si="0"/>
        <v>3803301984</v>
      </c>
      <c r="J12" s="31">
        <f t="shared" si="0"/>
        <v>3803301984</v>
      </c>
      <c r="K12" s="31">
        <f t="shared" si="0"/>
        <v>4087504684</v>
      </c>
      <c r="L12" s="31">
        <f t="shared" si="0"/>
        <v>4100235621</v>
      </c>
      <c r="M12" s="31">
        <f t="shared" si="0"/>
        <v>4822718490</v>
      </c>
      <c r="N12" s="31">
        <f t="shared" si="0"/>
        <v>4822718490</v>
      </c>
      <c r="O12" s="31">
        <f t="shared" si="0"/>
        <v>4646735147</v>
      </c>
      <c r="P12" s="31">
        <f t="shared" si="0"/>
        <v>5087408622</v>
      </c>
      <c r="Q12" s="31">
        <f t="shared" si="0"/>
        <v>5448075493</v>
      </c>
      <c r="R12" s="31">
        <f t="shared" si="0"/>
        <v>5448075493</v>
      </c>
      <c r="S12" s="31">
        <f t="shared" si="0"/>
        <v>5614690080</v>
      </c>
      <c r="T12" s="31">
        <f t="shared" si="0"/>
        <v>4877959796</v>
      </c>
      <c r="U12" s="31">
        <f t="shared" si="0"/>
        <v>4796147886</v>
      </c>
      <c r="V12" s="31">
        <f t="shared" si="0"/>
        <v>4978126960</v>
      </c>
      <c r="W12" s="31">
        <f t="shared" si="0"/>
        <v>4978126960</v>
      </c>
      <c r="X12" s="31">
        <f t="shared" si="0"/>
        <v>6460208768</v>
      </c>
      <c r="Y12" s="31">
        <f t="shared" si="0"/>
        <v>-1482081808</v>
      </c>
      <c r="Z12" s="32">
        <f>+IF(X12&lt;&gt;0,+(Y12/X12)*100,0)</f>
        <v>-22.941701440692512</v>
      </c>
      <c r="AA12" s="33">
        <f>SUM(AA6:AA11)</f>
        <v>6460208768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7661615</v>
      </c>
      <c r="D15" s="18"/>
      <c r="E15" s="19">
        <v>24592975</v>
      </c>
      <c r="F15" s="20">
        <v>21068609</v>
      </c>
      <c r="G15" s="20">
        <v>50837077</v>
      </c>
      <c r="H15" s="20">
        <v>56944715</v>
      </c>
      <c r="I15" s="20">
        <v>64764098</v>
      </c>
      <c r="J15" s="20">
        <v>64764098</v>
      </c>
      <c r="K15" s="20">
        <v>64783344</v>
      </c>
      <c r="L15" s="20">
        <v>65208657</v>
      </c>
      <c r="M15" s="20">
        <v>64462529</v>
      </c>
      <c r="N15" s="20">
        <v>64462529</v>
      </c>
      <c r="O15" s="20">
        <v>64015275</v>
      </c>
      <c r="P15" s="20">
        <v>63414953</v>
      </c>
      <c r="Q15" s="20">
        <v>63871459</v>
      </c>
      <c r="R15" s="20">
        <v>63871459</v>
      </c>
      <c r="S15" s="20">
        <v>64214655</v>
      </c>
      <c r="T15" s="20">
        <v>65993126</v>
      </c>
      <c r="U15" s="20">
        <v>45454638</v>
      </c>
      <c r="V15" s="20">
        <v>45454638</v>
      </c>
      <c r="W15" s="20">
        <v>45454638</v>
      </c>
      <c r="X15" s="20">
        <v>21068609</v>
      </c>
      <c r="Y15" s="20">
        <v>24386029</v>
      </c>
      <c r="Z15" s="21">
        <v>115.75</v>
      </c>
      <c r="AA15" s="22">
        <v>21068609</v>
      </c>
    </row>
    <row r="16" spans="1:27" ht="13.5">
      <c r="A16" s="23" t="s">
        <v>42</v>
      </c>
      <c r="B16" s="17"/>
      <c r="C16" s="18">
        <v>22843188</v>
      </c>
      <c r="D16" s="18"/>
      <c r="E16" s="19">
        <v>142972746</v>
      </c>
      <c r="F16" s="20">
        <v>144863790</v>
      </c>
      <c r="G16" s="24">
        <v>120855030</v>
      </c>
      <c r="H16" s="24">
        <v>97767686</v>
      </c>
      <c r="I16" s="24">
        <v>34029771</v>
      </c>
      <c r="J16" s="20">
        <v>34029771</v>
      </c>
      <c r="K16" s="24">
        <v>30385971</v>
      </c>
      <c r="L16" s="24">
        <v>30407644</v>
      </c>
      <c r="M16" s="20">
        <v>30263495</v>
      </c>
      <c r="N16" s="24">
        <v>30263495</v>
      </c>
      <c r="O16" s="24">
        <v>13616614</v>
      </c>
      <c r="P16" s="24">
        <v>74317793</v>
      </c>
      <c r="Q16" s="20">
        <v>67826741</v>
      </c>
      <c r="R16" s="24">
        <v>67826741</v>
      </c>
      <c r="S16" s="24">
        <v>74088893</v>
      </c>
      <c r="T16" s="20">
        <v>42674165</v>
      </c>
      <c r="U16" s="24">
        <v>30886808</v>
      </c>
      <c r="V16" s="24">
        <v>54006723</v>
      </c>
      <c r="W16" s="24">
        <v>54006723</v>
      </c>
      <c r="X16" s="20">
        <v>144863790</v>
      </c>
      <c r="Y16" s="24">
        <v>-90857067</v>
      </c>
      <c r="Z16" s="25">
        <v>-62.72</v>
      </c>
      <c r="AA16" s="26">
        <v>144863790</v>
      </c>
    </row>
    <row r="17" spans="1:27" ht="13.5">
      <c r="A17" s="23" t="s">
        <v>43</v>
      </c>
      <c r="B17" s="17"/>
      <c r="C17" s="18">
        <v>3582664664</v>
      </c>
      <c r="D17" s="18"/>
      <c r="E17" s="19">
        <v>3306531258</v>
      </c>
      <c r="F17" s="20">
        <v>3434426139</v>
      </c>
      <c r="G17" s="20">
        <v>292942344</v>
      </c>
      <c r="H17" s="20">
        <v>373020639</v>
      </c>
      <c r="I17" s="20">
        <v>367747717</v>
      </c>
      <c r="J17" s="20">
        <v>367747717</v>
      </c>
      <c r="K17" s="20">
        <v>373020639</v>
      </c>
      <c r="L17" s="20">
        <v>375048139</v>
      </c>
      <c r="M17" s="20">
        <v>350231168</v>
      </c>
      <c r="N17" s="20">
        <v>350231168</v>
      </c>
      <c r="O17" s="20">
        <v>367977833</v>
      </c>
      <c r="P17" s="20">
        <v>174860190</v>
      </c>
      <c r="Q17" s="20">
        <v>174879719</v>
      </c>
      <c r="R17" s="20">
        <v>174879719</v>
      </c>
      <c r="S17" s="20">
        <v>174879719</v>
      </c>
      <c r="T17" s="20">
        <v>157133054</v>
      </c>
      <c r="U17" s="20">
        <v>153983908</v>
      </c>
      <c r="V17" s="20">
        <v>174879719</v>
      </c>
      <c r="W17" s="20">
        <v>174879719</v>
      </c>
      <c r="X17" s="20">
        <v>3434426139</v>
      </c>
      <c r="Y17" s="20">
        <v>-3259546420</v>
      </c>
      <c r="Z17" s="21">
        <v>-94.91</v>
      </c>
      <c r="AA17" s="22">
        <v>3434426139</v>
      </c>
    </row>
    <row r="18" spans="1:27" ht="13.5">
      <c r="A18" s="23" t="s">
        <v>44</v>
      </c>
      <c r="B18" s="17"/>
      <c r="C18" s="18">
        <v>220991</v>
      </c>
      <c r="D18" s="18"/>
      <c r="E18" s="19">
        <v>1000</v>
      </c>
      <c r="F18" s="20">
        <v>1000</v>
      </c>
      <c r="G18" s="20">
        <v>88234</v>
      </c>
      <c r="H18" s="20">
        <v>415367</v>
      </c>
      <c r="I18" s="20">
        <v>1216108</v>
      </c>
      <c r="J18" s="20">
        <v>1216108</v>
      </c>
      <c r="K18" s="20">
        <v>1216108</v>
      </c>
      <c r="L18" s="20">
        <v>5412532</v>
      </c>
      <c r="M18" s="20">
        <v>10394680</v>
      </c>
      <c r="N18" s="20">
        <v>10394680</v>
      </c>
      <c r="O18" s="20">
        <v>11103297</v>
      </c>
      <c r="P18" s="20">
        <v>10826395</v>
      </c>
      <c r="Q18" s="20">
        <v>90743</v>
      </c>
      <c r="R18" s="20">
        <v>90743</v>
      </c>
      <c r="S18" s="20">
        <v>90743</v>
      </c>
      <c r="T18" s="20">
        <v>90743</v>
      </c>
      <c r="U18" s="20">
        <v>90743</v>
      </c>
      <c r="V18" s="20">
        <v>90743</v>
      </c>
      <c r="W18" s="20">
        <v>90743</v>
      </c>
      <c r="X18" s="20">
        <v>1000</v>
      </c>
      <c r="Y18" s="20">
        <v>89743</v>
      </c>
      <c r="Z18" s="21">
        <v>8974.3</v>
      </c>
      <c r="AA18" s="22">
        <v>1000</v>
      </c>
    </row>
    <row r="19" spans="1:27" ht="13.5">
      <c r="A19" s="23" t="s">
        <v>45</v>
      </c>
      <c r="B19" s="17"/>
      <c r="C19" s="18">
        <v>34651218644</v>
      </c>
      <c r="D19" s="18"/>
      <c r="E19" s="19">
        <v>36290660368</v>
      </c>
      <c r="F19" s="20">
        <v>34388595772</v>
      </c>
      <c r="G19" s="20">
        <v>21778350699</v>
      </c>
      <c r="H19" s="20">
        <v>23075957342</v>
      </c>
      <c r="I19" s="20">
        <v>22654806943</v>
      </c>
      <c r="J19" s="20">
        <v>22654806943</v>
      </c>
      <c r="K19" s="20">
        <v>23236114677</v>
      </c>
      <c r="L19" s="20">
        <v>23032017251</v>
      </c>
      <c r="M19" s="20">
        <v>22597234684</v>
      </c>
      <c r="N19" s="20">
        <v>22597234684</v>
      </c>
      <c r="O19" s="20">
        <v>23021809850</v>
      </c>
      <c r="P19" s="20">
        <v>26946056915</v>
      </c>
      <c r="Q19" s="20">
        <v>26221127827</v>
      </c>
      <c r="R19" s="20">
        <v>26221127827</v>
      </c>
      <c r="S19" s="20">
        <v>27189943139</v>
      </c>
      <c r="T19" s="20">
        <v>27215604467</v>
      </c>
      <c r="U19" s="20">
        <v>27398823477</v>
      </c>
      <c r="V19" s="20">
        <v>27781154649</v>
      </c>
      <c r="W19" s="20">
        <v>27781154649</v>
      </c>
      <c r="X19" s="20">
        <v>34388595772</v>
      </c>
      <c r="Y19" s="20">
        <v>-6607441123</v>
      </c>
      <c r="Z19" s="21">
        <v>-19.21</v>
      </c>
      <c r="AA19" s="22">
        <v>34388595772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6018551</v>
      </c>
      <c r="D21" s="18"/>
      <c r="E21" s="19">
        <v>2810790</v>
      </c>
      <c r="F21" s="20">
        <v>2033070</v>
      </c>
      <c r="G21" s="20">
        <v>3637191</v>
      </c>
      <c r="H21" s="20">
        <v>3944229</v>
      </c>
      <c r="I21" s="20">
        <v>3921529</v>
      </c>
      <c r="J21" s="20">
        <v>3921529</v>
      </c>
      <c r="K21" s="20">
        <v>3944229</v>
      </c>
      <c r="L21" s="20">
        <v>3944229</v>
      </c>
      <c r="M21" s="20">
        <v>2913474</v>
      </c>
      <c r="N21" s="20">
        <v>2913474</v>
      </c>
      <c r="O21" s="20">
        <v>3944229</v>
      </c>
      <c r="P21" s="20">
        <v>3944229</v>
      </c>
      <c r="Q21" s="20">
        <v>3944229</v>
      </c>
      <c r="R21" s="20">
        <v>3944229</v>
      </c>
      <c r="S21" s="20">
        <v>3944229</v>
      </c>
      <c r="T21" s="20">
        <v>2913474</v>
      </c>
      <c r="U21" s="20">
        <v>3944229</v>
      </c>
      <c r="V21" s="20">
        <v>3944229</v>
      </c>
      <c r="W21" s="20">
        <v>3944229</v>
      </c>
      <c r="X21" s="20">
        <v>2033070</v>
      </c>
      <c r="Y21" s="20">
        <v>1911159</v>
      </c>
      <c r="Z21" s="21">
        <v>94</v>
      </c>
      <c r="AA21" s="22">
        <v>2033070</v>
      </c>
    </row>
    <row r="22" spans="1:27" ht="13.5">
      <c r="A22" s="23" t="s">
        <v>48</v>
      </c>
      <c r="B22" s="17"/>
      <c r="C22" s="18">
        <v>117578410</v>
      </c>
      <c r="D22" s="18"/>
      <c r="E22" s="19">
        <v>238886389</v>
      </c>
      <c r="F22" s="20">
        <v>238970087</v>
      </c>
      <c r="G22" s="20">
        <v>26108313</v>
      </c>
      <c r="H22" s="20">
        <v>23568686</v>
      </c>
      <c r="I22" s="20">
        <v>23293538</v>
      </c>
      <c r="J22" s="20">
        <v>23293538</v>
      </c>
      <c r="K22" s="20">
        <v>24732914</v>
      </c>
      <c r="L22" s="20">
        <v>21424917</v>
      </c>
      <c r="M22" s="20">
        <v>23472143</v>
      </c>
      <c r="N22" s="20">
        <v>23472143</v>
      </c>
      <c r="O22" s="20">
        <v>24056661</v>
      </c>
      <c r="P22" s="20">
        <v>23033329</v>
      </c>
      <c r="Q22" s="20">
        <v>22429283</v>
      </c>
      <c r="R22" s="20">
        <v>22429283</v>
      </c>
      <c r="S22" s="20">
        <v>22429283</v>
      </c>
      <c r="T22" s="20">
        <v>22429283</v>
      </c>
      <c r="U22" s="20">
        <v>4348744</v>
      </c>
      <c r="V22" s="20">
        <v>22429283</v>
      </c>
      <c r="W22" s="20">
        <v>22429283</v>
      </c>
      <c r="X22" s="20">
        <v>238970087</v>
      </c>
      <c r="Y22" s="20">
        <v>-216540804</v>
      </c>
      <c r="Z22" s="21">
        <v>-90.61</v>
      </c>
      <c r="AA22" s="22">
        <v>238970087</v>
      </c>
    </row>
    <row r="23" spans="1:27" ht="13.5">
      <c r="A23" s="23" t="s">
        <v>49</v>
      </c>
      <c r="B23" s="17"/>
      <c r="C23" s="18">
        <v>335924186</v>
      </c>
      <c r="D23" s="18"/>
      <c r="E23" s="19">
        <v>568072300</v>
      </c>
      <c r="F23" s="20">
        <v>618045886</v>
      </c>
      <c r="G23" s="24">
        <v>185129293</v>
      </c>
      <c r="H23" s="24">
        <v>125124953</v>
      </c>
      <c r="I23" s="24">
        <v>125855261</v>
      </c>
      <c r="J23" s="20">
        <v>125855261</v>
      </c>
      <c r="K23" s="24">
        <v>129428666</v>
      </c>
      <c r="L23" s="24">
        <v>129233600</v>
      </c>
      <c r="M23" s="20">
        <v>128860723</v>
      </c>
      <c r="N23" s="24">
        <v>128860723</v>
      </c>
      <c r="O23" s="24">
        <v>128710852</v>
      </c>
      <c r="P23" s="24">
        <v>127825939</v>
      </c>
      <c r="Q23" s="20">
        <v>129660451</v>
      </c>
      <c r="R23" s="24">
        <v>129660451</v>
      </c>
      <c r="S23" s="24">
        <v>129985142</v>
      </c>
      <c r="T23" s="20">
        <v>138661237</v>
      </c>
      <c r="U23" s="24">
        <v>141993921</v>
      </c>
      <c r="V23" s="24">
        <v>141993921</v>
      </c>
      <c r="W23" s="24">
        <v>141993921</v>
      </c>
      <c r="X23" s="20">
        <v>618045886</v>
      </c>
      <c r="Y23" s="24">
        <v>-476051965</v>
      </c>
      <c r="Z23" s="25">
        <v>-77.03</v>
      </c>
      <c r="AA23" s="26">
        <v>618045886</v>
      </c>
    </row>
    <row r="24" spans="1:27" ht="13.5">
      <c r="A24" s="27" t="s">
        <v>50</v>
      </c>
      <c r="B24" s="35"/>
      <c r="C24" s="29">
        <f aca="true" t="shared" si="1" ref="C24:Y24">SUM(C15:C23)</f>
        <v>38724130249</v>
      </c>
      <c r="D24" s="29">
        <f>SUM(D15:D23)</f>
        <v>0</v>
      </c>
      <c r="E24" s="36">
        <f t="shared" si="1"/>
        <v>40574527826</v>
      </c>
      <c r="F24" s="37">
        <f t="shared" si="1"/>
        <v>38848004353</v>
      </c>
      <c r="G24" s="37">
        <f t="shared" si="1"/>
        <v>22457948181</v>
      </c>
      <c r="H24" s="37">
        <f t="shared" si="1"/>
        <v>23756743617</v>
      </c>
      <c r="I24" s="37">
        <f t="shared" si="1"/>
        <v>23275634965</v>
      </c>
      <c r="J24" s="37">
        <f t="shared" si="1"/>
        <v>23275634965</v>
      </c>
      <c r="K24" s="37">
        <f t="shared" si="1"/>
        <v>23863626548</v>
      </c>
      <c r="L24" s="37">
        <f t="shared" si="1"/>
        <v>23662696969</v>
      </c>
      <c r="M24" s="37">
        <f t="shared" si="1"/>
        <v>23207832896</v>
      </c>
      <c r="N24" s="37">
        <f t="shared" si="1"/>
        <v>23207832896</v>
      </c>
      <c r="O24" s="37">
        <f t="shared" si="1"/>
        <v>23635234611</v>
      </c>
      <c r="P24" s="37">
        <f t="shared" si="1"/>
        <v>27424279743</v>
      </c>
      <c r="Q24" s="37">
        <f t="shared" si="1"/>
        <v>26683830452</v>
      </c>
      <c r="R24" s="37">
        <f t="shared" si="1"/>
        <v>26683830452</v>
      </c>
      <c r="S24" s="37">
        <f t="shared" si="1"/>
        <v>27659575803</v>
      </c>
      <c r="T24" s="37">
        <f t="shared" si="1"/>
        <v>27645499549</v>
      </c>
      <c r="U24" s="37">
        <f t="shared" si="1"/>
        <v>27779526468</v>
      </c>
      <c r="V24" s="37">
        <f t="shared" si="1"/>
        <v>28223953905</v>
      </c>
      <c r="W24" s="37">
        <f t="shared" si="1"/>
        <v>28223953905</v>
      </c>
      <c r="X24" s="37">
        <f t="shared" si="1"/>
        <v>38848004353</v>
      </c>
      <c r="Y24" s="37">
        <f t="shared" si="1"/>
        <v>-10624050448</v>
      </c>
      <c r="Z24" s="38">
        <f>+IF(X24&lt;&gt;0,+(Y24/X24)*100,0)</f>
        <v>-27.34773799823148</v>
      </c>
      <c r="AA24" s="39">
        <f>SUM(AA15:AA23)</f>
        <v>38848004353</v>
      </c>
    </row>
    <row r="25" spans="1:27" ht="13.5">
      <c r="A25" s="27" t="s">
        <v>51</v>
      </c>
      <c r="B25" s="28"/>
      <c r="C25" s="29">
        <f aca="true" t="shared" si="2" ref="C25:Y25">+C12+C24</f>
        <v>43886849638</v>
      </c>
      <c r="D25" s="29">
        <f>+D12+D24</f>
        <v>0</v>
      </c>
      <c r="E25" s="30">
        <f t="shared" si="2"/>
        <v>46466173809</v>
      </c>
      <c r="F25" s="31">
        <f t="shared" si="2"/>
        <v>45308213121</v>
      </c>
      <c r="G25" s="31">
        <f t="shared" si="2"/>
        <v>26751302088</v>
      </c>
      <c r="H25" s="31">
        <f t="shared" si="2"/>
        <v>27635209048</v>
      </c>
      <c r="I25" s="31">
        <f t="shared" si="2"/>
        <v>27078936949</v>
      </c>
      <c r="J25" s="31">
        <f t="shared" si="2"/>
        <v>27078936949</v>
      </c>
      <c r="K25" s="31">
        <f t="shared" si="2"/>
        <v>27951131232</v>
      </c>
      <c r="L25" s="31">
        <f t="shared" si="2"/>
        <v>27762932590</v>
      </c>
      <c r="M25" s="31">
        <f t="shared" si="2"/>
        <v>28030551386</v>
      </c>
      <c r="N25" s="31">
        <f t="shared" si="2"/>
        <v>28030551386</v>
      </c>
      <c r="O25" s="31">
        <f t="shared" si="2"/>
        <v>28281969758</v>
      </c>
      <c r="P25" s="31">
        <f t="shared" si="2"/>
        <v>32511688365</v>
      </c>
      <c r="Q25" s="31">
        <f t="shared" si="2"/>
        <v>32131905945</v>
      </c>
      <c r="R25" s="31">
        <f t="shared" si="2"/>
        <v>32131905945</v>
      </c>
      <c r="S25" s="31">
        <f t="shared" si="2"/>
        <v>33274265883</v>
      </c>
      <c r="T25" s="31">
        <f t="shared" si="2"/>
        <v>32523459345</v>
      </c>
      <c r="U25" s="31">
        <f t="shared" si="2"/>
        <v>32575674354</v>
      </c>
      <c r="V25" s="31">
        <f t="shared" si="2"/>
        <v>33202080865</v>
      </c>
      <c r="W25" s="31">
        <f t="shared" si="2"/>
        <v>33202080865</v>
      </c>
      <c r="X25" s="31">
        <f t="shared" si="2"/>
        <v>45308213121</v>
      </c>
      <c r="Y25" s="31">
        <f t="shared" si="2"/>
        <v>-12106132256</v>
      </c>
      <c r="Z25" s="32">
        <f>+IF(X25&lt;&gt;0,+(Y25/X25)*100,0)</f>
        <v>-26.719509382701528</v>
      </c>
      <c r="AA25" s="33">
        <f>+AA12+AA24</f>
        <v>45308213121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60969703</v>
      </c>
      <c r="D29" s="18"/>
      <c r="E29" s="19">
        <v>5000000</v>
      </c>
      <c r="F29" s="20">
        <v>5000000</v>
      </c>
      <c r="G29" s="20">
        <v>63220207</v>
      </c>
      <c r="H29" s="20">
        <v>90580626</v>
      </c>
      <c r="I29" s="20">
        <v>118646188</v>
      </c>
      <c r="J29" s="20">
        <v>118646188</v>
      </c>
      <c r="K29" s="20">
        <v>113544305</v>
      </c>
      <c r="L29" s="20">
        <v>119630099</v>
      </c>
      <c r="M29" s="20">
        <v>97569802</v>
      </c>
      <c r="N29" s="20">
        <v>97569802</v>
      </c>
      <c r="O29" s="20">
        <v>126582412</v>
      </c>
      <c r="P29" s="20">
        <v>87669999</v>
      </c>
      <c r="Q29" s="20">
        <v>52458435</v>
      </c>
      <c r="R29" s="20">
        <v>52458435</v>
      </c>
      <c r="S29" s="20">
        <v>42753960</v>
      </c>
      <c r="T29" s="20">
        <v>53040949</v>
      </c>
      <c r="U29" s="20">
        <v>44284758</v>
      </c>
      <c r="V29" s="20">
        <v>52965123</v>
      </c>
      <c r="W29" s="20">
        <v>52965123</v>
      </c>
      <c r="X29" s="20">
        <v>5000000</v>
      </c>
      <c r="Y29" s="20">
        <v>47965123</v>
      </c>
      <c r="Z29" s="21">
        <v>959.3</v>
      </c>
      <c r="AA29" s="22">
        <v>5000000</v>
      </c>
    </row>
    <row r="30" spans="1:27" ht="13.5">
      <c r="A30" s="23" t="s">
        <v>55</v>
      </c>
      <c r="B30" s="17"/>
      <c r="C30" s="18">
        <v>197082481</v>
      </c>
      <c r="D30" s="18"/>
      <c r="E30" s="19">
        <v>112482352</v>
      </c>
      <c r="F30" s="20">
        <v>143761655</v>
      </c>
      <c r="G30" s="20">
        <v>44623948</v>
      </c>
      <c r="H30" s="20">
        <v>44217009</v>
      </c>
      <c r="I30" s="20">
        <v>44013325</v>
      </c>
      <c r="J30" s="20">
        <v>44013325</v>
      </c>
      <c r="K30" s="20">
        <v>43797270</v>
      </c>
      <c r="L30" s="20">
        <v>43803777</v>
      </c>
      <c r="M30" s="20">
        <v>42938125</v>
      </c>
      <c r="N30" s="20">
        <v>42938125</v>
      </c>
      <c r="O30" s="20">
        <v>52499072</v>
      </c>
      <c r="P30" s="20">
        <v>50271319</v>
      </c>
      <c r="Q30" s="20">
        <v>83522065</v>
      </c>
      <c r="R30" s="20">
        <v>83522065</v>
      </c>
      <c r="S30" s="20">
        <v>83952675</v>
      </c>
      <c r="T30" s="20">
        <v>41588972</v>
      </c>
      <c r="U30" s="20">
        <v>121167908</v>
      </c>
      <c r="V30" s="20">
        <v>121167908</v>
      </c>
      <c r="W30" s="20">
        <v>121167908</v>
      </c>
      <c r="X30" s="20">
        <v>143761655</v>
      </c>
      <c r="Y30" s="20">
        <v>-22593747</v>
      </c>
      <c r="Z30" s="21">
        <v>-15.72</v>
      </c>
      <c r="AA30" s="22">
        <v>143761655</v>
      </c>
    </row>
    <row r="31" spans="1:27" ht="13.5">
      <c r="A31" s="23" t="s">
        <v>56</v>
      </c>
      <c r="B31" s="17"/>
      <c r="C31" s="18">
        <v>164259548</v>
      </c>
      <c r="D31" s="18"/>
      <c r="E31" s="19">
        <v>154311166</v>
      </c>
      <c r="F31" s="20">
        <v>156382692</v>
      </c>
      <c r="G31" s="20">
        <v>89278805</v>
      </c>
      <c r="H31" s="20">
        <v>89990982</v>
      </c>
      <c r="I31" s="20">
        <v>89568033</v>
      </c>
      <c r="J31" s="20">
        <v>89568033</v>
      </c>
      <c r="K31" s="20">
        <v>92096318</v>
      </c>
      <c r="L31" s="20">
        <v>113548562</v>
      </c>
      <c r="M31" s="20">
        <v>113145061</v>
      </c>
      <c r="N31" s="20">
        <v>113145061</v>
      </c>
      <c r="O31" s="20">
        <v>113402244</v>
      </c>
      <c r="P31" s="20">
        <v>130605301</v>
      </c>
      <c r="Q31" s="20">
        <v>128911326</v>
      </c>
      <c r="R31" s="20">
        <v>128911326</v>
      </c>
      <c r="S31" s="20">
        <v>132109592</v>
      </c>
      <c r="T31" s="20">
        <v>107352608</v>
      </c>
      <c r="U31" s="20">
        <v>131513881</v>
      </c>
      <c r="V31" s="20">
        <v>131757255</v>
      </c>
      <c r="W31" s="20">
        <v>131757255</v>
      </c>
      <c r="X31" s="20">
        <v>156382692</v>
      </c>
      <c r="Y31" s="20">
        <v>-24625437</v>
      </c>
      <c r="Z31" s="21">
        <v>-15.75</v>
      </c>
      <c r="AA31" s="22">
        <v>156382692</v>
      </c>
    </row>
    <row r="32" spans="1:27" ht="13.5">
      <c r="A32" s="23" t="s">
        <v>57</v>
      </c>
      <c r="B32" s="17"/>
      <c r="C32" s="18">
        <v>5171194464</v>
      </c>
      <c r="D32" s="18"/>
      <c r="E32" s="19">
        <v>3365262474</v>
      </c>
      <c r="F32" s="20">
        <v>3658708301</v>
      </c>
      <c r="G32" s="20">
        <v>1379675789</v>
      </c>
      <c r="H32" s="20">
        <v>1816665084</v>
      </c>
      <c r="I32" s="20">
        <v>1900263644</v>
      </c>
      <c r="J32" s="20">
        <v>1900263644</v>
      </c>
      <c r="K32" s="20">
        <v>2121471260</v>
      </c>
      <c r="L32" s="20">
        <v>1969398838</v>
      </c>
      <c r="M32" s="20">
        <v>2093368577</v>
      </c>
      <c r="N32" s="20">
        <v>2093368577</v>
      </c>
      <c r="O32" s="20">
        <v>1941526033</v>
      </c>
      <c r="P32" s="20">
        <v>3399759955</v>
      </c>
      <c r="Q32" s="20">
        <v>3044316883</v>
      </c>
      <c r="R32" s="20">
        <v>3044316883</v>
      </c>
      <c r="S32" s="20">
        <v>3463913217</v>
      </c>
      <c r="T32" s="20">
        <v>3147520098</v>
      </c>
      <c r="U32" s="20">
        <v>3456095632</v>
      </c>
      <c r="V32" s="20">
        <v>3596844050</v>
      </c>
      <c r="W32" s="20">
        <v>3596844050</v>
      </c>
      <c r="X32" s="20">
        <v>3658708301</v>
      </c>
      <c r="Y32" s="20">
        <v>-61864251</v>
      </c>
      <c r="Z32" s="21">
        <v>-1.69</v>
      </c>
      <c r="AA32" s="22">
        <v>3658708301</v>
      </c>
    </row>
    <row r="33" spans="1:27" ht="13.5">
      <c r="A33" s="23" t="s">
        <v>58</v>
      </c>
      <c r="B33" s="17"/>
      <c r="C33" s="18">
        <v>180204684</v>
      </c>
      <c r="D33" s="18"/>
      <c r="E33" s="19">
        <v>3271110849</v>
      </c>
      <c r="F33" s="20">
        <v>3304802373</v>
      </c>
      <c r="G33" s="20">
        <v>218968583</v>
      </c>
      <c r="H33" s="20">
        <v>251015460</v>
      </c>
      <c r="I33" s="20">
        <v>227367463</v>
      </c>
      <c r="J33" s="20">
        <v>227367463</v>
      </c>
      <c r="K33" s="20">
        <v>251156417</v>
      </c>
      <c r="L33" s="20">
        <v>251266065</v>
      </c>
      <c r="M33" s="20">
        <v>250077199</v>
      </c>
      <c r="N33" s="20">
        <v>250077199</v>
      </c>
      <c r="O33" s="20">
        <v>251186746</v>
      </c>
      <c r="P33" s="20">
        <v>325071879</v>
      </c>
      <c r="Q33" s="20">
        <v>249842811</v>
      </c>
      <c r="R33" s="20">
        <v>249842811</v>
      </c>
      <c r="S33" s="20">
        <v>310965443</v>
      </c>
      <c r="T33" s="20">
        <v>306695154</v>
      </c>
      <c r="U33" s="20">
        <v>200005353</v>
      </c>
      <c r="V33" s="20">
        <v>307893352</v>
      </c>
      <c r="W33" s="20">
        <v>307893352</v>
      </c>
      <c r="X33" s="20">
        <v>3304802373</v>
      </c>
      <c r="Y33" s="20">
        <v>-2996909021</v>
      </c>
      <c r="Z33" s="21">
        <v>-90.68</v>
      </c>
      <c r="AA33" s="22">
        <v>3304802373</v>
      </c>
    </row>
    <row r="34" spans="1:27" ht="13.5">
      <c r="A34" s="27" t="s">
        <v>59</v>
      </c>
      <c r="B34" s="28"/>
      <c r="C34" s="29">
        <f aca="true" t="shared" si="3" ref="C34:Y34">SUM(C29:C33)</f>
        <v>5773710880</v>
      </c>
      <c r="D34" s="29">
        <f>SUM(D29:D33)</f>
        <v>0</v>
      </c>
      <c r="E34" s="30">
        <f t="shared" si="3"/>
        <v>6908166841</v>
      </c>
      <c r="F34" s="31">
        <f t="shared" si="3"/>
        <v>7268655021</v>
      </c>
      <c r="G34" s="31">
        <f t="shared" si="3"/>
        <v>1795767332</v>
      </c>
      <c r="H34" s="31">
        <f t="shared" si="3"/>
        <v>2292469161</v>
      </c>
      <c r="I34" s="31">
        <f t="shared" si="3"/>
        <v>2379858653</v>
      </c>
      <c r="J34" s="31">
        <f t="shared" si="3"/>
        <v>2379858653</v>
      </c>
      <c r="K34" s="31">
        <f t="shared" si="3"/>
        <v>2622065570</v>
      </c>
      <c r="L34" s="31">
        <f t="shared" si="3"/>
        <v>2497647341</v>
      </c>
      <c r="M34" s="31">
        <f t="shared" si="3"/>
        <v>2597098764</v>
      </c>
      <c r="N34" s="31">
        <f t="shared" si="3"/>
        <v>2597098764</v>
      </c>
      <c r="O34" s="31">
        <f t="shared" si="3"/>
        <v>2485196507</v>
      </c>
      <c r="P34" s="31">
        <f t="shared" si="3"/>
        <v>3993378453</v>
      </c>
      <c r="Q34" s="31">
        <f t="shared" si="3"/>
        <v>3559051520</v>
      </c>
      <c r="R34" s="31">
        <f t="shared" si="3"/>
        <v>3559051520</v>
      </c>
      <c r="S34" s="31">
        <f t="shared" si="3"/>
        <v>4033694887</v>
      </c>
      <c r="T34" s="31">
        <f t="shared" si="3"/>
        <v>3656197781</v>
      </c>
      <c r="U34" s="31">
        <f t="shared" si="3"/>
        <v>3953067532</v>
      </c>
      <c r="V34" s="31">
        <f t="shared" si="3"/>
        <v>4210627688</v>
      </c>
      <c r="W34" s="31">
        <f t="shared" si="3"/>
        <v>4210627688</v>
      </c>
      <c r="X34" s="31">
        <f t="shared" si="3"/>
        <v>7268655021</v>
      </c>
      <c r="Y34" s="31">
        <f t="shared" si="3"/>
        <v>-3058027333</v>
      </c>
      <c r="Z34" s="32">
        <f>+IF(X34&lt;&gt;0,+(Y34/X34)*100,0)</f>
        <v>-42.07143308032915</v>
      </c>
      <c r="AA34" s="33">
        <f>SUM(AA29:AA33)</f>
        <v>7268655021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948493275</v>
      </c>
      <c r="D37" s="18"/>
      <c r="E37" s="19">
        <v>647860889</v>
      </c>
      <c r="F37" s="20">
        <v>594269837</v>
      </c>
      <c r="G37" s="20">
        <v>265360364</v>
      </c>
      <c r="H37" s="20">
        <v>285054300</v>
      </c>
      <c r="I37" s="20">
        <v>252912034</v>
      </c>
      <c r="J37" s="20">
        <v>252912034</v>
      </c>
      <c r="K37" s="20">
        <v>346919851</v>
      </c>
      <c r="L37" s="20">
        <v>219765459</v>
      </c>
      <c r="M37" s="20">
        <v>278141657</v>
      </c>
      <c r="N37" s="20">
        <v>278141657</v>
      </c>
      <c r="O37" s="20">
        <v>317739096</v>
      </c>
      <c r="P37" s="20">
        <v>310277026</v>
      </c>
      <c r="Q37" s="20">
        <v>387567490</v>
      </c>
      <c r="R37" s="20">
        <v>387567490</v>
      </c>
      <c r="S37" s="20">
        <v>426608881</v>
      </c>
      <c r="T37" s="20">
        <v>264989013</v>
      </c>
      <c r="U37" s="20">
        <v>566260786</v>
      </c>
      <c r="V37" s="20">
        <v>568644382</v>
      </c>
      <c r="W37" s="20">
        <v>568644382</v>
      </c>
      <c r="X37" s="20">
        <v>594269837</v>
      </c>
      <c r="Y37" s="20">
        <v>-25625455</v>
      </c>
      <c r="Z37" s="21">
        <v>-4.31</v>
      </c>
      <c r="AA37" s="22">
        <v>594269837</v>
      </c>
    </row>
    <row r="38" spans="1:27" ht="13.5">
      <c r="A38" s="23" t="s">
        <v>58</v>
      </c>
      <c r="B38" s="17"/>
      <c r="C38" s="18">
        <v>1514430175</v>
      </c>
      <c r="D38" s="18"/>
      <c r="E38" s="19">
        <v>1734650855</v>
      </c>
      <c r="F38" s="20">
        <v>1772346685</v>
      </c>
      <c r="G38" s="20">
        <v>1247647911</v>
      </c>
      <c r="H38" s="20">
        <v>1472926818</v>
      </c>
      <c r="I38" s="20">
        <v>1245054521</v>
      </c>
      <c r="J38" s="20">
        <v>1245054521</v>
      </c>
      <c r="K38" s="20">
        <v>1475191165</v>
      </c>
      <c r="L38" s="20">
        <v>1469749099</v>
      </c>
      <c r="M38" s="20">
        <v>1452382046</v>
      </c>
      <c r="N38" s="20">
        <v>1452382046</v>
      </c>
      <c r="O38" s="20">
        <v>1466759301</v>
      </c>
      <c r="P38" s="20">
        <v>1688756256</v>
      </c>
      <c r="Q38" s="20">
        <v>1687034610</v>
      </c>
      <c r="R38" s="20">
        <v>1687034610</v>
      </c>
      <c r="S38" s="20">
        <v>1689612681</v>
      </c>
      <c r="T38" s="20">
        <v>1670842703</v>
      </c>
      <c r="U38" s="20">
        <v>1676479154</v>
      </c>
      <c r="V38" s="20">
        <v>1693260288</v>
      </c>
      <c r="W38" s="20">
        <v>1693260288</v>
      </c>
      <c r="X38" s="20">
        <v>1772346685</v>
      </c>
      <c r="Y38" s="20">
        <v>-79086397</v>
      </c>
      <c r="Z38" s="21">
        <v>-4.46</v>
      </c>
      <c r="AA38" s="22">
        <v>1772346685</v>
      </c>
    </row>
    <row r="39" spans="1:27" ht="13.5">
      <c r="A39" s="27" t="s">
        <v>61</v>
      </c>
      <c r="B39" s="35"/>
      <c r="C39" s="29">
        <f aca="true" t="shared" si="4" ref="C39:Y39">SUM(C37:C38)</f>
        <v>2462923450</v>
      </c>
      <c r="D39" s="29">
        <f>SUM(D37:D38)</f>
        <v>0</v>
      </c>
      <c r="E39" s="36">
        <f t="shared" si="4"/>
        <v>2382511744</v>
      </c>
      <c r="F39" s="37">
        <f t="shared" si="4"/>
        <v>2366616522</v>
      </c>
      <c r="G39" s="37">
        <f t="shared" si="4"/>
        <v>1513008275</v>
      </c>
      <c r="H39" s="37">
        <f t="shared" si="4"/>
        <v>1757981118</v>
      </c>
      <c r="I39" s="37">
        <f t="shared" si="4"/>
        <v>1497966555</v>
      </c>
      <c r="J39" s="37">
        <f t="shared" si="4"/>
        <v>1497966555</v>
      </c>
      <c r="K39" s="37">
        <f t="shared" si="4"/>
        <v>1822111016</v>
      </c>
      <c r="L39" s="37">
        <f t="shared" si="4"/>
        <v>1689514558</v>
      </c>
      <c r="M39" s="37">
        <f t="shared" si="4"/>
        <v>1730523703</v>
      </c>
      <c r="N39" s="37">
        <f t="shared" si="4"/>
        <v>1730523703</v>
      </c>
      <c r="O39" s="37">
        <f t="shared" si="4"/>
        <v>1784498397</v>
      </c>
      <c r="P39" s="37">
        <f t="shared" si="4"/>
        <v>1999033282</v>
      </c>
      <c r="Q39" s="37">
        <f t="shared" si="4"/>
        <v>2074602100</v>
      </c>
      <c r="R39" s="37">
        <f t="shared" si="4"/>
        <v>2074602100</v>
      </c>
      <c r="S39" s="37">
        <f t="shared" si="4"/>
        <v>2116221562</v>
      </c>
      <c r="T39" s="37">
        <f t="shared" si="4"/>
        <v>1935831716</v>
      </c>
      <c r="U39" s="37">
        <f t="shared" si="4"/>
        <v>2242739940</v>
      </c>
      <c r="V39" s="37">
        <f t="shared" si="4"/>
        <v>2261904670</v>
      </c>
      <c r="W39" s="37">
        <f t="shared" si="4"/>
        <v>2261904670</v>
      </c>
      <c r="X39" s="37">
        <f t="shared" si="4"/>
        <v>2366616522</v>
      </c>
      <c r="Y39" s="37">
        <f t="shared" si="4"/>
        <v>-104711852</v>
      </c>
      <c r="Z39" s="38">
        <f>+IF(X39&lt;&gt;0,+(Y39/X39)*100,0)</f>
        <v>-4.424538197321011</v>
      </c>
      <c r="AA39" s="39">
        <f>SUM(AA37:AA38)</f>
        <v>2366616522</v>
      </c>
    </row>
    <row r="40" spans="1:27" ht="13.5">
      <c r="A40" s="27" t="s">
        <v>62</v>
      </c>
      <c r="B40" s="28"/>
      <c r="C40" s="29">
        <f aca="true" t="shared" si="5" ref="C40:Y40">+C34+C39</f>
        <v>8236634330</v>
      </c>
      <c r="D40" s="29">
        <f>+D34+D39</f>
        <v>0</v>
      </c>
      <c r="E40" s="30">
        <f t="shared" si="5"/>
        <v>9290678585</v>
      </c>
      <c r="F40" s="31">
        <f t="shared" si="5"/>
        <v>9635271543</v>
      </c>
      <c r="G40" s="31">
        <f t="shared" si="5"/>
        <v>3308775607</v>
      </c>
      <c r="H40" s="31">
        <f t="shared" si="5"/>
        <v>4050450279</v>
      </c>
      <c r="I40" s="31">
        <f t="shared" si="5"/>
        <v>3877825208</v>
      </c>
      <c r="J40" s="31">
        <f t="shared" si="5"/>
        <v>3877825208</v>
      </c>
      <c r="K40" s="31">
        <f t="shared" si="5"/>
        <v>4444176586</v>
      </c>
      <c r="L40" s="31">
        <f t="shared" si="5"/>
        <v>4187161899</v>
      </c>
      <c r="M40" s="31">
        <f t="shared" si="5"/>
        <v>4327622467</v>
      </c>
      <c r="N40" s="31">
        <f t="shared" si="5"/>
        <v>4327622467</v>
      </c>
      <c r="O40" s="31">
        <f t="shared" si="5"/>
        <v>4269694904</v>
      </c>
      <c r="P40" s="31">
        <f t="shared" si="5"/>
        <v>5992411735</v>
      </c>
      <c r="Q40" s="31">
        <f t="shared" si="5"/>
        <v>5633653620</v>
      </c>
      <c r="R40" s="31">
        <f t="shared" si="5"/>
        <v>5633653620</v>
      </c>
      <c r="S40" s="31">
        <f t="shared" si="5"/>
        <v>6149916449</v>
      </c>
      <c r="T40" s="31">
        <f t="shared" si="5"/>
        <v>5592029497</v>
      </c>
      <c r="U40" s="31">
        <f t="shared" si="5"/>
        <v>6195807472</v>
      </c>
      <c r="V40" s="31">
        <f t="shared" si="5"/>
        <v>6472532358</v>
      </c>
      <c r="W40" s="31">
        <f t="shared" si="5"/>
        <v>6472532358</v>
      </c>
      <c r="X40" s="31">
        <f t="shared" si="5"/>
        <v>9635271543</v>
      </c>
      <c r="Y40" s="31">
        <f t="shared" si="5"/>
        <v>-3162739185</v>
      </c>
      <c r="Z40" s="32">
        <f>+IF(X40&lt;&gt;0,+(Y40/X40)*100,0)</f>
        <v>-32.82459836119224</v>
      </c>
      <c r="AA40" s="33">
        <f>+AA34+AA39</f>
        <v>9635271543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35650215308</v>
      </c>
      <c r="D42" s="43">
        <f>+D25-D40</f>
        <v>0</v>
      </c>
      <c r="E42" s="44">
        <f t="shared" si="6"/>
        <v>37175495224</v>
      </c>
      <c r="F42" s="45">
        <f t="shared" si="6"/>
        <v>35672941578</v>
      </c>
      <c r="G42" s="45">
        <f t="shared" si="6"/>
        <v>23442526481</v>
      </c>
      <c r="H42" s="45">
        <f t="shared" si="6"/>
        <v>23584758769</v>
      </c>
      <c r="I42" s="45">
        <f t="shared" si="6"/>
        <v>23201111741</v>
      </c>
      <c r="J42" s="45">
        <f t="shared" si="6"/>
        <v>23201111741</v>
      </c>
      <c r="K42" s="45">
        <f t="shared" si="6"/>
        <v>23506954646</v>
      </c>
      <c r="L42" s="45">
        <f t="shared" si="6"/>
        <v>23575770691</v>
      </c>
      <c r="M42" s="45">
        <f t="shared" si="6"/>
        <v>23702928919</v>
      </c>
      <c r="N42" s="45">
        <f t="shared" si="6"/>
        <v>23702928919</v>
      </c>
      <c r="O42" s="45">
        <f t="shared" si="6"/>
        <v>24012274854</v>
      </c>
      <c r="P42" s="45">
        <f t="shared" si="6"/>
        <v>26519276630</v>
      </c>
      <c r="Q42" s="45">
        <f t="shared" si="6"/>
        <v>26498252325</v>
      </c>
      <c r="R42" s="45">
        <f t="shared" si="6"/>
        <v>26498252325</v>
      </c>
      <c r="S42" s="45">
        <f t="shared" si="6"/>
        <v>27124349434</v>
      </c>
      <c r="T42" s="45">
        <f t="shared" si="6"/>
        <v>26931429848</v>
      </c>
      <c r="U42" s="45">
        <f t="shared" si="6"/>
        <v>26379866882</v>
      </c>
      <c r="V42" s="45">
        <f t="shared" si="6"/>
        <v>26729548507</v>
      </c>
      <c r="W42" s="45">
        <f t="shared" si="6"/>
        <v>26729548507</v>
      </c>
      <c r="X42" s="45">
        <f t="shared" si="6"/>
        <v>35672941578</v>
      </c>
      <c r="Y42" s="45">
        <f t="shared" si="6"/>
        <v>-8943393071</v>
      </c>
      <c r="Z42" s="46">
        <f>+IF(X42&lt;&gt;0,+(Y42/X42)*100,0)</f>
        <v>-25.07052313430613</v>
      </c>
      <c r="AA42" s="47">
        <f>+AA25-AA40</f>
        <v>35672941578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34624509307</v>
      </c>
      <c r="D45" s="18"/>
      <c r="E45" s="19">
        <v>36218978976</v>
      </c>
      <c r="F45" s="20">
        <v>34716425430</v>
      </c>
      <c r="G45" s="20">
        <v>21514105033</v>
      </c>
      <c r="H45" s="20">
        <v>22506191574</v>
      </c>
      <c r="I45" s="20">
        <v>22085221894</v>
      </c>
      <c r="J45" s="20">
        <v>22085221894</v>
      </c>
      <c r="K45" s="20">
        <v>22342614219</v>
      </c>
      <c r="L45" s="20">
        <v>22330381161</v>
      </c>
      <c r="M45" s="20">
        <v>22508883428</v>
      </c>
      <c r="N45" s="20">
        <v>22508883428</v>
      </c>
      <c r="O45" s="20">
        <v>22617091194</v>
      </c>
      <c r="P45" s="20">
        <v>20408305378</v>
      </c>
      <c r="Q45" s="20">
        <v>20142801156</v>
      </c>
      <c r="R45" s="20">
        <v>20142801156</v>
      </c>
      <c r="S45" s="20">
        <v>21019899582</v>
      </c>
      <c r="T45" s="20">
        <v>20782995870</v>
      </c>
      <c r="U45" s="20">
        <v>20176269392</v>
      </c>
      <c r="V45" s="20">
        <v>20525951017</v>
      </c>
      <c r="W45" s="20">
        <v>20525951017</v>
      </c>
      <c r="X45" s="20">
        <v>34716425430</v>
      </c>
      <c r="Y45" s="20">
        <v>-14190474413</v>
      </c>
      <c r="Z45" s="48">
        <v>-40.88</v>
      </c>
      <c r="AA45" s="22">
        <v>34716425430</v>
      </c>
    </row>
    <row r="46" spans="1:27" ht="13.5">
      <c r="A46" s="23" t="s">
        <v>67</v>
      </c>
      <c r="B46" s="17"/>
      <c r="C46" s="18">
        <v>1025706001</v>
      </c>
      <c r="D46" s="18"/>
      <c r="E46" s="19">
        <v>956516148</v>
      </c>
      <c r="F46" s="20">
        <v>956516148</v>
      </c>
      <c r="G46" s="20">
        <v>1928421447</v>
      </c>
      <c r="H46" s="20">
        <v>1078567195</v>
      </c>
      <c r="I46" s="20">
        <v>1115889846</v>
      </c>
      <c r="J46" s="20">
        <v>1115889846</v>
      </c>
      <c r="K46" s="20">
        <v>1164340425</v>
      </c>
      <c r="L46" s="20">
        <v>1204447500</v>
      </c>
      <c r="M46" s="20">
        <v>1194045488</v>
      </c>
      <c r="N46" s="20">
        <v>1194045488</v>
      </c>
      <c r="O46" s="20">
        <v>1247574655</v>
      </c>
      <c r="P46" s="20">
        <v>6110971252</v>
      </c>
      <c r="Q46" s="20">
        <v>6242370497</v>
      </c>
      <c r="R46" s="20">
        <v>6242370497</v>
      </c>
      <c r="S46" s="20">
        <v>6104449852</v>
      </c>
      <c r="T46" s="20">
        <v>6148433977</v>
      </c>
      <c r="U46" s="20">
        <v>6203597489</v>
      </c>
      <c r="V46" s="20">
        <v>6203597489</v>
      </c>
      <c r="W46" s="20">
        <v>6203597489</v>
      </c>
      <c r="X46" s="20">
        <v>956516148</v>
      </c>
      <c r="Y46" s="20">
        <v>5247081341</v>
      </c>
      <c r="Z46" s="48">
        <v>548.56</v>
      </c>
      <c r="AA46" s="22">
        <v>956516148</v>
      </c>
    </row>
    <row r="47" spans="1:27" ht="13.5">
      <c r="A47" s="23" t="s">
        <v>68</v>
      </c>
      <c r="B47" s="17"/>
      <c r="C47" s="18"/>
      <c r="D47" s="18"/>
      <c r="E47" s="19">
        <v>100</v>
      </c>
      <c r="F47" s="20"/>
      <c r="G47" s="20"/>
      <c r="H47" s="20"/>
      <c r="I47" s="20"/>
      <c r="J47" s="20"/>
      <c r="K47" s="20"/>
      <c r="L47" s="20">
        <v>40942025</v>
      </c>
      <c r="M47" s="20"/>
      <c r="N47" s="20"/>
      <c r="O47" s="20">
        <v>147609006</v>
      </c>
      <c r="P47" s="20"/>
      <c r="Q47" s="20">
        <v>113080672</v>
      </c>
      <c r="R47" s="20">
        <v>113080672</v>
      </c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35650215308</v>
      </c>
      <c r="D48" s="51">
        <f>SUM(D45:D47)</f>
        <v>0</v>
      </c>
      <c r="E48" s="52">
        <f t="shared" si="7"/>
        <v>37175495224</v>
      </c>
      <c r="F48" s="53">
        <f t="shared" si="7"/>
        <v>35672941578</v>
      </c>
      <c r="G48" s="53">
        <f t="shared" si="7"/>
        <v>23442526480</v>
      </c>
      <c r="H48" s="53">
        <f t="shared" si="7"/>
        <v>23584758769</v>
      </c>
      <c r="I48" s="53">
        <f t="shared" si="7"/>
        <v>23201111740</v>
      </c>
      <c r="J48" s="53">
        <f t="shared" si="7"/>
        <v>23201111740</v>
      </c>
      <c r="K48" s="53">
        <f t="shared" si="7"/>
        <v>23506954644</v>
      </c>
      <c r="L48" s="53">
        <f t="shared" si="7"/>
        <v>23575770686</v>
      </c>
      <c r="M48" s="53">
        <f t="shared" si="7"/>
        <v>23702928916</v>
      </c>
      <c r="N48" s="53">
        <f t="shared" si="7"/>
        <v>23702928916</v>
      </c>
      <c r="O48" s="53">
        <f t="shared" si="7"/>
        <v>24012274855</v>
      </c>
      <c r="P48" s="53">
        <f t="shared" si="7"/>
        <v>26519276630</v>
      </c>
      <c r="Q48" s="53">
        <f t="shared" si="7"/>
        <v>26498252325</v>
      </c>
      <c r="R48" s="53">
        <f t="shared" si="7"/>
        <v>26498252325</v>
      </c>
      <c r="S48" s="53">
        <f t="shared" si="7"/>
        <v>27124349434</v>
      </c>
      <c r="T48" s="53">
        <f t="shared" si="7"/>
        <v>26931429847</v>
      </c>
      <c r="U48" s="53">
        <f t="shared" si="7"/>
        <v>26379866881</v>
      </c>
      <c r="V48" s="53">
        <f t="shared" si="7"/>
        <v>26729548506</v>
      </c>
      <c r="W48" s="53">
        <f t="shared" si="7"/>
        <v>26729548506</v>
      </c>
      <c r="X48" s="53">
        <f t="shared" si="7"/>
        <v>35672941578</v>
      </c>
      <c r="Y48" s="53">
        <f t="shared" si="7"/>
        <v>-8943393072</v>
      </c>
      <c r="Z48" s="54">
        <f>+IF(X48&lt;&gt;0,+(Y48/X48)*100,0)</f>
        <v>-25.070523137109372</v>
      </c>
      <c r="AA48" s="55">
        <f>SUM(AA45:AA47)</f>
        <v>35672941578</v>
      </c>
    </row>
    <row r="49" spans="1:27" ht="13.5">
      <c r="A49" s="56" t="s">
        <v>94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7339375</v>
      </c>
      <c r="D6" s="18">
        <v>7339375</v>
      </c>
      <c r="E6" s="19">
        <v>100</v>
      </c>
      <c r="F6" s="20">
        <v>100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100</v>
      </c>
      <c r="Y6" s="20">
        <v>-100</v>
      </c>
      <c r="Z6" s="21">
        <v>-100</v>
      </c>
      <c r="AA6" s="22">
        <v>100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35139600</v>
      </c>
      <c r="D8" s="18">
        <v>35139600</v>
      </c>
      <c r="E8" s="19">
        <v>55434</v>
      </c>
      <c r="F8" s="20">
        <v>55434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55434</v>
      </c>
      <c r="Y8" s="20">
        <v>-55434</v>
      </c>
      <c r="Z8" s="21">
        <v>-100</v>
      </c>
      <c r="AA8" s="22">
        <v>55434</v>
      </c>
    </row>
    <row r="9" spans="1:27" ht="13.5">
      <c r="A9" s="23" t="s">
        <v>36</v>
      </c>
      <c r="B9" s="17"/>
      <c r="C9" s="18">
        <v>9594537</v>
      </c>
      <c r="D9" s="18">
        <v>9594537</v>
      </c>
      <c r="E9" s="19">
        <v>5000</v>
      </c>
      <c r="F9" s="20">
        <v>5000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5000</v>
      </c>
      <c r="Y9" s="20">
        <v>-5000</v>
      </c>
      <c r="Z9" s="21">
        <v>-100</v>
      </c>
      <c r="AA9" s="22">
        <v>5000</v>
      </c>
    </row>
    <row r="10" spans="1:27" ht="13.5">
      <c r="A10" s="23" t="s">
        <v>37</v>
      </c>
      <c r="B10" s="17"/>
      <c r="C10" s="18">
        <v>5956</v>
      </c>
      <c r="D10" s="18">
        <v>5956</v>
      </c>
      <c r="E10" s="19">
        <v>5</v>
      </c>
      <c r="F10" s="20">
        <v>5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5</v>
      </c>
      <c r="Y10" s="24">
        <v>-5</v>
      </c>
      <c r="Z10" s="25">
        <v>-100</v>
      </c>
      <c r="AA10" s="26">
        <v>5</v>
      </c>
    </row>
    <row r="11" spans="1:27" ht="13.5">
      <c r="A11" s="23" t="s">
        <v>38</v>
      </c>
      <c r="B11" s="17"/>
      <c r="C11" s="18">
        <v>702360</v>
      </c>
      <c r="D11" s="18">
        <v>702360</v>
      </c>
      <c r="E11" s="19">
        <v>500</v>
      </c>
      <c r="F11" s="20">
        <v>500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500</v>
      </c>
      <c r="Y11" s="20">
        <v>-500</v>
      </c>
      <c r="Z11" s="21">
        <v>-100</v>
      </c>
      <c r="AA11" s="22">
        <v>500</v>
      </c>
    </row>
    <row r="12" spans="1:27" ht="13.5">
      <c r="A12" s="27" t="s">
        <v>39</v>
      </c>
      <c r="B12" s="28"/>
      <c r="C12" s="29">
        <f aca="true" t="shared" si="0" ref="C12:Y12">SUM(C6:C11)</f>
        <v>52781828</v>
      </c>
      <c r="D12" s="29">
        <f>SUM(D6:D11)</f>
        <v>52781828</v>
      </c>
      <c r="E12" s="30">
        <f t="shared" si="0"/>
        <v>61039</v>
      </c>
      <c r="F12" s="31">
        <f t="shared" si="0"/>
        <v>61039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61039</v>
      </c>
      <c r="Y12" s="31">
        <f t="shared" si="0"/>
        <v>-61039</v>
      </c>
      <c r="Z12" s="32">
        <f>+IF(X12&lt;&gt;0,+(Y12/X12)*100,0)</f>
        <v>-100</v>
      </c>
      <c r="AA12" s="33">
        <f>SUM(AA6:AA11)</f>
        <v>61039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250</v>
      </c>
      <c r="F15" s="20">
        <v>250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250</v>
      </c>
      <c r="Y15" s="20">
        <v>-250</v>
      </c>
      <c r="Z15" s="21">
        <v>-100</v>
      </c>
      <c r="AA15" s="22">
        <v>250</v>
      </c>
    </row>
    <row r="16" spans="1:27" ht="13.5">
      <c r="A16" s="23" t="s">
        <v>42</v>
      </c>
      <c r="B16" s="17"/>
      <c r="C16" s="18">
        <v>1213339</v>
      </c>
      <c r="D16" s="18">
        <v>1213339</v>
      </c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27271000</v>
      </c>
      <c r="D17" s="18">
        <v>27271000</v>
      </c>
      <c r="E17" s="19">
        <v>29995</v>
      </c>
      <c r="F17" s="20">
        <v>29995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29995</v>
      </c>
      <c r="Y17" s="20">
        <v>-29995</v>
      </c>
      <c r="Z17" s="21">
        <v>-100</v>
      </c>
      <c r="AA17" s="22">
        <v>29995</v>
      </c>
    </row>
    <row r="18" spans="1:27" ht="13.5">
      <c r="A18" s="23" t="s">
        <v>44</v>
      </c>
      <c r="B18" s="17"/>
      <c r="C18" s="18"/>
      <c r="D18" s="18"/>
      <c r="E18" s="19">
        <v>1000</v>
      </c>
      <c r="F18" s="20">
        <v>1000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>
        <v>1000</v>
      </c>
      <c r="Y18" s="20">
        <v>-1000</v>
      </c>
      <c r="Z18" s="21">
        <v>-100</v>
      </c>
      <c r="AA18" s="22">
        <v>1000</v>
      </c>
    </row>
    <row r="19" spans="1:27" ht="13.5">
      <c r="A19" s="23" t="s">
        <v>45</v>
      </c>
      <c r="B19" s="17"/>
      <c r="C19" s="18">
        <v>679030174</v>
      </c>
      <c r="D19" s="18">
        <v>679030174</v>
      </c>
      <c r="E19" s="19">
        <v>780704</v>
      </c>
      <c r="F19" s="20">
        <v>780704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780704</v>
      </c>
      <c r="Y19" s="20">
        <v>-780704</v>
      </c>
      <c r="Z19" s="21">
        <v>-100</v>
      </c>
      <c r="AA19" s="22">
        <v>780704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30000</v>
      </c>
      <c r="D22" s="18">
        <v>30000</v>
      </c>
      <c r="E22" s="19">
        <v>20</v>
      </c>
      <c r="F22" s="20">
        <v>20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20</v>
      </c>
      <c r="Y22" s="20">
        <v>-20</v>
      </c>
      <c r="Z22" s="21">
        <v>-100</v>
      </c>
      <c r="AA22" s="22">
        <v>20</v>
      </c>
    </row>
    <row r="23" spans="1:27" ht="13.5">
      <c r="A23" s="23" t="s">
        <v>49</v>
      </c>
      <c r="B23" s="17"/>
      <c r="C23" s="18">
        <v>202580</v>
      </c>
      <c r="D23" s="18">
        <v>202580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707747093</v>
      </c>
      <c r="D24" s="29">
        <f>SUM(D15:D23)</f>
        <v>707747093</v>
      </c>
      <c r="E24" s="36">
        <f t="shared" si="1"/>
        <v>811969</v>
      </c>
      <c r="F24" s="37">
        <f t="shared" si="1"/>
        <v>811969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811969</v>
      </c>
      <c r="Y24" s="37">
        <f t="shared" si="1"/>
        <v>-811969</v>
      </c>
      <c r="Z24" s="38">
        <f>+IF(X24&lt;&gt;0,+(Y24/X24)*100,0)</f>
        <v>-100</v>
      </c>
      <c r="AA24" s="39">
        <f>SUM(AA15:AA23)</f>
        <v>811969</v>
      </c>
    </row>
    <row r="25" spans="1:27" ht="13.5">
      <c r="A25" s="27" t="s">
        <v>51</v>
      </c>
      <c r="B25" s="28"/>
      <c r="C25" s="29">
        <f aca="true" t="shared" si="2" ref="C25:Y25">+C12+C24</f>
        <v>760528921</v>
      </c>
      <c r="D25" s="29">
        <f>+D12+D24</f>
        <v>760528921</v>
      </c>
      <c r="E25" s="30">
        <f t="shared" si="2"/>
        <v>873008</v>
      </c>
      <c r="F25" s="31">
        <f t="shared" si="2"/>
        <v>873008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873008</v>
      </c>
      <c r="Y25" s="31">
        <f t="shared" si="2"/>
        <v>-873008</v>
      </c>
      <c r="Z25" s="32">
        <f>+IF(X25&lt;&gt;0,+(Y25/X25)*100,0)</f>
        <v>-100</v>
      </c>
      <c r="AA25" s="33">
        <f>+AA12+AA24</f>
        <v>873008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1100707</v>
      </c>
      <c r="D30" s="18">
        <v>1100707</v>
      </c>
      <c r="E30" s="19">
        <v>1300</v>
      </c>
      <c r="F30" s="20">
        <v>1300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1300</v>
      </c>
      <c r="Y30" s="20">
        <v>-1300</v>
      </c>
      <c r="Z30" s="21">
        <v>-100</v>
      </c>
      <c r="AA30" s="22">
        <v>1300</v>
      </c>
    </row>
    <row r="31" spans="1:27" ht="13.5">
      <c r="A31" s="23" t="s">
        <v>56</v>
      </c>
      <c r="B31" s="17"/>
      <c r="C31" s="18">
        <v>1245779</v>
      </c>
      <c r="D31" s="18">
        <v>1245779</v>
      </c>
      <c r="E31" s="19">
        <v>1160</v>
      </c>
      <c r="F31" s="20">
        <v>1160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1160</v>
      </c>
      <c r="Y31" s="20">
        <v>-1160</v>
      </c>
      <c r="Z31" s="21">
        <v>-100</v>
      </c>
      <c r="AA31" s="22">
        <v>1160</v>
      </c>
    </row>
    <row r="32" spans="1:27" ht="13.5">
      <c r="A32" s="23" t="s">
        <v>57</v>
      </c>
      <c r="B32" s="17"/>
      <c r="C32" s="18">
        <v>40868680</v>
      </c>
      <c r="D32" s="18">
        <v>40868680</v>
      </c>
      <c r="E32" s="19">
        <v>500</v>
      </c>
      <c r="F32" s="20">
        <v>500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500</v>
      </c>
      <c r="Y32" s="20">
        <v>-500</v>
      </c>
      <c r="Z32" s="21">
        <v>-100</v>
      </c>
      <c r="AA32" s="22">
        <v>500</v>
      </c>
    </row>
    <row r="33" spans="1:27" ht="13.5">
      <c r="A33" s="23" t="s">
        <v>58</v>
      </c>
      <c r="B33" s="17"/>
      <c r="C33" s="18">
        <v>28115842</v>
      </c>
      <c r="D33" s="18">
        <v>28115842</v>
      </c>
      <c r="E33" s="19">
        <v>35960</v>
      </c>
      <c r="F33" s="20">
        <v>35960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35960</v>
      </c>
      <c r="Y33" s="20">
        <v>-35960</v>
      </c>
      <c r="Z33" s="21">
        <v>-100</v>
      </c>
      <c r="AA33" s="22">
        <v>35960</v>
      </c>
    </row>
    <row r="34" spans="1:27" ht="13.5">
      <c r="A34" s="27" t="s">
        <v>59</v>
      </c>
      <c r="B34" s="28"/>
      <c r="C34" s="29">
        <f aca="true" t="shared" si="3" ref="C34:Y34">SUM(C29:C33)</f>
        <v>71331008</v>
      </c>
      <c r="D34" s="29">
        <f>SUM(D29:D33)</f>
        <v>71331008</v>
      </c>
      <c r="E34" s="30">
        <f t="shared" si="3"/>
        <v>38920</v>
      </c>
      <c r="F34" s="31">
        <f t="shared" si="3"/>
        <v>38920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38920</v>
      </c>
      <c r="Y34" s="31">
        <f t="shared" si="3"/>
        <v>-38920</v>
      </c>
      <c r="Z34" s="32">
        <f>+IF(X34&lt;&gt;0,+(Y34/X34)*100,0)</f>
        <v>-100</v>
      </c>
      <c r="AA34" s="33">
        <f>SUM(AA29:AA33)</f>
        <v>38920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5023518</v>
      </c>
      <c r="D37" s="18">
        <v>5023518</v>
      </c>
      <c r="E37" s="19">
        <v>4152</v>
      </c>
      <c r="F37" s="20">
        <v>4152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4152</v>
      </c>
      <c r="Y37" s="20">
        <v>-4152</v>
      </c>
      <c r="Z37" s="21">
        <v>-100</v>
      </c>
      <c r="AA37" s="22">
        <v>4152</v>
      </c>
    </row>
    <row r="38" spans="1:27" ht="13.5">
      <c r="A38" s="23" t="s">
        <v>58</v>
      </c>
      <c r="B38" s="17"/>
      <c r="C38" s="18">
        <v>42049500</v>
      </c>
      <c r="D38" s="18">
        <v>42049500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47073018</v>
      </c>
      <c r="D39" s="29">
        <f>SUM(D37:D38)</f>
        <v>47073018</v>
      </c>
      <c r="E39" s="36">
        <f t="shared" si="4"/>
        <v>4152</v>
      </c>
      <c r="F39" s="37">
        <f t="shared" si="4"/>
        <v>4152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4152</v>
      </c>
      <c r="Y39" s="37">
        <f t="shared" si="4"/>
        <v>-4152</v>
      </c>
      <c r="Z39" s="38">
        <f>+IF(X39&lt;&gt;0,+(Y39/X39)*100,0)</f>
        <v>-100</v>
      </c>
      <c r="AA39" s="39">
        <f>SUM(AA37:AA38)</f>
        <v>4152</v>
      </c>
    </row>
    <row r="40" spans="1:27" ht="13.5">
      <c r="A40" s="27" t="s">
        <v>62</v>
      </c>
      <c r="B40" s="28"/>
      <c r="C40" s="29">
        <f aca="true" t="shared" si="5" ref="C40:Y40">+C34+C39</f>
        <v>118404026</v>
      </c>
      <c r="D40" s="29">
        <f>+D34+D39</f>
        <v>118404026</v>
      </c>
      <c r="E40" s="30">
        <f t="shared" si="5"/>
        <v>43072</v>
      </c>
      <c r="F40" s="31">
        <f t="shared" si="5"/>
        <v>43072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43072</v>
      </c>
      <c r="Y40" s="31">
        <f t="shared" si="5"/>
        <v>-43072</v>
      </c>
      <c r="Z40" s="32">
        <f>+IF(X40&lt;&gt;0,+(Y40/X40)*100,0)</f>
        <v>-100</v>
      </c>
      <c r="AA40" s="33">
        <f>+AA34+AA39</f>
        <v>43072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642124895</v>
      </c>
      <c r="D42" s="43">
        <f>+D25-D40</f>
        <v>642124895</v>
      </c>
      <c r="E42" s="44">
        <f t="shared" si="6"/>
        <v>829936</v>
      </c>
      <c r="F42" s="45">
        <f t="shared" si="6"/>
        <v>829936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829936</v>
      </c>
      <c r="Y42" s="45">
        <f t="shared" si="6"/>
        <v>-829936</v>
      </c>
      <c r="Z42" s="46">
        <f>+IF(X42&lt;&gt;0,+(Y42/X42)*100,0)</f>
        <v>-100</v>
      </c>
      <c r="AA42" s="47">
        <f>+AA25-AA40</f>
        <v>829936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642124895</v>
      </c>
      <c r="D45" s="18">
        <v>642124895</v>
      </c>
      <c r="E45" s="19">
        <v>829936</v>
      </c>
      <c r="F45" s="20">
        <v>829936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829936</v>
      </c>
      <c r="Y45" s="20">
        <v>-829936</v>
      </c>
      <c r="Z45" s="48">
        <v>-100</v>
      </c>
      <c r="AA45" s="22">
        <v>829936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642124895</v>
      </c>
      <c r="D48" s="51">
        <f>SUM(D45:D47)</f>
        <v>642124895</v>
      </c>
      <c r="E48" s="52">
        <f t="shared" si="7"/>
        <v>829936</v>
      </c>
      <c r="F48" s="53">
        <f t="shared" si="7"/>
        <v>829936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829936</v>
      </c>
      <c r="Y48" s="53">
        <f t="shared" si="7"/>
        <v>-829936</v>
      </c>
      <c r="Z48" s="54">
        <f>+IF(X48&lt;&gt;0,+(Y48/X48)*100,0)</f>
        <v>-100</v>
      </c>
      <c r="AA48" s="55">
        <f>SUM(AA45:AA47)</f>
        <v>829936</v>
      </c>
    </row>
    <row r="49" spans="1:27" ht="13.5">
      <c r="A49" s="56" t="s">
        <v>94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3578197</v>
      </c>
      <c r="D6" s="18">
        <v>3578197</v>
      </c>
      <c r="E6" s="19">
        <v>7000</v>
      </c>
      <c r="F6" s="20">
        <v>3578197</v>
      </c>
      <c r="G6" s="20">
        <v>65847081</v>
      </c>
      <c r="H6" s="20">
        <v>23683166</v>
      </c>
      <c r="I6" s="20">
        <v>23683167</v>
      </c>
      <c r="J6" s="20">
        <v>23683167</v>
      </c>
      <c r="K6" s="20">
        <v>11345501</v>
      </c>
      <c r="L6" s="20">
        <v>-22202278</v>
      </c>
      <c r="M6" s="20">
        <v>28276340</v>
      </c>
      <c r="N6" s="20">
        <v>28276340</v>
      </c>
      <c r="O6" s="20">
        <v>22776021</v>
      </c>
      <c r="P6" s="20">
        <v>10669195</v>
      </c>
      <c r="Q6" s="20">
        <v>-1633537</v>
      </c>
      <c r="R6" s="20">
        <v>-1633537</v>
      </c>
      <c r="S6" s="20">
        <v>-26492488</v>
      </c>
      <c r="T6" s="20">
        <v>-26494161</v>
      </c>
      <c r="U6" s="20">
        <v>-3346142</v>
      </c>
      <c r="V6" s="20">
        <v>-3346142</v>
      </c>
      <c r="W6" s="20">
        <v>-3346142</v>
      </c>
      <c r="X6" s="20">
        <v>3578197</v>
      </c>
      <c r="Y6" s="20">
        <v>-6924339</v>
      </c>
      <c r="Z6" s="21">
        <v>-193.51</v>
      </c>
      <c r="AA6" s="22">
        <v>3578197</v>
      </c>
    </row>
    <row r="7" spans="1:27" ht="13.5">
      <c r="A7" s="23" t="s">
        <v>34</v>
      </c>
      <c r="B7" s="17"/>
      <c r="C7" s="18"/>
      <c r="D7" s="18"/>
      <c r="E7" s="19">
        <v>3201000</v>
      </c>
      <c r="F7" s="20"/>
      <c r="G7" s="20">
        <v>769956</v>
      </c>
      <c r="H7" s="20">
        <v>1083814</v>
      </c>
      <c r="I7" s="20">
        <v>1083814</v>
      </c>
      <c r="J7" s="20">
        <v>1083814</v>
      </c>
      <c r="K7" s="20">
        <v>1083814</v>
      </c>
      <c r="L7" s="20">
        <v>1083814</v>
      </c>
      <c r="M7" s="20">
        <v>1083814</v>
      </c>
      <c r="N7" s="20">
        <v>1083814</v>
      </c>
      <c r="O7" s="20">
        <v>1083814</v>
      </c>
      <c r="P7" s="20">
        <v>1083814</v>
      </c>
      <c r="Q7" s="20">
        <v>1083814</v>
      </c>
      <c r="R7" s="20">
        <v>1083814</v>
      </c>
      <c r="S7" s="20">
        <v>1083814</v>
      </c>
      <c r="T7" s="20">
        <v>1083814</v>
      </c>
      <c r="U7" s="20">
        <v>-14201236</v>
      </c>
      <c r="V7" s="20">
        <v>-14201236</v>
      </c>
      <c r="W7" s="20">
        <v>-14201236</v>
      </c>
      <c r="X7" s="20"/>
      <c r="Y7" s="20">
        <v>-14201236</v>
      </c>
      <c r="Z7" s="21"/>
      <c r="AA7" s="22"/>
    </row>
    <row r="8" spans="1:27" ht="13.5">
      <c r="A8" s="23" t="s">
        <v>35</v>
      </c>
      <c r="B8" s="17"/>
      <c r="C8" s="18"/>
      <c r="D8" s="18"/>
      <c r="E8" s="19"/>
      <c r="F8" s="20"/>
      <c r="G8" s="20">
        <v>113198443</v>
      </c>
      <c r="H8" s="20">
        <v>13772058</v>
      </c>
      <c r="I8" s="20">
        <v>14194102</v>
      </c>
      <c r="J8" s="20">
        <v>14194102</v>
      </c>
      <c r="K8" s="20">
        <v>17603223</v>
      </c>
      <c r="L8" s="20">
        <v>27463731</v>
      </c>
      <c r="M8" s="20">
        <v>32156920</v>
      </c>
      <c r="N8" s="20">
        <v>32156920</v>
      </c>
      <c r="O8" s="20">
        <v>39500537</v>
      </c>
      <c r="P8" s="20">
        <v>36864885</v>
      </c>
      <c r="Q8" s="20">
        <v>41681139</v>
      </c>
      <c r="R8" s="20">
        <v>41681139</v>
      </c>
      <c r="S8" s="20"/>
      <c r="T8" s="20">
        <v>50385328</v>
      </c>
      <c r="U8" s="20">
        <v>49409645</v>
      </c>
      <c r="V8" s="20">
        <v>49409645</v>
      </c>
      <c r="W8" s="20">
        <v>49409645</v>
      </c>
      <c r="X8" s="20"/>
      <c r="Y8" s="20">
        <v>49409645</v>
      </c>
      <c r="Z8" s="21"/>
      <c r="AA8" s="22"/>
    </row>
    <row r="9" spans="1:27" ht="13.5">
      <c r="A9" s="23" t="s">
        <v>36</v>
      </c>
      <c r="B9" s="17"/>
      <c r="C9" s="18">
        <v>10784526</v>
      </c>
      <c r="D9" s="18">
        <v>10784526</v>
      </c>
      <c r="E9" s="19"/>
      <c r="F9" s="20">
        <v>11302025</v>
      </c>
      <c r="G9" s="20">
        <v>24006123</v>
      </c>
      <c r="H9" s="20">
        <v>18953529</v>
      </c>
      <c r="I9" s="20">
        <v>18953529</v>
      </c>
      <c r="J9" s="20">
        <v>18953529</v>
      </c>
      <c r="K9" s="20">
        <v>19962308</v>
      </c>
      <c r="L9" s="20">
        <v>20174791</v>
      </c>
      <c r="M9" s="20">
        <v>20231094</v>
      </c>
      <c r="N9" s="20">
        <v>20231094</v>
      </c>
      <c r="O9" s="20">
        <v>21132502</v>
      </c>
      <c r="P9" s="20">
        <v>23364638</v>
      </c>
      <c r="Q9" s="20">
        <v>25015705</v>
      </c>
      <c r="R9" s="20">
        <v>25015705</v>
      </c>
      <c r="S9" s="20">
        <v>25394319</v>
      </c>
      <c r="T9" s="20">
        <v>26323761</v>
      </c>
      <c r="U9" s="20">
        <v>22029103</v>
      </c>
      <c r="V9" s="20">
        <v>22029103</v>
      </c>
      <c r="W9" s="20">
        <v>22029103</v>
      </c>
      <c r="X9" s="20">
        <v>11302025</v>
      </c>
      <c r="Y9" s="20">
        <v>10727078</v>
      </c>
      <c r="Z9" s="21">
        <v>94.91</v>
      </c>
      <c r="AA9" s="22">
        <v>11302025</v>
      </c>
    </row>
    <row r="10" spans="1:27" ht="13.5">
      <c r="A10" s="23" t="s">
        <v>37</v>
      </c>
      <c r="B10" s="17"/>
      <c r="C10" s="18">
        <v>3688440</v>
      </c>
      <c r="D10" s="18">
        <v>3688440</v>
      </c>
      <c r="E10" s="19"/>
      <c r="F10" s="20">
        <v>3170941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3170941</v>
      </c>
      <c r="Y10" s="24">
        <v>-3170941</v>
      </c>
      <c r="Z10" s="25">
        <v>-100</v>
      </c>
      <c r="AA10" s="26">
        <v>3170941</v>
      </c>
    </row>
    <row r="11" spans="1:27" ht="13.5">
      <c r="A11" s="23" t="s">
        <v>38</v>
      </c>
      <c r="B11" s="17"/>
      <c r="C11" s="18">
        <v>14355</v>
      </c>
      <c r="D11" s="18">
        <v>14355</v>
      </c>
      <c r="E11" s="19"/>
      <c r="F11" s="20">
        <v>14355</v>
      </c>
      <c r="G11" s="20">
        <v>67926</v>
      </c>
      <c r="H11" s="20">
        <v>14355</v>
      </c>
      <c r="I11" s="20">
        <v>14355</v>
      </c>
      <c r="J11" s="20">
        <v>14355</v>
      </c>
      <c r="K11" s="20">
        <v>14355</v>
      </c>
      <c r="L11" s="20">
        <v>14355</v>
      </c>
      <c r="M11" s="20">
        <v>14355</v>
      </c>
      <c r="N11" s="20">
        <v>14355</v>
      </c>
      <c r="O11" s="20">
        <v>14355</v>
      </c>
      <c r="P11" s="20">
        <v>14355</v>
      </c>
      <c r="Q11" s="20">
        <v>14355</v>
      </c>
      <c r="R11" s="20">
        <v>14355</v>
      </c>
      <c r="S11" s="20">
        <v>14355</v>
      </c>
      <c r="T11" s="20">
        <v>14355</v>
      </c>
      <c r="U11" s="20">
        <v>14355</v>
      </c>
      <c r="V11" s="20">
        <v>14355</v>
      </c>
      <c r="W11" s="20">
        <v>14355</v>
      </c>
      <c r="X11" s="20">
        <v>14355</v>
      </c>
      <c r="Y11" s="20"/>
      <c r="Z11" s="21"/>
      <c r="AA11" s="22">
        <v>14355</v>
      </c>
    </row>
    <row r="12" spans="1:27" ht="13.5">
      <c r="A12" s="27" t="s">
        <v>39</v>
      </c>
      <c r="B12" s="28"/>
      <c r="C12" s="29">
        <f aca="true" t="shared" si="0" ref="C12:Y12">SUM(C6:C11)</f>
        <v>18065518</v>
      </c>
      <c r="D12" s="29">
        <f>SUM(D6:D11)</f>
        <v>18065518</v>
      </c>
      <c r="E12" s="30">
        <f t="shared" si="0"/>
        <v>3208000</v>
      </c>
      <c r="F12" s="31">
        <f t="shared" si="0"/>
        <v>18065518</v>
      </c>
      <c r="G12" s="31">
        <f t="shared" si="0"/>
        <v>203889529</v>
      </c>
      <c r="H12" s="31">
        <f t="shared" si="0"/>
        <v>57506922</v>
      </c>
      <c r="I12" s="31">
        <f t="shared" si="0"/>
        <v>57928967</v>
      </c>
      <c r="J12" s="31">
        <f t="shared" si="0"/>
        <v>57928967</v>
      </c>
      <c r="K12" s="31">
        <f t="shared" si="0"/>
        <v>50009201</v>
      </c>
      <c r="L12" s="31">
        <f t="shared" si="0"/>
        <v>26534413</v>
      </c>
      <c r="M12" s="31">
        <f t="shared" si="0"/>
        <v>81762523</v>
      </c>
      <c r="N12" s="31">
        <f t="shared" si="0"/>
        <v>81762523</v>
      </c>
      <c r="O12" s="31">
        <f t="shared" si="0"/>
        <v>84507229</v>
      </c>
      <c r="P12" s="31">
        <f t="shared" si="0"/>
        <v>71996887</v>
      </c>
      <c r="Q12" s="31">
        <f t="shared" si="0"/>
        <v>66161476</v>
      </c>
      <c r="R12" s="31">
        <f t="shared" si="0"/>
        <v>66161476</v>
      </c>
      <c r="S12" s="31">
        <f t="shared" si="0"/>
        <v>0</v>
      </c>
      <c r="T12" s="31">
        <f t="shared" si="0"/>
        <v>51313097</v>
      </c>
      <c r="U12" s="31">
        <f t="shared" si="0"/>
        <v>53905725</v>
      </c>
      <c r="V12" s="31">
        <f t="shared" si="0"/>
        <v>53905725</v>
      </c>
      <c r="W12" s="31">
        <f t="shared" si="0"/>
        <v>53905725</v>
      </c>
      <c r="X12" s="31">
        <f t="shared" si="0"/>
        <v>18065518</v>
      </c>
      <c r="Y12" s="31">
        <f t="shared" si="0"/>
        <v>35840207</v>
      </c>
      <c r="Z12" s="32">
        <f>+IF(X12&lt;&gt;0,+(Y12/X12)*100,0)</f>
        <v>198.39014303381722</v>
      </c>
      <c r="AA12" s="33">
        <f>SUM(AA6:AA11)</f>
        <v>18065518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90743</v>
      </c>
      <c r="D16" s="18">
        <v>90743</v>
      </c>
      <c r="E16" s="19"/>
      <c r="F16" s="20">
        <v>90743</v>
      </c>
      <c r="G16" s="24">
        <v>851</v>
      </c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90743</v>
      </c>
      <c r="Y16" s="24">
        <v>-90743</v>
      </c>
      <c r="Z16" s="25">
        <v>-100</v>
      </c>
      <c r="AA16" s="26">
        <v>90743</v>
      </c>
    </row>
    <row r="17" spans="1:27" ht="13.5">
      <c r="A17" s="23" t="s">
        <v>43</v>
      </c>
      <c r="B17" s="17"/>
      <c r="C17" s="18">
        <v>69884773</v>
      </c>
      <c r="D17" s="18">
        <v>69884773</v>
      </c>
      <c r="E17" s="19"/>
      <c r="F17" s="20">
        <v>69884773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69884773</v>
      </c>
      <c r="Y17" s="20">
        <v>-69884773</v>
      </c>
      <c r="Z17" s="21">
        <v>-100</v>
      </c>
      <c r="AA17" s="22">
        <v>69884773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>
        <v>88234</v>
      </c>
      <c r="H18" s="20">
        <v>90743</v>
      </c>
      <c r="I18" s="20">
        <v>90743</v>
      </c>
      <c r="J18" s="20">
        <v>90743</v>
      </c>
      <c r="K18" s="20">
        <v>90743</v>
      </c>
      <c r="L18" s="20">
        <v>90743</v>
      </c>
      <c r="M18" s="20">
        <v>90743</v>
      </c>
      <c r="N18" s="20">
        <v>90743</v>
      </c>
      <c r="O18" s="20">
        <v>90743</v>
      </c>
      <c r="P18" s="20">
        <v>90743</v>
      </c>
      <c r="Q18" s="20">
        <v>90743</v>
      </c>
      <c r="R18" s="20">
        <v>90743</v>
      </c>
      <c r="S18" s="20">
        <v>90743</v>
      </c>
      <c r="T18" s="20">
        <v>90743</v>
      </c>
      <c r="U18" s="20">
        <v>90743</v>
      </c>
      <c r="V18" s="20">
        <v>90743</v>
      </c>
      <c r="W18" s="20">
        <v>90743</v>
      </c>
      <c r="X18" s="20"/>
      <c r="Y18" s="20">
        <v>90743</v>
      </c>
      <c r="Z18" s="21"/>
      <c r="AA18" s="22"/>
    </row>
    <row r="19" spans="1:27" ht="13.5">
      <c r="A19" s="23" t="s">
        <v>45</v>
      </c>
      <c r="B19" s="17"/>
      <c r="C19" s="18">
        <v>520099827</v>
      </c>
      <c r="D19" s="18">
        <v>520099827</v>
      </c>
      <c r="E19" s="19">
        <v>243032000</v>
      </c>
      <c r="F19" s="20">
        <v>520099827</v>
      </c>
      <c r="G19" s="20">
        <v>524923545</v>
      </c>
      <c r="H19" s="20">
        <v>480746557</v>
      </c>
      <c r="I19" s="20">
        <v>480746557</v>
      </c>
      <c r="J19" s="20">
        <v>480746557</v>
      </c>
      <c r="K19" s="20">
        <v>484439224</v>
      </c>
      <c r="L19" s="20">
        <v>480944404</v>
      </c>
      <c r="M19" s="20">
        <v>480944404</v>
      </c>
      <c r="N19" s="20">
        <v>480944404</v>
      </c>
      <c r="O19" s="20">
        <v>484637071</v>
      </c>
      <c r="P19" s="20">
        <v>484637071</v>
      </c>
      <c r="Q19" s="20">
        <v>487000467</v>
      </c>
      <c r="R19" s="20">
        <v>487000467</v>
      </c>
      <c r="S19" s="20">
        <v>488525546</v>
      </c>
      <c r="T19" s="20">
        <v>491085373</v>
      </c>
      <c r="U19" s="20">
        <v>494186414</v>
      </c>
      <c r="V19" s="20">
        <v>494186414</v>
      </c>
      <c r="W19" s="20">
        <v>494186414</v>
      </c>
      <c r="X19" s="20">
        <v>520099827</v>
      </c>
      <c r="Y19" s="20">
        <v>-25913413</v>
      </c>
      <c r="Z19" s="21">
        <v>-4.98</v>
      </c>
      <c r="AA19" s="22">
        <v>520099827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>
        <v>535562000</v>
      </c>
      <c r="F23" s="20"/>
      <c r="G23" s="24">
        <v>68286535</v>
      </c>
      <c r="H23" s="24">
        <v>123816176</v>
      </c>
      <c r="I23" s="24">
        <v>123816176</v>
      </c>
      <c r="J23" s="20">
        <v>123816176</v>
      </c>
      <c r="K23" s="24">
        <v>125138864</v>
      </c>
      <c r="L23" s="24">
        <v>125509812</v>
      </c>
      <c r="M23" s="20">
        <v>125509812</v>
      </c>
      <c r="N23" s="24">
        <v>125509812</v>
      </c>
      <c r="O23" s="24">
        <v>126618327</v>
      </c>
      <c r="P23" s="24">
        <v>126618327</v>
      </c>
      <c r="Q23" s="20">
        <v>128502640</v>
      </c>
      <c r="R23" s="24">
        <v>128502640</v>
      </c>
      <c r="S23" s="24">
        <v>128826583</v>
      </c>
      <c r="T23" s="20">
        <v>129050855</v>
      </c>
      <c r="U23" s="24">
        <v>132208589</v>
      </c>
      <c r="V23" s="24">
        <v>132208589</v>
      </c>
      <c r="W23" s="24">
        <v>132208589</v>
      </c>
      <c r="X23" s="20"/>
      <c r="Y23" s="24">
        <v>132208589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590075343</v>
      </c>
      <c r="D24" s="29">
        <f>SUM(D15:D23)</f>
        <v>590075343</v>
      </c>
      <c r="E24" s="36">
        <f t="shared" si="1"/>
        <v>778594000</v>
      </c>
      <c r="F24" s="37">
        <f t="shared" si="1"/>
        <v>590075343</v>
      </c>
      <c r="G24" s="37">
        <f t="shared" si="1"/>
        <v>593299165</v>
      </c>
      <c r="H24" s="37">
        <f t="shared" si="1"/>
        <v>604653476</v>
      </c>
      <c r="I24" s="37">
        <f t="shared" si="1"/>
        <v>604653476</v>
      </c>
      <c r="J24" s="37">
        <f t="shared" si="1"/>
        <v>604653476</v>
      </c>
      <c r="K24" s="37">
        <f t="shared" si="1"/>
        <v>609668831</v>
      </c>
      <c r="L24" s="37">
        <f t="shared" si="1"/>
        <v>606544959</v>
      </c>
      <c r="M24" s="37">
        <f t="shared" si="1"/>
        <v>606544959</v>
      </c>
      <c r="N24" s="37">
        <f t="shared" si="1"/>
        <v>606544959</v>
      </c>
      <c r="O24" s="37">
        <f t="shared" si="1"/>
        <v>611346141</v>
      </c>
      <c r="P24" s="37">
        <f t="shared" si="1"/>
        <v>611346141</v>
      </c>
      <c r="Q24" s="37">
        <f t="shared" si="1"/>
        <v>615593850</v>
      </c>
      <c r="R24" s="37">
        <f t="shared" si="1"/>
        <v>615593850</v>
      </c>
      <c r="S24" s="37">
        <f t="shared" si="1"/>
        <v>617442872</v>
      </c>
      <c r="T24" s="37">
        <f t="shared" si="1"/>
        <v>620226971</v>
      </c>
      <c r="U24" s="37">
        <f t="shared" si="1"/>
        <v>626485746</v>
      </c>
      <c r="V24" s="37">
        <f t="shared" si="1"/>
        <v>626485746</v>
      </c>
      <c r="W24" s="37">
        <f t="shared" si="1"/>
        <v>626485746</v>
      </c>
      <c r="X24" s="37">
        <f t="shared" si="1"/>
        <v>590075343</v>
      </c>
      <c r="Y24" s="37">
        <f t="shared" si="1"/>
        <v>36410403</v>
      </c>
      <c r="Z24" s="38">
        <f>+IF(X24&lt;&gt;0,+(Y24/X24)*100,0)</f>
        <v>6.170466777155269</v>
      </c>
      <c r="AA24" s="39">
        <f>SUM(AA15:AA23)</f>
        <v>590075343</v>
      </c>
    </row>
    <row r="25" spans="1:27" ht="13.5">
      <c r="A25" s="27" t="s">
        <v>51</v>
      </c>
      <c r="B25" s="28"/>
      <c r="C25" s="29">
        <f aca="true" t="shared" si="2" ref="C25:Y25">+C12+C24</f>
        <v>608140861</v>
      </c>
      <c r="D25" s="29">
        <f>+D12+D24</f>
        <v>608140861</v>
      </c>
      <c r="E25" s="30">
        <f t="shared" si="2"/>
        <v>781802000</v>
      </c>
      <c r="F25" s="31">
        <f t="shared" si="2"/>
        <v>608140861</v>
      </c>
      <c r="G25" s="31">
        <f t="shared" si="2"/>
        <v>797188694</v>
      </c>
      <c r="H25" s="31">
        <f t="shared" si="2"/>
        <v>662160398</v>
      </c>
      <c r="I25" s="31">
        <f t="shared" si="2"/>
        <v>662582443</v>
      </c>
      <c r="J25" s="31">
        <f t="shared" si="2"/>
        <v>662582443</v>
      </c>
      <c r="K25" s="31">
        <f t="shared" si="2"/>
        <v>659678032</v>
      </c>
      <c r="L25" s="31">
        <f t="shared" si="2"/>
        <v>633079372</v>
      </c>
      <c r="M25" s="31">
        <f t="shared" si="2"/>
        <v>688307482</v>
      </c>
      <c r="N25" s="31">
        <f t="shared" si="2"/>
        <v>688307482</v>
      </c>
      <c r="O25" s="31">
        <f t="shared" si="2"/>
        <v>695853370</v>
      </c>
      <c r="P25" s="31">
        <f t="shared" si="2"/>
        <v>683343028</v>
      </c>
      <c r="Q25" s="31">
        <f t="shared" si="2"/>
        <v>681755326</v>
      </c>
      <c r="R25" s="31">
        <f t="shared" si="2"/>
        <v>681755326</v>
      </c>
      <c r="S25" s="31">
        <f t="shared" si="2"/>
        <v>617442872</v>
      </c>
      <c r="T25" s="31">
        <f t="shared" si="2"/>
        <v>671540068</v>
      </c>
      <c r="U25" s="31">
        <f t="shared" si="2"/>
        <v>680391471</v>
      </c>
      <c r="V25" s="31">
        <f t="shared" si="2"/>
        <v>680391471</v>
      </c>
      <c r="W25" s="31">
        <f t="shared" si="2"/>
        <v>680391471</v>
      </c>
      <c r="X25" s="31">
        <f t="shared" si="2"/>
        <v>608140861</v>
      </c>
      <c r="Y25" s="31">
        <f t="shared" si="2"/>
        <v>72250610</v>
      </c>
      <c r="Z25" s="32">
        <f>+IF(X25&lt;&gt;0,+(Y25/X25)*100,0)</f>
        <v>11.880571530943387</v>
      </c>
      <c r="AA25" s="33">
        <f>+AA12+AA24</f>
        <v>608140861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853624</v>
      </c>
      <c r="D30" s="18">
        <v>853624</v>
      </c>
      <c r="E30" s="19"/>
      <c r="F30" s="20">
        <v>853624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853624</v>
      </c>
      <c r="Y30" s="20">
        <v>-853624</v>
      </c>
      <c r="Z30" s="21">
        <v>-100</v>
      </c>
      <c r="AA30" s="22">
        <v>853624</v>
      </c>
    </row>
    <row r="31" spans="1:27" ht="13.5">
      <c r="A31" s="23" t="s">
        <v>56</v>
      </c>
      <c r="B31" s="17"/>
      <c r="C31" s="18">
        <v>1136367</v>
      </c>
      <c r="D31" s="18">
        <v>1136367</v>
      </c>
      <c r="E31" s="19"/>
      <c r="F31" s="20">
        <v>1136367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1136367</v>
      </c>
      <c r="Y31" s="20">
        <v>-1136367</v>
      </c>
      <c r="Z31" s="21">
        <v>-100</v>
      </c>
      <c r="AA31" s="22">
        <v>1136367</v>
      </c>
    </row>
    <row r="32" spans="1:27" ht="13.5">
      <c r="A32" s="23" t="s">
        <v>57</v>
      </c>
      <c r="B32" s="17"/>
      <c r="C32" s="18">
        <v>59057053</v>
      </c>
      <c r="D32" s="18">
        <v>59057053</v>
      </c>
      <c r="E32" s="19">
        <v>81935000</v>
      </c>
      <c r="F32" s="20">
        <v>63731745</v>
      </c>
      <c r="G32" s="20">
        <v>55623106</v>
      </c>
      <c r="H32" s="20">
        <v>52694000</v>
      </c>
      <c r="I32" s="20">
        <v>52694000</v>
      </c>
      <c r="J32" s="20">
        <v>52694000</v>
      </c>
      <c r="K32" s="20">
        <v>54108661</v>
      </c>
      <c r="L32" s="20">
        <v>29189467</v>
      </c>
      <c r="M32" s="20">
        <v>75368654</v>
      </c>
      <c r="N32" s="20">
        <v>75368654</v>
      </c>
      <c r="O32" s="20">
        <v>76202523</v>
      </c>
      <c r="P32" s="20">
        <v>76579211</v>
      </c>
      <c r="Q32" s="20">
        <v>83144320</v>
      </c>
      <c r="R32" s="20">
        <v>83144320</v>
      </c>
      <c r="S32" s="20">
        <v>79357119</v>
      </c>
      <c r="T32" s="20">
        <v>75933856</v>
      </c>
      <c r="U32" s="20">
        <v>65438589</v>
      </c>
      <c r="V32" s="20">
        <v>65438589</v>
      </c>
      <c r="W32" s="20">
        <v>65438589</v>
      </c>
      <c r="X32" s="20">
        <v>63731745</v>
      </c>
      <c r="Y32" s="20">
        <v>1706844</v>
      </c>
      <c r="Z32" s="21">
        <v>2.68</v>
      </c>
      <c r="AA32" s="22">
        <v>63731745</v>
      </c>
    </row>
    <row r="33" spans="1:27" ht="13.5">
      <c r="A33" s="23" t="s">
        <v>58</v>
      </c>
      <c r="B33" s="17"/>
      <c r="C33" s="18">
        <v>5531379</v>
      </c>
      <c r="D33" s="18">
        <v>5531379</v>
      </c>
      <c r="E33" s="19"/>
      <c r="F33" s="20">
        <v>856687</v>
      </c>
      <c r="G33" s="20">
        <v>20922801</v>
      </c>
      <c r="H33" s="20">
        <v>23769644</v>
      </c>
      <c r="I33" s="20">
        <v>23769644</v>
      </c>
      <c r="J33" s="20">
        <v>23769644</v>
      </c>
      <c r="K33" s="20">
        <v>23769644</v>
      </c>
      <c r="L33" s="20">
        <v>23769644</v>
      </c>
      <c r="M33" s="20">
        <v>23769644</v>
      </c>
      <c r="N33" s="20">
        <v>23769644</v>
      </c>
      <c r="O33" s="20">
        <v>23769644</v>
      </c>
      <c r="P33" s="20">
        <v>23769644</v>
      </c>
      <c r="Q33" s="20">
        <v>23769644</v>
      </c>
      <c r="R33" s="20">
        <v>23769644</v>
      </c>
      <c r="S33" s="20">
        <v>23769644</v>
      </c>
      <c r="T33" s="20">
        <v>20073636</v>
      </c>
      <c r="U33" s="20">
        <v>23769644</v>
      </c>
      <c r="V33" s="20">
        <v>23769644</v>
      </c>
      <c r="W33" s="20">
        <v>23769644</v>
      </c>
      <c r="X33" s="20">
        <v>856687</v>
      </c>
      <c r="Y33" s="20">
        <v>22912957</v>
      </c>
      <c r="Z33" s="21">
        <v>2674.6</v>
      </c>
      <c r="AA33" s="22">
        <v>856687</v>
      </c>
    </row>
    <row r="34" spans="1:27" ht="13.5">
      <c r="A34" s="27" t="s">
        <v>59</v>
      </c>
      <c r="B34" s="28"/>
      <c r="C34" s="29">
        <f aca="true" t="shared" si="3" ref="C34:Y34">SUM(C29:C33)</f>
        <v>66578423</v>
      </c>
      <c r="D34" s="29">
        <f>SUM(D29:D33)</f>
        <v>66578423</v>
      </c>
      <c r="E34" s="30">
        <f t="shared" si="3"/>
        <v>81935000</v>
      </c>
      <c r="F34" s="31">
        <f t="shared" si="3"/>
        <v>66578423</v>
      </c>
      <c r="G34" s="31">
        <f t="shared" si="3"/>
        <v>76545907</v>
      </c>
      <c r="H34" s="31">
        <f t="shared" si="3"/>
        <v>76463644</v>
      </c>
      <c r="I34" s="31">
        <f t="shared" si="3"/>
        <v>76463644</v>
      </c>
      <c r="J34" s="31">
        <f t="shared" si="3"/>
        <v>76463644</v>
      </c>
      <c r="K34" s="31">
        <f t="shared" si="3"/>
        <v>77878305</v>
      </c>
      <c r="L34" s="31">
        <f t="shared" si="3"/>
        <v>52959111</v>
      </c>
      <c r="M34" s="31">
        <f t="shared" si="3"/>
        <v>99138298</v>
      </c>
      <c r="N34" s="31">
        <f t="shared" si="3"/>
        <v>99138298</v>
      </c>
      <c r="O34" s="31">
        <f t="shared" si="3"/>
        <v>99972167</v>
      </c>
      <c r="P34" s="31">
        <f t="shared" si="3"/>
        <v>100348855</v>
      </c>
      <c r="Q34" s="31">
        <f t="shared" si="3"/>
        <v>106913964</v>
      </c>
      <c r="R34" s="31">
        <f t="shared" si="3"/>
        <v>106913964</v>
      </c>
      <c r="S34" s="31">
        <f t="shared" si="3"/>
        <v>103126763</v>
      </c>
      <c r="T34" s="31">
        <f t="shared" si="3"/>
        <v>96007492</v>
      </c>
      <c r="U34" s="31">
        <f t="shared" si="3"/>
        <v>89208233</v>
      </c>
      <c r="V34" s="31">
        <f t="shared" si="3"/>
        <v>89208233</v>
      </c>
      <c r="W34" s="31">
        <f t="shared" si="3"/>
        <v>89208233</v>
      </c>
      <c r="X34" s="31">
        <f t="shared" si="3"/>
        <v>66578423</v>
      </c>
      <c r="Y34" s="31">
        <f t="shared" si="3"/>
        <v>22629810</v>
      </c>
      <c r="Z34" s="32">
        <f>+IF(X34&lt;&gt;0,+(Y34/X34)*100,0)</f>
        <v>33.989705643823974</v>
      </c>
      <c r="AA34" s="33">
        <f>SUM(AA29:AA33)</f>
        <v>66578423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2812679</v>
      </c>
      <c r="D37" s="18">
        <v>2812679</v>
      </c>
      <c r="E37" s="19">
        <v>3741000</v>
      </c>
      <c r="F37" s="20">
        <v>2812679</v>
      </c>
      <c r="G37" s="20">
        <v>2786529</v>
      </c>
      <c r="H37" s="20">
        <v>37135626</v>
      </c>
      <c r="I37" s="20">
        <v>37135626</v>
      </c>
      <c r="J37" s="20">
        <v>37135626</v>
      </c>
      <c r="K37" s="20">
        <v>34391868</v>
      </c>
      <c r="L37" s="20">
        <v>14156536</v>
      </c>
      <c r="M37" s="20">
        <v>11651035</v>
      </c>
      <c r="N37" s="20">
        <v>11651035</v>
      </c>
      <c r="O37" s="20">
        <v>12105114</v>
      </c>
      <c r="P37" s="20">
        <v>27275894</v>
      </c>
      <c r="Q37" s="20">
        <v>19317835</v>
      </c>
      <c r="R37" s="20">
        <v>19317835</v>
      </c>
      <c r="S37" s="20">
        <v>10823192</v>
      </c>
      <c r="T37" s="20">
        <v>18729854</v>
      </c>
      <c r="U37" s="20">
        <v>2788678</v>
      </c>
      <c r="V37" s="20">
        <v>2788678</v>
      </c>
      <c r="W37" s="20">
        <v>2788678</v>
      </c>
      <c r="X37" s="20">
        <v>2812679</v>
      </c>
      <c r="Y37" s="20">
        <v>-24001</v>
      </c>
      <c r="Z37" s="21">
        <v>-0.85</v>
      </c>
      <c r="AA37" s="22">
        <v>2812679</v>
      </c>
    </row>
    <row r="38" spans="1:27" ht="13.5">
      <c r="A38" s="23" t="s">
        <v>58</v>
      </c>
      <c r="B38" s="17"/>
      <c r="C38" s="18">
        <v>19128377</v>
      </c>
      <c r="D38" s="18">
        <v>19128377</v>
      </c>
      <c r="E38" s="19"/>
      <c r="F38" s="20">
        <v>19128377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19128377</v>
      </c>
      <c r="Y38" s="20">
        <v>-19128377</v>
      </c>
      <c r="Z38" s="21">
        <v>-100</v>
      </c>
      <c r="AA38" s="22">
        <v>19128377</v>
      </c>
    </row>
    <row r="39" spans="1:27" ht="13.5">
      <c r="A39" s="27" t="s">
        <v>61</v>
      </c>
      <c r="B39" s="35"/>
      <c r="C39" s="29">
        <f aca="true" t="shared" si="4" ref="C39:Y39">SUM(C37:C38)</f>
        <v>21941056</v>
      </c>
      <c r="D39" s="29">
        <f>SUM(D37:D38)</f>
        <v>21941056</v>
      </c>
      <c r="E39" s="36">
        <f t="shared" si="4"/>
        <v>3741000</v>
      </c>
      <c r="F39" s="37">
        <f t="shared" si="4"/>
        <v>21941056</v>
      </c>
      <c r="G39" s="37">
        <f t="shared" si="4"/>
        <v>2786529</v>
      </c>
      <c r="H39" s="37">
        <f t="shared" si="4"/>
        <v>37135626</v>
      </c>
      <c r="I39" s="37">
        <f t="shared" si="4"/>
        <v>37135626</v>
      </c>
      <c r="J39" s="37">
        <f t="shared" si="4"/>
        <v>37135626</v>
      </c>
      <c r="K39" s="37">
        <f t="shared" si="4"/>
        <v>34391868</v>
      </c>
      <c r="L39" s="37">
        <f t="shared" si="4"/>
        <v>14156536</v>
      </c>
      <c r="M39" s="37">
        <f t="shared" si="4"/>
        <v>11651035</v>
      </c>
      <c r="N39" s="37">
        <f t="shared" si="4"/>
        <v>11651035</v>
      </c>
      <c r="O39" s="37">
        <f t="shared" si="4"/>
        <v>12105114</v>
      </c>
      <c r="P39" s="37">
        <f t="shared" si="4"/>
        <v>27275894</v>
      </c>
      <c r="Q39" s="37">
        <f t="shared" si="4"/>
        <v>19317835</v>
      </c>
      <c r="R39" s="37">
        <f t="shared" si="4"/>
        <v>19317835</v>
      </c>
      <c r="S39" s="37">
        <f t="shared" si="4"/>
        <v>10823192</v>
      </c>
      <c r="T39" s="37">
        <f t="shared" si="4"/>
        <v>18729854</v>
      </c>
      <c r="U39" s="37">
        <f t="shared" si="4"/>
        <v>2788678</v>
      </c>
      <c r="V39" s="37">
        <f t="shared" si="4"/>
        <v>2788678</v>
      </c>
      <c r="W39" s="37">
        <f t="shared" si="4"/>
        <v>2788678</v>
      </c>
      <c r="X39" s="37">
        <f t="shared" si="4"/>
        <v>21941056</v>
      </c>
      <c r="Y39" s="37">
        <f t="shared" si="4"/>
        <v>-19152378</v>
      </c>
      <c r="Z39" s="38">
        <f>+IF(X39&lt;&gt;0,+(Y39/X39)*100,0)</f>
        <v>-87.29013772172132</v>
      </c>
      <c r="AA39" s="39">
        <f>SUM(AA37:AA38)</f>
        <v>21941056</v>
      </c>
    </row>
    <row r="40" spans="1:27" ht="13.5">
      <c r="A40" s="27" t="s">
        <v>62</v>
      </c>
      <c r="B40" s="28"/>
      <c r="C40" s="29">
        <f aca="true" t="shared" si="5" ref="C40:Y40">+C34+C39</f>
        <v>88519479</v>
      </c>
      <c r="D40" s="29">
        <f>+D34+D39</f>
        <v>88519479</v>
      </c>
      <c r="E40" s="30">
        <f t="shared" si="5"/>
        <v>85676000</v>
      </c>
      <c r="F40" s="31">
        <f t="shared" si="5"/>
        <v>88519479</v>
      </c>
      <c r="G40" s="31">
        <f t="shared" si="5"/>
        <v>79332436</v>
      </c>
      <c r="H40" s="31">
        <f t="shared" si="5"/>
        <v>113599270</v>
      </c>
      <c r="I40" s="31">
        <f t="shared" si="5"/>
        <v>113599270</v>
      </c>
      <c r="J40" s="31">
        <f t="shared" si="5"/>
        <v>113599270</v>
      </c>
      <c r="K40" s="31">
        <f t="shared" si="5"/>
        <v>112270173</v>
      </c>
      <c r="L40" s="31">
        <f t="shared" si="5"/>
        <v>67115647</v>
      </c>
      <c r="M40" s="31">
        <f t="shared" si="5"/>
        <v>110789333</v>
      </c>
      <c r="N40" s="31">
        <f t="shared" si="5"/>
        <v>110789333</v>
      </c>
      <c r="O40" s="31">
        <f t="shared" si="5"/>
        <v>112077281</v>
      </c>
      <c r="P40" s="31">
        <f t="shared" si="5"/>
        <v>127624749</v>
      </c>
      <c r="Q40" s="31">
        <f t="shared" si="5"/>
        <v>126231799</v>
      </c>
      <c r="R40" s="31">
        <f t="shared" si="5"/>
        <v>126231799</v>
      </c>
      <c r="S40" s="31">
        <f t="shared" si="5"/>
        <v>113949955</v>
      </c>
      <c r="T40" s="31">
        <f t="shared" si="5"/>
        <v>114737346</v>
      </c>
      <c r="U40" s="31">
        <f t="shared" si="5"/>
        <v>91996911</v>
      </c>
      <c r="V40" s="31">
        <f t="shared" si="5"/>
        <v>91996911</v>
      </c>
      <c r="W40" s="31">
        <f t="shared" si="5"/>
        <v>91996911</v>
      </c>
      <c r="X40" s="31">
        <f t="shared" si="5"/>
        <v>88519479</v>
      </c>
      <c r="Y40" s="31">
        <f t="shared" si="5"/>
        <v>3477432</v>
      </c>
      <c r="Z40" s="32">
        <f>+IF(X40&lt;&gt;0,+(Y40/X40)*100,0)</f>
        <v>3.9284370392645442</v>
      </c>
      <c r="AA40" s="33">
        <f>+AA34+AA39</f>
        <v>88519479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519621382</v>
      </c>
      <c r="D42" s="43">
        <f>+D25-D40</f>
        <v>519621382</v>
      </c>
      <c r="E42" s="44">
        <f t="shared" si="6"/>
        <v>696126000</v>
      </c>
      <c r="F42" s="45">
        <f t="shared" si="6"/>
        <v>519621382</v>
      </c>
      <c r="G42" s="45">
        <f t="shared" si="6"/>
        <v>717856258</v>
      </c>
      <c r="H42" s="45">
        <f t="shared" si="6"/>
        <v>548561128</v>
      </c>
      <c r="I42" s="45">
        <f t="shared" si="6"/>
        <v>548983173</v>
      </c>
      <c r="J42" s="45">
        <f t="shared" si="6"/>
        <v>548983173</v>
      </c>
      <c r="K42" s="45">
        <f t="shared" si="6"/>
        <v>547407859</v>
      </c>
      <c r="L42" s="45">
        <f t="shared" si="6"/>
        <v>565963725</v>
      </c>
      <c r="M42" s="45">
        <f t="shared" si="6"/>
        <v>577518149</v>
      </c>
      <c r="N42" s="45">
        <f t="shared" si="6"/>
        <v>577518149</v>
      </c>
      <c r="O42" s="45">
        <f t="shared" si="6"/>
        <v>583776089</v>
      </c>
      <c r="P42" s="45">
        <f t="shared" si="6"/>
        <v>555718279</v>
      </c>
      <c r="Q42" s="45">
        <f t="shared" si="6"/>
        <v>555523527</v>
      </c>
      <c r="R42" s="45">
        <f t="shared" si="6"/>
        <v>555523527</v>
      </c>
      <c r="S42" s="45">
        <f t="shared" si="6"/>
        <v>503492917</v>
      </c>
      <c r="T42" s="45">
        <f t="shared" si="6"/>
        <v>556802722</v>
      </c>
      <c r="U42" s="45">
        <f t="shared" si="6"/>
        <v>588394560</v>
      </c>
      <c r="V42" s="45">
        <f t="shared" si="6"/>
        <v>588394560</v>
      </c>
      <c r="W42" s="45">
        <f t="shared" si="6"/>
        <v>588394560</v>
      </c>
      <c r="X42" s="45">
        <f t="shared" si="6"/>
        <v>519621382</v>
      </c>
      <c r="Y42" s="45">
        <f t="shared" si="6"/>
        <v>68773178</v>
      </c>
      <c r="Z42" s="46">
        <f>+IF(X42&lt;&gt;0,+(Y42/X42)*100,0)</f>
        <v>13.235247890549662</v>
      </c>
      <c r="AA42" s="47">
        <f>+AA25-AA40</f>
        <v>519621382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519621382</v>
      </c>
      <c r="D45" s="18">
        <v>519621382</v>
      </c>
      <c r="E45" s="19">
        <v>696126000</v>
      </c>
      <c r="F45" s="20">
        <v>519621382</v>
      </c>
      <c r="G45" s="20">
        <v>-227962929</v>
      </c>
      <c r="H45" s="20">
        <v>548561128</v>
      </c>
      <c r="I45" s="20">
        <v>548983173</v>
      </c>
      <c r="J45" s="20">
        <v>548983173</v>
      </c>
      <c r="K45" s="20">
        <v>547407859</v>
      </c>
      <c r="L45" s="20">
        <v>565963722</v>
      </c>
      <c r="M45" s="20">
        <v>577518146</v>
      </c>
      <c r="N45" s="20">
        <v>577518146</v>
      </c>
      <c r="O45" s="20">
        <v>583776089</v>
      </c>
      <c r="P45" s="20">
        <v>555718279</v>
      </c>
      <c r="Q45" s="20">
        <v>555523527</v>
      </c>
      <c r="R45" s="20">
        <v>555523527</v>
      </c>
      <c r="S45" s="20">
        <v>503492917</v>
      </c>
      <c r="T45" s="20">
        <v>556802722</v>
      </c>
      <c r="U45" s="20">
        <v>588394559</v>
      </c>
      <c r="V45" s="20">
        <v>588394559</v>
      </c>
      <c r="W45" s="20">
        <v>588394559</v>
      </c>
      <c r="X45" s="20">
        <v>519621382</v>
      </c>
      <c r="Y45" s="20">
        <v>68773177</v>
      </c>
      <c r="Z45" s="48">
        <v>13.24</v>
      </c>
      <c r="AA45" s="22">
        <v>519621382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>
        <v>945819187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519621382</v>
      </c>
      <c r="D48" s="51">
        <f>SUM(D45:D47)</f>
        <v>519621382</v>
      </c>
      <c r="E48" s="52">
        <f t="shared" si="7"/>
        <v>696126000</v>
      </c>
      <c r="F48" s="53">
        <f t="shared" si="7"/>
        <v>519621382</v>
      </c>
      <c r="G48" s="53">
        <f t="shared" si="7"/>
        <v>717856258</v>
      </c>
      <c r="H48" s="53">
        <f t="shared" si="7"/>
        <v>548561128</v>
      </c>
      <c r="I48" s="53">
        <f t="shared" si="7"/>
        <v>548983173</v>
      </c>
      <c r="J48" s="53">
        <f t="shared" si="7"/>
        <v>548983173</v>
      </c>
      <c r="K48" s="53">
        <f t="shared" si="7"/>
        <v>547407859</v>
      </c>
      <c r="L48" s="53">
        <f t="shared" si="7"/>
        <v>565963722</v>
      </c>
      <c r="M48" s="53">
        <f t="shared" si="7"/>
        <v>577518146</v>
      </c>
      <c r="N48" s="53">
        <f t="shared" si="7"/>
        <v>577518146</v>
      </c>
      <c r="O48" s="53">
        <f t="shared" si="7"/>
        <v>583776089</v>
      </c>
      <c r="P48" s="53">
        <f t="shared" si="7"/>
        <v>555718279</v>
      </c>
      <c r="Q48" s="53">
        <f t="shared" si="7"/>
        <v>555523527</v>
      </c>
      <c r="R48" s="53">
        <f t="shared" si="7"/>
        <v>555523527</v>
      </c>
      <c r="S48" s="53">
        <f t="shared" si="7"/>
        <v>503492917</v>
      </c>
      <c r="T48" s="53">
        <f t="shared" si="7"/>
        <v>556802722</v>
      </c>
      <c r="U48" s="53">
        <f t="shared" si="7"/>
        <v>588394559</v>
      </c>
      <c r="V48" s="53">
        <f t="shared" si="7"/>
        <v>588394559</v>
      </c>
      <c r="W48" s="53">
        <f t="shared" si="7"/>
        <v>588394559</v>
      </c>
      <c r="X48" s="53">
        <f t="shared" si="7"/>
        <v>519621382</v>
      </c>
      <c r="Y48" s="53">
        <f t="shared" si="7"/>
        <v>68773177</v>
      </c>
      <c r="Z48" s="54">
        <f>+IF(X48&lt;&gt;0,+(Y48/X48)*100,0)</f>
        <v>13.235247698101846</v>
      </c>
      <c r="AA48" s="55">
        <f>SUM(AA45:AA47)</f>
        <v>519621382</v>
      </c>
    </row>
    <row r="49" spans="1:27" ht="13.5">
      <c r="A49" s="56" t="s">
        <v>94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2371131</v>
      </c>
      <c r="D6" s="18">
        <v>2371131</v>
      </c>
      <c r="E6" s="19">
        <v>10000000</v>
      </c>
      <c r="F6" s="20">
        <v>10000000</v>
      </c>
      <c r="G6" s="20">
        <v>56156972</v>
      </c>
      <c r="H6" s="20">
        <v>-7033598</v>
      </c>
      <c r="I6" s="20">
        <v>37534755</v>
      </c>
      <c r="J6" s="20">
        <v>37534755</v>
      </c>
      <c r="K6" s="20">
        <v>44001052</v>
      </c>
      <c r="L6" s="20">
        <v>91530290</v>
      </c>
      <c r="M6" s="20">
        <v>71381188</v>
      </c>
      <c r="N6" s="20">
        <v>71381188</v>
      </c>
      <c r="O6" s="20">
        <v>30561287</v>
      </c>
      <c r="P6" s="20">
        <v>33173922</v>
      </c>
      <c r="Q6" s="20">
        <v>76551927</v>
      </c>
      <c r="R6" s="20">
        <v>76551927</v>
      </c>
      <c r="S6" s="20">
        <v>8739033</v>
      </c>
      <c r="T6" s="20">
        <v>47483945</v>
      </c>
      <c r="U6" s="20">
        <v>39878732</v>
      </c>
      <c r="V6" s="20">
        <v>39878732</v>
      </c>
      <c r="W6" s="20">
        <v>39878732</v>
      </c>
      <c r="X6" s="20">
        <v>10000000</v>
      </c>
      <c r="Y6" s="20">
        <v>29878732</v>
      </c>
      <c r="Z6" s="21">
        <v>298.79</v>
      </c>
      <c r="AA6" s="22">
        <v>10000000</v>
      </c>
    </row>
    <row r="7" spans="1:27" ht="13.5">
      <c r="A7" s="23" t="s">
        <v>34</v>
      </c>
      <c r="B7" s="17"/>
      <c r="C7" s="18">
        <v>10580227</v>
      </c>
      <c r="D7" s="18">
        <v>10580227</v>
      </c>
      <c r="E7" s="19">
        <v>13000000</v>
      </c>
      <c r="F7" s="20">
        <v>13000000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13000000</v>
      </c>
      <c r="Y7" s="20">
        <v>-13000000</v>
      </c>
      <c r="Z7" s="21">
        <v>-100</v>
      </c>
      <c r="AA7" s="22">
        <v>13000000</v>
      </c>
    </row>
    <row r="8" spans="1:27" ht="13.5">
      <c r="A8" s="23" t="s">
        <v>35</v>
      </c>
      <c r="B8" s="17"/>
      <c r="C8" s="18">
        <v>539574793</v>
      </c>
      <c r="D8" s="18">
        <v>539574793</v>
      </c>
      <c r="E8" s="19">
        <v>150000000</v>
      </c>
      <c r="F8" s="20">
        <v>150000000</v>
      </c>
      <c r="G8" s="20">
        <v>50270074</v>
      </c>
      <c r="H8" s="20">
        <v>95866485</v>
      </c>
      <c r="I8" s="20">
        <v>202880037</v>
      </c>
      <c r="J8" s="20">
        <v>202880037</v>
      </c>
      <c r="K8" s="20">
        <v>245890920</v>
      </c>
      <c r="L8" s="20">
        <v>245890920</v>
      </c>
      <c r="M8" s="20">
        <v>305473472</v>
      </c>
      <c r="N8" s="20">
        <v>305473472</v>
      </c>
      <c r="O8" s="20">
        <v>341752720</v>
      </c>
      <c r="P8" s="20">
        <v>672183236</v>
      </c>
      <c r="Q8" s="20">
        <v>701080979</v>
      </c>
      <c r="R8" s="20">
        <v>701080979</v>
      </c>
      <c r="S8" s="20">
        <v>735168550</v>
      </c>
      <c r="T8" s="20">
        <v>770166323</v>
      </c>
      <c r="U8" s="20">
        <v>796137523</v>
      </c>
      <c r="V8" s="20">
        <v>796137523</v>
      </c>
      <c r="W8" s="20">
        <v>796137523</v>
      </c>
      <c r="X8" s="20">
        <v>150000000</v>
      </c>
      <c r="Y8" s="20">
        <v>646137523</v>
      </c>
      <c r="Z8" s="21">
        <v>430.76</v>
      </c>
      <c r="AA8" s="22">
        <v>150000000</v>
      </c>
    </row>
    <row r="9" spans="1:27" ht="13.5">
      <c r="A9" s="23" t="s">
        <v>36</v>
      </c>
      <c r="B9" s="17"/>
      <c r="C9" s="18">
        <v>23084716</v>
      </c>
      <c r="D9" s="18">
        <v>23084716</v>
      </c>
      <c r="E9" s="19">
        <v>3000000</v>
      </c>
      <c r="F9" s="20">
        <v>3000000</v>
      </c>
      <c r="G9" s="20">
        <v>232908</v>
      </c>
      <c r="H9" s="20">
        <v>253035</v>
      </c>
      <c r="I9" s="20">
        <v>-2436417</v>
      </c>
      <c r="J9" s="20">
        <v>-2436417</v>
      </c>
      <c r="K9" s="20">
        <v>-1660298</v>
      </c>
      <c r="L9" s="20">
        <v>-1660298</v>
      </c>
      <c r="M9" s="20">
        <v>-3699773</v>
      </c>
      <c r="N9" s="20">
        <v>-3699773</v>
      </c>
      <c r="O9" s="20">
        <v>-3121778</v>
      </c>
      <c r="P9" s="20">
        <v>13481295</v>
      </c>
      <c r="Q9" s="20">
        <v>-20299556</v>
      </c>
      <c r="R9" s="20">
        <v>-20299556</v>
      </c>
      <c r="S9" s="20">
        <v>-16462598</v>
      </c>
      <c r="T9" s="20">
        <v>-19318498</v>
      </c>
      <c r="U9" s="20">
        <v>-18334658</v>
      </c>
      <c r="V9" s="20">
        <v>-18334658</v>
      </c>
      <c r="W9" s="20">
        <v>-18334658</v>
      </c>
      <c r="X9" s="20">
        <v>3000000</v>
      </c>
      <c r="Y9" s="20">
        <v>-21334658</v>
      </c>
      <c r="Z9" s="21">
        <v>-711.16</v>
      </c>
      <c r="AA9" s="22">
        <v>3000000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330607717</v>
      </c>
      <c r="D11" s="18">
        <v>330607717</v>
      </c>
      <c r="E11" s="19">
        <v>770000000</v>
      </c>
      <c r="F11" s="20">
        <v>770000000</v>
      </c>
      <c r="G11" s="20"/>
      <c r="H11" s="20"/>
      <c r="I11" s="20"/>
      <c r="J11" s="20"/>
      <c r="K11" s="20"/>
      <c r="L11" s="20"/>
      <c r="M11" s="20"/>
      <c r="N11" s="20"/>
      <c r="O11" s="20"/>
      <c r="P11" s="20">
        <v>330607717</v>
      </c>
      <c r="Q11" s="20">
        <v>330607717</v>
      </c>
      <c r="R11" s="20">
        <v>330607717</v>
      </c>
      <c r="S11" s="20">
        <v>330607717</v>
      </c>
      <c r="T11" s="20">
        <v>330607717</v>
      </c>
      <c r="U11" s="20">
        <v>330607717</v>
      </c>
      <c r="V11" s="20">
        <v>330607717</v>
      </c>
      <c r="W11" s="20">
        <v>330607717</v>
      </c>
      <c r="X11" s="20">
        <v>770000000</v>
      </c>
      <c r="Y11" s="20">
        <v>-439392283</v>
      </c>
      <c r="Z11" s="21">
        <v>-57.06</v>
      </c>
      <c r="AA11" s="22">
        <v>770000000</v>
      </c>
    </row>
    <row r="12" spans="1:27" ht="13.5">
      <c r="A12" s="27" t="s">
        <v>39</v>
      </c>
      <c r="B12" s="28"/>
      <c r="C12" s="29">
        <f aca="true" t="shared" si="0" ref="C12:Y12">SUM(C6:C11)</f>
        <v>906218584</v>
      </c>
      <c r="D12" s="29">
        <f>SUM(D6:D11)</f>
        <v>906218584</v>
      </c>
      <c r="E12" s="30">
        <f t="shared" si="0"/>
        <v>946000000</v>
      </c>
      <c r="F12" s="31">
        <f t="shared" si="0"/>
        <v>946000000</v>
      </c>
      <c r="G12" s="31">
        <f t="shared" si="0"/>
        <v>106659954</v>
      </c>
      <c r="H12" s="31">
        <f t="shared" si="0"/>
        <v>89085922</v>
      </c>
      <c r="I12" s="31">
        <f t="shared" si="0"/>
        <v>237978375</v>
      </c>
      <c r="J12" s="31">
        <f t="shared" si="0"/>
        <v>237978375</v>
      </c>
      <c r="K12" s="31">
        <f t="shared" si="0"/>
        <v>288231674</v>
      </c>
      <c r="L12" s="31">
        <f t="shared" si="0"/>
        <v>335760912</v>
      </c>
      <c r="M12" s="31">
        <f t="shared" si="0"/>
        <v>373154887</v>
      </c>
      <c r="N12" s="31">
        <f t="shared" si="0"/>
        <v>373154887</v>
      </c>
      <c r="O12" s="31">
        <f t="shared" si="0"/>
        <v>369192229</v>
      </c>
      <c r="P12" s="31">
        <f t="shared" si="0"/>
        <v>1049446170</v>
      </c>
      <c r="Q12" s="31">
        <f t="shared" si="0"/>
        <v>1087941067</v>
      </c>
      <c r="R12" s="31">
        <f t="shared" si="0"/>
        <v>1087941067</v>
      </c>
      <c r="S12" s="31">
        <f t="shared" si="0"/>
        <v>1058052702</v>
      </c>
      <c r="T12" s="31">
        <f t="shared" si="0"/>
        <v>1128939487</v>
      </c>
      <c r="U12" s="31">
        <f t="shared" si="0"/>
        <v>1148289314</v>
      </c>
      <c r="V12" s="31">
        <f t="shared" si="0"/>
        <v>1148289314</v>
      </c>
      <c r="W12" s="31">
        <f t="shared" si="0"/>
        <v>1148289314</v>
      </c>
      <c r="X12" s="31">
        <f t="shared" si="0"/>
        <v>946000000</v>
      </c>
      <c r="Y12" s="31">
        <f t="shared" si="0"/>
        <v>202289314</v>
      </c>
      <c r="Z12" s="32">
        <f>+IF(X12&lt;&gt;0,+(Y12/X12)*100,0)</f>
        <v>21.38364841437632</v>
      </c>
      <c r="AA12" s="33">
        <f>SUM(AA6:AA11)</f>
        <v>946000000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1611777</v>
      </c>
      <c r="D15" s="18">
        <v>1611777</v>
      </c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16099517</v>
      </c>
      <c r="D16" s="18">
        <v>16099517</v>
      </c>
      <c r="E16" s="19">
        <v>13000000</v>
      </c>
      <c r="F16" s="20">
        <v>13000000</v>
      </c>
      <c r="G16" s="24"/>
      <c r="H16" s="24">
        <v>60722000</v>
      </c>
      <c r="I16" s="24"/>
      <c r="J16" s="20"/>
      <c r="K16" s="24">
        <v>-1092864</v>
      </c>
      <c r="L16" s="24">
        <v>-1092864</v>
      </c>
      <c r="M16" s="20">
        <v>-1073987</v>
      </c>
      <c r="N16" s="24">
        <v>-1073987</v>
      </c>
      <c r="O16" s="24">
        <v>-33072507</v>
      </c>
      <c r="P16" s="24">
        <v>37162215</v>
      </c>
      <c r="Q16" s="20">
        <v>26662215</v>
      </c>
      <c r="R16" s="24">
        <v>26662215</v>
      </c>
      <c r="S16" s="24">
        <v>48115400</v>
      </c>
      <c r="T16" s="20">
        <v>16815400</v>
      </c>
      <c r="U16" s="24">
        <v>16815400</v>
      </c>
      <c r="V16" s="24">
        <v>16815400</v>
      </c>
      <c r="W16" s="24">
        <v>16815400</v>
      </c>
      <c r="X16" s="20">
        <v>13000000</v>
      </c>
      <c r="Y16" s="24">
        <v>3815400</v>
      </c>
      <c r="Z16" s="25">
        <v>29.35</v>
      </c>
      <c r="AA16" s="26">
        <v>13000000</v>
      </c>
    </row>
    <row r="17" spans="1:27" ht="13.5">
      <c r="A17" s="23" t="s">
        <v>43</v>
      </c>
      <c r="B17" s="17"/>
      <c r="C17" s="18">
        <v>450788086</v>
      </c>
      <c r="D17" s="18">
        <v>450788086</v>
      </c>
      <c r="E17" s="19">
        <v>400000000</v>
      </c>
      <c r="F17" s="20">
        <v>400000000</v>
      </c>
      <c r="G17" s="20"/>
      <c r="H17" s="20"/>
      <c r="I17" s="20">
        <v>-1187037</v>
      </c>
      <c r="J17" s="20">
        <v>-1187037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400000000</v>
      </c>
      <c r="Y17" s="20">
        <v>-400000000</v>
      </c>
      <c r="Z17" s="21">
        <v>-100</v>
      </c>
      <c r="AA17" s="22">
        <v>400000000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5257954424</v>
      </c>
      <c r="D19" s="18">
        <v>5257954424</v>
      </c>
      <c r="E19" s="19">
        <v>5500000000</v>
      </c>
      <c r="F19" s="20">
        <v>5500000000</v>
      </c>
      <c r="G19" s="20"/>
      <c r="H19" s="20"/>
      <c r="I19" s="20"/>
      <c r="J19" s="20"/>
      <c r="K19" s="20"/>
      <c r="L19" s="20"/>
      <c r="M19" s="20"/>
      <c r="N19" s="20"/>
      <c r="O19" s="20"/>
      <c r="P19" s="20">
        <v>5744284766</v>
      </c>
      <c r="Q19" s="20">
        <v>5744284766</v>
      </c>
      <c r="R19" s="20">
        <v>5744284766</v>
      </c>
      <c r="S19" s="20">
        <v>5744284766</v>
      </c>
      <c r="T19" s="20">
        <v>5744284766</v>
      </c>
      <c r="U19" s="20">
        <v>5744284766</v>
      </c>
      <c r="V19" s="20">
        <v>5744284766</v>
      </c>
      <c r="W19" s="20">
        <v>5744284766</v>
      </c>
      <c r="X19" s="20">
        <v>5500000000</v>
      </c>
      <c r="Y19" s="20">
        <v>244284766</v>
      </c>
      <c r="Z19" s="21">
        <v>4.44</v>
      </c>
      <c r="AA19" s="22">
        <v>5500000000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4747835</v>
      </c>
      <c r="D23" s="18">
        <v>4747835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5731201639</v>
      </c>
      <c r="D24" s="29">
        <f>SUM(D15:D23)</f>
        <v>5731201639</v>
      </c>
      <c r="E24" s="36">
        <f t="shared" si="1"/>
        <v>5913000000</v>
      </c>
      <c r="F24" s="37">
        <f t="shared" si="1"/>
        <v>5913000000</v>
      </c>
      <c r="G24" s="37">
        <f t="shared" si="1"/>
        <v>0</v>
      </c>
      <c r="H24" s="37">
        <f t="shared" si="1"/>
        <v>60722000</v>
      </c>
      <c r="I24" s="37">
        <f t="shared" si="1"/>
        <v>-1187037</v>
      </c>
      <c r="J24" s="37">
        <f t="shared" si="1"/>
        <v>-1187037</v>
      </c>
      <c r="K24" s="37">
        <f t="shared" si="1"/>
        <v>-1092864</v>
      </c>
      <c r="L24" s="37">
        <f t="shared" si="1"/>
        <v>-1092864</v>
      </c>
      <c r="M24" s="37">
        <f t="shared" si="1"/>
        <v>-1073987</v>
      </c>
      <c r="N24" s="37">
        <f t="shared" si="1"/>
        <v>-1073987</v>
      </c>
      <c r="O24" s="37">
        <f t="shared" si="1"/>
        <v>-33072507</v>
      </c>
      <c r="P24" s="37">
        <f t="shared" si="1"/>
        <v>5781446981</v>
      </c>
      <c r="Q24" s="37">
        <f t="shared" si="1"/>
        <v>5770946981</v>
      </c>
      <c r="R24" s="37">
        <f t="shared" si="1"/>
        <v>5770946981</v>
      </c>
      <c r="S24" s="37">
        <f t="shared" si="1"/>
        <v>5792400166</v>
      </c>
      <c r="T24" s="37">
        <f t="shared" si="1"/>
        <v>5761100166</v>
      </c>
      <c r="U24" s="37">
        <f t="shared" si="1"/>
        <v>5761100166</v>
      </c>
      <c r="V24" s="37">
        <f t="shared" si="1"/>
        <v>5761100166</v>
      </c>
      <c r="W24" s="37">
        <f t="shared" si="1"/>
        <v>5761100166</v>
      </c>
      <c r="X24" s="37">
        <f t="shared" si="1"/>
        <v>5913000000</v>
      </c>
      <c r="Y24" s="37">
        <f t="shared" si="1"/>
        <v>-151899834</v>
      </c>
      <c r="Z24" s="38">
        <f>+IF(X24&lt;&gt;0,+(Y24/X24)*100,0)</f>
        <v>-2.568913140537798</v>
      </c>
      <c r="AA24" s="39">
        <f>SUM(AA15:AA23)</f>
        <v>5913000000</v>
      </c>
    </row>
    <row r="25" spans="1:27" ht="13.5">
      <c r="A25" s="27" t="s">
        <v>51</v>
      </c>
      <c r="B25" s="28"/>
      <c r="C25" s="29">
        <f aca="true" t="shared" si="2" ref="C25:Y25">+C12+C24</f>
        <v>6637420223</v>
      </c>
      <c r="D25" s="29">
        <f>+D12+D24</f>
        <v>6637420223</v>
      </c>
      <c r="E25" s="30">
        <f t="shared" si="2"/>
        <v>6859000000</v>
      </c>
      <c r="F25" s="31">
        <f t="shared" si="2"/>
        <v>6859000000</v>
      </c>
      <c r="G25" s="31">
        <f t="shared" si="2"/>
        <v>106659954</v>
      </c>
      <c r="H25" s="31">
        <f t="shared" si="2"/>
        <v>149807922</v>
      </c>
      <c r="I25" s="31">
        <f t="shared" si="2"/>
        <v>236791338</v>
      </c>
      <c r="J25" s="31">
        <f t="shared" si="2"/>
        <v>236791338</v>
      </c>
      <c r="K25" s="31">
        <f t="shared" si="2"/>
        <v>287138810</v>
      </c>
      <c r="L25" s="31">
        <f t="shared" si="2"/>
        <v>334668048</v>
      </c>
      <c r="M25" s="31">
        <f t="shared" si="2"/>
        <v>372080900</v>
      </c>
      <c r="N25" s="31">
        <f t="shared" si="2"/>
        <v>372080900</v>
      </c>
      <c r="O25" s="31">
        <f t="shared" si="2"/>
        <v>336119722</v>
      </c>
      <c r="P25" s="31">
        <f t="shared" si="2"/>
        <v>6830893151</v>
      </c>
      <c r="Q25" s="31">
        <f t="shared" si="2"/>
        <v>6858888048</v>
      </c>
      <c r="R25" s="31">
        <f t="shared" si="2"/>
        <v>6858888048</v>
      </c>
      <c r="S25" s="31">
        <f t="shared" si="2"/>
        <v>6850452868</v>
      </c>
      <c r="T25" s="31">
        <f t="shared" si="2"/>
        <v>6890039653</v>
      </c>
      <c r="U25" s="31">
        <f t="shared" si="2"/>
        <v>6909389480</v>
      </c>
      <c r="V25" s="31">
        <f t="shared" si="2"/>
        <v>6909389480</v>
      </c>
      <c r="W25" s="31">
        <f t="shared" si="2"/>
        <v>6909389480</v>
      </c>
      <c r="X25" s="31">
        <f t="shared" si="2"/>
        <v>6859000000</v>
      </c>
      <c r="Y25" s="31">
        <f t="shared" si="2"/>
        <v>50389480</v>
      </c>
      <c r="Z25" s="32">
        <f>+IF(X25&lt;&gt;0,+(Y25/X25)*100,0)</f>
        <v>0.7346476162705934</v>
      </c>
      <c r="AA25" s="33">
        <f>+AA12+AA24</f>
        <v>6859000000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18000000</v>
      </c>
      <c r="F30" s="20">
        <v>18000000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18000000</v>
      </c>
      <c r="Y30" s="20">
        <v>-18000000</v>
      </c>
      <c r="Z30" s="21">
        <v>-100</v>
      </c>
      <c r="AA30" s="22">
        <v>18000000</v>
      </c>
    </row>
    <row r="31" spans="1:27" ht="13.5">
      <c r="A31" s="23" t="s">
        <v>56</v>
      </c>
      <c r="B31" s="17"/>
      <c r="C31" s="18">
        <v>31765750</v>
      </c>
      <c r="D31" s="18">
        <v>31765750</v>
      </c>
      <c r="E31" s="19">
        <v>33000000</v>
      </c>
      <c r="F31" s="20">
        <v>33000000</v>
      </c>
      <c r="G31" s="20">
        <v>78848</v>
      </c>
      <c r="H31" s="20">
        <v>52567</v>
      </c>
      <c r="I31" s="20">
        <v>225786</v>
      </c>
      <c r="J31" s="20">
        <v>225786</v>
      </c>
      <c r="K31" s="20">
        <v>892133</v>
      </c>
      <c r="L31" s="20">
        <v>892133</v>
      </c>
      <c r="M31" s="20">
        <v>929162</v>
      </c>
      <c r="N31" s="20">
        <v>929162</v>
      </c>
      <c r="O31" s="20">
        <v>1019943</v>
      </c>
      <c r="P31" s="20">
        <v>30273483</v>
      </c>
      <c r="Q31" s="20">
        <v>30237926</v>
      </c>
      <c r="R31" s="20">
        <v>30237926</v>
      </c>
      <c r="S31" s="20">
        <v>30479045</v>
      </c>
      <c r="T31" s="20">
        <v>30220968</v>
      </c>
      <c r="U31" s="20">
        <v>30239176</v>
      </c>
      <c r="V31" s="20">
        <v>30239176</v>
      </c>
      <c r="W31" s="20">
        <v>30239176</v>
      </c>
      <c r="X31" s="20">
        <v>33000000</v>
      </c>
      <c r="Y31" s="20">
        <v>-2760824</v>
      </c>
      <c r="Z31" s="21">
        <v>-8.37</v>
      </c>
      <c r="AA31" s="22">
        <v>33000000</v>
      </c>
    </row>
    <row r="32" spans="1:27" ht="13.5">
      <c r="A32" s="23" t="s">
        <v>57</v>
      </c>
      <c r="B32" s="17"/>
      <c r="C32" s="18">
        <v>1616254358</v>
      </c>
      <c r="D32" s="18">
        <v>1616254358</v>
      </c>
      <c r="E32" s="19">
        <v>500000000</v>
      </c>
      <c r="F32" s="20">
        <v>500000000</v>
      </c>
      <c r="G32" s="20">
        <v>-92169106</v>
      </c>
      <c r="H32" s="20">
        <v>-55175221</v>
      </c>
      <c r="I32" s="20">
        <v>14555126</v>
      </c>
      <c r="J32" s="20">
        <v>14555126</v>
      </c>
      <c r="K32" s="20">
        <v>20325035</v>
      </c>
      <c r="L32" s="20">
        <v>81094131</v>
      </c>
      <c r="M32" s="20">
        <v>65431170</v>
      </c>
      <c r="N32" s="20">
        <v>65431170</v>
      </c>
      <c r="O32" s="20">
        <v>-24385399</v>
      </c>
      <c r="P32" s="20">
        <v>1199623885</v>
      </c>
      <c r="Q32" s="20">
        <v>1235519439</v>
      </c>
      <c r="R32" s="20">
        <v>1235519439</v>
      </c>
      <c r="S32" s="20">
        <v>1225857718</v>
      </c>
      <c r="T32" s="20">
        <v>1220539146</v>
      </c>
      <c r="U32" s="20">
        <v>1195771597</v>
      </c>
      <c r="V32" s="20">
        <v>1195771597</v>
      </c>
      <c r="W32" s="20">
        <v>1195771597</v>
      </c>
      <c r="X32" s="20">
        <v>500000000</v>
      </c>
      <c r="Y32" s="20">
        <v>695771597</v>
      </c>
      <c r="Z32" s="21">
        <v>139.15</v>
      </c>
      <c r="AA32" s="22">
        <v>500000000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>
        <v>62338879</v>
      </c>
      <c r="Q33" s="20">
        <v>62338879</v>
      </c>
      <c r="R33" s="20">
        <v>62338879</v>
      </c>
      <c r="S33" s="20">
        <v>62338879</v>
      </c>
      <c r="T33" s="20">
        <v>62338879</v>
      </c>
      <c r="U33" s="20">
        <v>62338879</v>
      </c>
      <c r="V33" s="20">
        <v>62338879</v>
      </c>
      <c r="W33" s="20">
        <v>62338879</v>
      </c>
      <c r="X33" s="20"/>
      <c r="Y33" s="20">
        <v>62338879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1648020108</v>
      </c>
      <c r="D34" s="29">
        <f>SUM(D29:D33)</f>
        <v>1648020108</v>
      </c>
      <c r="E34" s="30">
        <f t="shared" si="3"/>
        <v>551000000</v>
      </c>
      <c r="F34" s="31">
        <f t="shared" si="3"/>
        <v>551000000</v>
      </c>
      <c r="G34" s="31">
        <f t="shared" si="3"/>
        <v>-92090258</v>
      </c>
      <c r="H34" s="31">
        <f t="shared" si="3"/>
        <v>-55122654</v>
      </c>
      <c r="I34" s="31">
        <f t="shared" si="3"/>
        <v>14780912</v>
      </c>
      <c r="J34" s="31">
        <f t="shared" si="3"/>
        <v>14780912</v>
      </c>
      <c r="K34" s="31">
        <f t="shared" si="3"/>
        <v>21217168</v>
      </c>
      <c r="L34" s="31">
        <f t="shared" si="3"/>
        <v>81986264</v>
      </c>
      <c r="M34" s="31">
        <f t="shared" si="3"/>
        <v>66360332</v>
      </c>
      <c r="N34" s="31">
        <f t="shared" si="3"/>
        <v>66360332</v>
      </c>
      <c r="O34" s="31">
        <f t="shared" si="3"/>
        <v>-23365456</v>
      </c>
      <c r="P34" s="31">
        <f t="shared" si="3"/>
        <v>1292236247</v>
      </c>
      <c r="Q34" s="31">
        <f t="shared" si="3"/>
        <v>1328096244</v>
      </c>
      <c r="R34" s="31">
        <f t="shared" si="3"/>
        <v>1328096244</v>
      </c>
      <c r="S34" s="31">
        <f t="shared" si="3"/>
        <v>1318675642</v>
      </c>
      <c r="T34" s="31">
        <f t="shared" si="3"/>
        <v>1313098993</v>
      </c>
      <c r="U34" s="31">
        <f t="shared" si="3"/>
        <v>1288349652</v>
      </c>
      <c r="V34" s="31">
        <f t="shared" si="3"/>
        <v>1288349652</v>
      </c>
      <c r="W34" s="31">
        <f t="shared" si="3"/>
        <v>1288349652</v>
      </c>
      <c r="X34" s="31">
        <f t="shared" si="3"/>
        <v>551000000</v>
      </c>
      <c r="Y34" s="31">
        <f t="shared" si="3"/>
        <v>737349652</v>
      </c>
      <c r="Z34" s="32">
        <f>+IF(X34&lt;&gt;0,+(Y34/X34)*100,0)</f>
        <v>133.82026352087115</v>
      </c>
      <c r="AA34" s="33">
        <f>SUM(AA29:AA33)</f>
        <v>551000000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322410090</v>
      </c>
      <c r="D37" s="18">
        <v>322410090</v>
      </c>
      <c r="E37" s="19"/>
      <c r="F37" s="20"/>
      <c r="G37" s="20">
        <v>-13832223</v>
      </c>
      <c r="H37" s="20">
        <v>-25409866</v>
      </c>
      <c r="I37" s="20">
        <v>-45509912</v>
      </c>
      <c r="J37" s="20">
        <v>-45509912</v>
      </c>
      <c r="K37" s="20">
        <v>-49892145</v>
      </c>
      <c r="L37" s="20">
        <v>-64016416</v>
      </c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18197978</v>
      </c>
      <c r="D38" s="18">
        <v>18197978</v>
      </c>
      <c r="E38" s="19">
        <v>260000000</v>
      </c>
      <c r="F38" s="20">
        <v>260000000</v>
      </c>
      <c r="G38" s="20"/>
      <c r="H38" s="20"/>
      <c r="I38" s="20"/>
      <c r="J38" s="20"/>
      <c r="K38" s="20"/>
      <c r="L38" s="20"/>
      <c r="M38" s="20"/>
      <c r="N38" s="20"/>
      <c r="O38" s="20"/>
      <c r="P38" s="20">
        <v>315821192</v>
      </c>
      <c r="Q38" s="20">
        <v>315821192</v>
      </c>
      <c r="R38" s="20">
        <v>315821192</v>
      </c>
      <c r="S38" s="20">
        <v>315821192</v>
      </c>
      <c r="T38" s="20">
        <v>315821192</v>
      </c>
      <c r="U38" s="20">
        <v>315821192</v>
      </c>
      <c r="V38" s="20">
        <v>315821192</v>
      </c>
      <c r="W38" s="20">
        <v>315821192</v>
      </c>
      <c r="X38" s="20">
        <v>260000000</v>
      </c>
      <c r="Y38" s="20">
        <v>55821192</v>
      </c>
      <c r="Z38" s="21">
        <v>21.47</v>
      </c>
      <c r="AA38" s="22">
        <v>260000000</v>
      </c>
    </row>
    <row r="39" spans="1:27" ht="13.5">
      <c r="A39" s="27" t="s">
        <v>61</v>
      </c>
      <c r="B39" s="35"/>
      <c r="C39" s="29">
        <f aca="true" t="shared" si="4" ref="C39:Y39">SUM(C37:C38)</f>
        <v>340608068</v>
      </c>
      <c r="D39" s="29">
        <f>SUM(D37:D38)</f>
        <v>340608068</v>
      </c>
      <c r="E39" s="36">
        <f t="shared" si="4"/>
        <v>260000000</v>
      </c>
      <c r="F39" s="37">
        <f t="shared" si="4"/>
        <v>260000000</v>
      </c>
      <c r="G39" s="37">
        <f t="shared" si="4"/>
        <v>-13832223</v>
      </c>
      <c r="H39" s="37">
        <f t="shared" si="4"/>
        <v>-25409866</v>
      </c>
      <c r="I39" s="37">
        <f t="shared" si="4"/>
        <v>-45509912</v>
      </c>
      <c r="J39" s="37">
        <f t="shared" si="4"/>
        <v>-45509912</v>
      </c>
      <c r="K39" s="37">
        <f t="shared" si="4"/>
        <v>-49892145</v>
      </c>
      <c r="L39" s="37">
        <f t="shared" si="4"/>
        <v>-64016416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315821192</v>
      </c>
      <c r="Q39" s="37">
        <f t="shared" si="4"/>
        <v>315821192</v>
      </c>
      <c r="R39" s="37">
        <f t="shared" si="4"/>
        <v>315821192</v>
      </c>
      <c r="S39" s="37">
        <f t="shared" si="4"/>
        <v>315821192</v>
      </c>
      <c r="T39" s="37">
        <f t="shared" si="4"/>
        <v>315821192</v>
      </c>
      <c r="U39" s="37">
        <f t="shared" si="4"/>
        <v>315821192</v>
      </c>
      <c r="V39" s="37">
        <f t="shared" si="4"/>
        <v>315821192</v>
      </c>
      <c r="W39" s="37">
        <f t="shared" si="4"/>
        <v>315821192</v>
      </c>
      <c r="X39" s="37">
        <f t="shared" si="4"/>
        <v>260000000</v>
      </c>
      <c r="Y39" s="37">
        <f t="shared" si="4"/>
        <v>55821192</v>
      </c>
      <c r="Z39" s="38">
        <f>+IF(X39&lt;&gt;0,+(Y39/X39)*100,0)</f>
        <v>21.46968923076923</v>
      </c>
      <c r="AA39" s="39">
        <f>SUM(AA37:AA38)</f>
        <v>260000000</v>
      </c>
    </row>
    <row r="40" spans="1:27" ht="13.5">
      <c r="A40" s="27" t="s">
        <v>62</v>
      </c>
      <c r="B40" s="28"/>
      <c r="C40" s="29">
        <f aca="true" t="shared" si="5" ref="C40:Y40">+C34+C39</f>
        <v>1988628176</v>
      </c>
      <c r="D40" s="29">
        <f>+D34+D39</f>
        <v>1988628176</v>
      </c>
      <c r="E40" s="30">
        <f t="shared" si="5"/>
        <v>811000000</v>
      </c>
      <c r="F40" s="31">
        <f t="shared" si="5"/>
        <v>811000000</v>
      </c>
      <c r="G40" s="31">
        <f t="shared" si="5"/>
        <v>-105922481</v>
      </c>
      <c r="H40" s="31">
        <f t="shared" si="5"/>
        <v>-80532520</v>
      </c>
      <c r="I40" s="31">
        <f t="shared" si="5"/>
        <v>-30729000</v>
      </c>
      <c r="J40" s="31">
        <f t="shared" si="5"/>
        <v>-30729000</v>
      </c>
      <c r="K40" s="31">
        <f t="shared" si="5"/>
        <v>-28674977</v>
      </c>
      <c r="L40" s="31">
        <f t="shared" si="5"/>
        <v>17969848</v>
      </c>
      <c r="M40" s="31">
        <f t="shared" si="5"/>
        <v>66360332</v>
      </c>
      <c r="N40" s="31">
        <f t="shared" si="5"/>
        <v>66360332</v>
      </c>
      <c r="O40" s="31">
        <f t="shared" si="5"/>
        <v>-23365456</v>
      </c>
      <c r="P40" s="31">
        <f t="shared" si="5"/>
        <v>1608057439</v>
      </c>
      <c r="Q40" s="31">
        <f t="shared" si="5"/>
        <v>1643917436</v>
      </c>
      <c r="R40" s="31">
        <f t="shared" si="5"/>
        <v>1643917436</v>
      </c>
      <c r="S40" s="31">
        <f t="shared" si="5"/>
        <v>1634496834</v>
      </c>
      <c r="T40" s="31">
        <f t="shared" si="5"/>
        <v>1628920185</v>
      </c>
      <c r="U40" s="31">
        <f t="shared" si="5"/>
        <v>1604170844</v>
      </c>
      <c r="V40" s="31">
        <f t="shared" si="5"/>
        <v>1604170844</v>
      </c>
      <c r="W40" s="31">
        <f t="shared" si="5"/>
        <v>1604170844</v>
      </c>
      <c r="X40" s="31">
        <f t="shared" si="5"/>
        <v>811000000</v>
      </c>
      <c r="Y40" s="31">
        <f t="shared" si="5"/>
        <v>793170844</v>
      </c>
      <c r="Z40" s="32">
        <f>+IF(X40&lt;&gt;0,+(Y40/X40)*100,0)</f>
        <v>97.80158372379778</v>
      </c>
      <c r="AA40" s="33">
        <f>+AA34+AA39</f>
        <v>811000000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4648792047</v>
      </c>
      <c r="D42" s="43">
        <f>+D25-D40</f>
        <v>4648792047</v>
      </c>
      <c r="E42" s="44">
        <f t="shared" si="6"/>
        <v>6048000000</v>
      </c>
      <c r="F42" s="45">
        <f t="shared" si="6"/>
        <v>6048000000</v>
      </c>
      <c r="G42" s="45">
        <f t="shared" si="6"/>
        <v>212582435</v>
      </c>
      <c r="H42" s="45">
        <f t="shared" si="6"/>
        <v>230340442</v>
      </c>
      <c r="I42" s="45">
        <f t="shared" si="6"/>
        <v>267520338</v>
      </c>
      <c r="J42" s="45">
        <f t="shared" si="6"/>
        <v>267520338</v>
      </c>
      <c r="K42" s="45">
        <f t="shared" si="6"/>
        <v>315813787</v>
      </c>
      <c r="L42" s="45">
        <f t="shared" si="6"/>
        <v>316698200</v>
      </c>
      <c r="M42" s="45">
        <f t="shared" si="6"/>
        <v>305720568</v>
      </c>
      <c r="N42" s="45">
        <f t="shared" si="6"/>
        <v>305720568</v>
      </c>
      <c r="O42" s="45">
        <f t="shared" si="6"/>
        <v>359485178</v>
      </c>
      <c r="P42" s="45">
        <f t="shared" si="6"/>
        <v>5222835712</v>
      </c>
      <c r="Q42" s="45">
        <f t="shared" si="6"/>
        <v>5214970612</v>
      </c>
      <c r="R42" s="45">
        <f t="shared" si="6"/>
        <v>5214970612</v>
      </c>
      <c r="S42" s="45">
        <f t="shared" si="6"/>
        <v>5215956034</v>
      </c>
      <c r="T42" s="45">
        <f t="shared" si="6"/>
        <v>5261119468</v>
      </c>
      <c r="U42" s="45">
        <f t="shared" si="6"/>
        <v>5305218636</v>
      </c>
      <c r="V42" s="45">
        <f t="shared" si="6"/>
        <v>5305218636</v>
      </c>
      <c r="W42" s="45">
        <f t="shared" si="6"/>
        <v>5305218636</v>
      </c>
      <c r="X42" s="45">
        <f t="shared" si="6"/>
        <v>6048000000</v>
      </c>
      <c r="Y42" s="45">
        <f t="shared" si="6"/>
        <v>-742781364</v>
      </c>
      <c r="Z42" s="46">
        <f>+IF(X42&lt;&gt;0,+(Y42/X42)*100,0)</f>
        <v>-12.281437896825397</v>
      </c>
      <c r="AA42" s="47">
        <f>+AA25-AA40</f>
        <v>6048000000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4648792047</v>
      </c>
      <c r="D45" s="18">
        <v>4648792047</v>
      </c>
      <c r="E45" s="19">
        <v>6048000000</v>
      </c>
      <c r="F45" s="20">
        <v>6048000000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6048000000</v>
      </c>
      <c r="Y45" s="20">
        <v>-6048000000</v>
      </c>
      <c r="Z45" s="48">
        <v>-100</v>
      </c>
      <c r="AA45" s="22">
        <v>6048000000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>
        <v>212582435</v>
      </c>
      <c r="H46" s="20">
        <v>230340442</v>
      </c>
      <c r="I46" s="20">
        <v>267520338</v>
      </c>
      <c r="J46" s="20">
        <v>267520338</v>
      </c>
      <c r="K46" s="20">
        <v>315813787</v>
      </c>
      <c r="L46" s="20">
        <v>316698200</v>
      </c>
      <c r="M46" s="20">
        <v>305720568</v>
      </c>
      <c r="N46" s="20">
        <v>305720568</v>
      </c>
      <c r="O46" s="20">
        <v>359485178</v>
      </c>
      <c r="P46" s="20">
        <v>5222835712</v>
      </c>
      <c r="Q46" s="20">
        <v>5214970612</v>
      </c>
      <c r="R46" s="20">
        <v>5214970612</v>
      </c>
      <c r="S46" s="20">
        <v>5215956034</v>
      </c>
      <c r="T46" s="20">
        <v>5261119468</v>
      </c>
      <c r="U46" s="20">
        <v>5305218636</v>
      </c>
      <c r="V46" s="20">
        <v>5305218636</v>
      </c>
      <c r="W46" s="20">
        <v>5305218636</v>
      </c>
      <c r="X46" s="20"/>
      <c r="Y46" s="20">
        <v>5305218636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4648792047</v>
      </c>
      <c r="D48" s="51">
        <f>SUM(D45:D47)</f>
        <v>4648792047</v>
      </c>
      <c r="E48" s="52">
        <f t="shared" si="7"/>
        <v>6048000000</v>
      </c>
      <c r="F48" s="53">
        <f t="shared" si="7"/>
        <v>6048000000</v>
      </c>
      <c r="G48" s="53">
        <f t="shared" si="7"/>
        <v>212582435</v>
      </c>
      <c r="H48" s="53">
        <f t="shared" si="7"/>
        <v>230340442</v>
      </c>
      <c r="I48" s="53">
        <f t="shared" si="7"/>
        <v>267520338</v>
      </c>
      <c r="J48" s="53">
        <f t="shared" si="7"/>
        <v>267520338</v>
      </c>
      <c r="K48" s="53">
        <f t="shared" si="7"/>
        <v>315813787</v>
      </c>
      <c r="L48" s="53">
        <f t="shared" si="7"/>
        <v>316698200</v>
      </c>
      <c r="M48" s="53">
        <f t="shared" si="7"/>
        <v>305720568</v>
      </c>
      <c r="N48" s="53">
        <f t="shared" si="7"/>
        <v>305720568</v>
      </c>
      <c r="O48" s="53">
        <f t="shared" si="7"/>
        <v>359485178</v>
      </c>
      <c r="P48" s="53">
        <f t="shared" si="7"/>
        <v>5222835712</v>
      </c>
      <c r="Q48" s="53">
        <f t="shared" si="7"/>
        <v>5214970612</v>
      </c>
      <c r="R48" s="53">
        <f t="shared" si="7"/>
        <v>5214970612</v>
      </c>
      <c r="S48" s="53">
        <f t="shared" si="7"/>
        <v>5215956034</v>
      </c>
      <c r="T48" s="53">
        <f t="shared" si="7"/>
        <v>5261119468</v>
      </c>
      <c r="U48" s="53">
        <f t="shared" si="7"/>
        <v>5305218636</v>
      </c>
      <c r="V48" s="53">
        <f t="shared" si="7"/>
        <v>5305218636</v>
      </c>
      <c r="W48" s="53">
        <f t="shared" si="7"/>
        <v>5305218636</v>
      </c>
      <c r="X48" s="53">
        <f t="shared" si="7"/>
        <v>6048000000</v>
      </c>
      <c r="Y48" s="53">
        <f t="shared" si="7"/>
        <v>-742781364</v>
      </c>
      <c r="Z48" s="54">
        <f>+IF(X48&lt;&gt;0,+(Y48/X48)*100,0)</f>
        <v>-12.281437896825397</v>
      </c>
      <c r="AA48" s="55">
        <f>SUM(AA45:AA47)</f>
        <v>6048000000</v>
      </c>
    </row>
    <row r="49" spans="1:27" ht="13.5">
      <c r="A49" s="56" t="s">
        <v>94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9302715</v>
      </c>
      <c r="D6" s="18">
        <v>9302715</v>
      </c>
      <c r="E6" s="19"/>
      <c r="F6" s="20">
        <v>8423000</v>
      </c>
      <c r="G6" s="20">
        <v>-6413537</v>
      </c>
      <c r="H6" s="20">
        <v>-54849374</v>
      </c>
      <c r="I6" s="20">
        <v>59342289</v>
      </c>
      <c r="J6" s="20">
        <v>59342289</v>
      </c>
      <c r="K6" s="20">
        <v>-4852688</v>
      </c>
      <c r="L6" s="20">
        <v>-3582320</v>
      </c>
      <c r="M6" s="20">
        <v>11479934</v>
      </c>
      <c r="N6" s="20">
        <v>11479934</v>
      </c>
      <c r="O6" s="20">
        <v>12834907</v>
      </c>
      <c r="P6" s="20">
        <v>-21645820</v>
      </c>
      <c r="Q6" s="20"/>
      <c r="R6" s="20"/>
      <c r="S6" s="20">
        <v>12055961</v>
      </c>
      <c r="T6" s="20">
        <v>-1226981</v>
      </c>
      <c r="U6" s="20">
        <v>17890948</v>
      </c>
      <c r="V6" s="20">
        <v>17890948</v>
      </c>
      <c r="W6" s="20">
        <v>17890948</v>
      </c>
      <c r="X6" s="20">
        <v>8423000</v>
      </c>
      <c r="Y6" s="20">
        <v>9467948</v>
      </c>
      <c r="Z6" s="21">
        <v>112.41</v>
      </c>
      <c r="AA6" s="22">
        <v>8423000</v>
      </c>
    </row>
    <row r="7" spans="1:27" ht="13.5">
      <c r="A7" s="23" t="s">
        <v>34</v>
      </c>
      <c r="B7" s="17"/>
      <c r="C7" s="18">
        <v>16826434</v>
      </c>
      <c r="D7" s="18">
        <v>16826434</v>
      </c>
      <c r="E7" s="19">
        <v>15220000</v>
      </c>
      <c r="F7" s="20">
        <v>30746000</v>
      </c>
      <c r="G7" s="20"/>
      <c r="H7" s="20">
        <v>71890201</v>
      </c>
      <c r="I7" s="20">
        <v>-64500000</v>
      </c>
      <c r="J7" s="20">
        <v>-64500000</v>
      </c>
      <c r="K7" s="20">
        <v>-16400000</v>
      </c>
      <c r="L7" s="20">
        <v>-6000000</v>
      </c>
      <c r="M7" s="20">
        <v>7500000</v>
      </c>
      <c r="N7" s="20">
        <v>7500000</v>
      </c>
      <c r="O7" s="20">
        <v>8500000</v>
      </c>
      <c r="P7" s="20">
        <v>-2300000</v>
      </c>
      <c r="Q7" s="20">
        <v>5509000</v>
      </c>
      <c r="R7" s="20">
        <v>5509000</v>
      </c>
      <c r="S7" s="20">
        <v>-7000000</v>
      </c>
      <c r="T7" s="20">
        <v>-500000</v>
      </c>
      <c r="U7" s="20"/>
      <c r="V7" s="20"/>
      <c r="W7" s="20"/>
      <c r="X7" s="20">
        <v>30746000</v>
      </c>
      <c r="Y7" s="20">
        <v>-30746000</v>
      </c>
      <c r="Z7" s="21">
        <v>-100</v>
      </c>
      <c r="AA7" s="22">
        <v>30746000</v>
      </c>
    </row>
    <row r="8" spans="1:27" ht="13.5">
      <c r="A8" s="23" t="s">
        <v>35</v>
      </c>
      <c r="B8" s="17"/>
      <c r="C8" s="18">
        <v>96250962</v>
      </c>
      <c r="D8" s="18">
        <v>96250962</v>
      </c>
      <c r="E8" s="19">
        <v>145722000</v>
      </c>
      <c r="F8" s="20">
        <v>145381000</v>
      </c>
      <c r="G8" s="20">
        <v>26295271</v>
      </c>
      <c r="H8" s="20">
        <v>-577701</v>
      </c>
      <c r="I8" s="20">
        <v>16519455</v>
      </c>
      <c r="J8" s="20">
        <v>16519455</v>
      </c>
      <c r="K8" s="20">
        <v>13750813</v>
      </c>
      <c r="L8" s="20">
        <v>10475832</v>
      </c>
      <c r="M8" s="20">
        <v>-189186</v>
      </c>
      <c r="N8" s="20">
        <v>-189186</v>
      </c>
      <c r="O8" s="20">
        <v>-171631</v>
      </c>
      <c r="P8" s="20">
        <v>8133348</v>
      </c>
      <c r="Q8" s="20">
        <v>1803025</v>
      </c>
      <c r="R8" s="20">
        <v>1803025</v>
      </c>
      <c r="S8" s="20">
        <v>16343137</v>
      </c>
      <c r="T8" s="20">
        <v>10122220</v>
      </c>
      <c r="U8" s="20">
        <v>-11605551</v>
      </c>
      <c r="V8" s="20">
        <v>-11605551</v>
      </c>
      <c r="W8" s="20">
        <v>-11605551</v>
      </c>
      <c r="X8" s="20">
        <v>145381000</v>
      </c>
      <c r="Y8" s="20">
        <v>-156986551</v>
      </c>
      <c r="Z8" s="21">
        <v>-107.98</v>
      </c>
      <c r="AA8" s="22">
        <v>145381000</v>
      </c>
    </row>
    <row r="9" spans="1:27" ht="13.5">
      <c r="A9" s="23" t="s">
        <v>36</v>
      </c>
      <c r="B9" s="17"/>
      <c r="C9" s="18">
        <v>27208274</v>
      </c>
      <c r="D9" s="18">
        <v>27208274</v>
      </c>
      <c r="E9" s="19">
        <v>25000000</v>
      </c>
      <c r="F9" s="20">
        <v>51472000</v>
      </c>
      <c r="G9" s="20">
        <v>777620</v>
      </c>
      <c r="H9" s="20">
        <v>786972</v>
      </c>
      <c r="I9" s="20">
        <v>848059</v>
      </c>
      <c r="J9" s="20">
        <v>848059</v>
      </c>
      <c r="K9" s="20">
        <v>1016861</v>
      </c>
      <c r="L9" s="20">
        <v>352455</v>
      </c>
      <c r="M9" s="20">
        <v>-743305</v>
      </c>
      <c r="N9" s="20">
        <v>-743305</v>
      </c>
      <c r="O9" s="20">
        <v>33643</v>
      </c>
      <c r="P9" s="20">
        <v>-883536</v>
      </c>
      <c r="Q9" s="20">
        <v>704540</v>
      </c>
      <c r="R9" s="20">
        <v>704540</v>
      </c>
      <c r="S9" s="20">
        <v>446677</v>
      </c>
      <c r="T9" s="20">
        <v>572022</v>
      </c>
      <c r="U9" s="20">
        <v>492426</v>
      </c>
      <c r="V9" s="20">
        <v>492426</v>
      </c>
      <c r="W9" s="20">
        <v>492426</v>
      </c>
      <c r="X9" s="20">
        <v>51472000</v>
      </c>
      <c r="Y9" s="20">
        <v>-50979574</v>
      </c>
      <c r="Z9" s="21">
        <v>-99.04</v>
      </c>
      <c r="AA9" s="22">
        <v>51472000</v>
      </c>
    </row>
    <row r="10" spans="1:27" ht="13.5">
      <c r="A10" s="23" t="s">
        <v>37</v>
      </c>
      <c r="B10" s="17"/>
      <c r="C10" s="18">
        <v>15218225</v>
      </c>
      <c r="D10" s="18">
        <v>15218225</v>
      </c>
      <c r="E10" s="19">
        <v>12000000</v>
      </c>
      <c r="F10" s="20">
        <v>12000000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12000000</v>
      </c>
      <c r="Y10" s="24">
        <v>-12000000</v>
      </c>
      <c r="Z10" s="25">
        <v>-100</v>
      </c>
      <c r="AA10" s="26">
        <v>12000000</v>
      </c>
    </row>
    <row r="11" spans="1:27" ht="13.5">
      <c r="A11" s="23" t="s">
        <v>38</v>
      </c>
      <c r="B11" s="17"/>
      <c r="C11" s="18">
        <v>16066814</v>
      </c>
      <c r="D11" s="18">
        <v>16066814</v>
      </c>
      <c r="E11" s="19">
        <v>20000000</v>
      </c>
      <c r="F11" s="20">
        <v>16125000</v>
      </c>
      <c r="G11" s="20">
        <v>-4786</v>
      </c>
      <c r="H11" s="20">
        <v>-37879</v>
      </c>
      <c r="I11" s="20">
        <v>258309</v>
      </c>
      <c r="J11" s="20">
        <v>258309</v>
      </c>
      <c r="K11" s="20">
        <v>-154603</v>
      </c>
      <c r="L11" s="20">
        <v>-146762</v>
      </c>
      <c r="M11" s="20">
        <v>-55863</v>
      </c>
      <c r="N11" s="20">
        <v>-55863</v>
      </c>
      <c r="O11" s="20">
        <v>-85351</v>
      </c>
      <c r="P11" s="20">
        <v>78928</v>
      </c>
      <c r="Q11" s="20">
        <v>26343</v>
      </c>
      <c r="R11" s="20">
        <v>26343</v>
      </c>
      <c r="S11" s="20">
        <v>208160</v>
      </c>
      <c r="T11" s="20">
        <v>-1853</v>
      </c>
      <c r="U11" s="20">
        <v>-456787</v>
      </c>
      <c r="V11" s="20">
        <v>-456787</v>
      </c>
      <c r="W11" s="20">
        <v>-456787</v>
      </c>
      <c r="X11" s="20">
        <v>16125000</v>
      </c>
      <c r="Y11" s="20">
        <v>-16581787</v>
      </c>
      <c r="Z11" s="21">
        <v>-102.83</v>
      </c>
      <c r="AA11" s="22">
        <v>16125000</v>
      </c>
    </row>
    <row r="12" spans="1:27" ht="13.5">
      <c r="A12" s="27" t="s">
        <v>39</v>
      </c>
      <c r="B12" s="28"/>
      <c r="C12" s="29">
        <f aca="true" t="shared" si="0" ref="C12:Y12">SUM(C6:C11)</f>
        <v>180873424</v>
      </c>
      <c r="D12" s="29">
        <f>SUM(D6:D11)</f>
        <v>180873424</v>
      </c>
      <c r="E12" s="30">
        <f t="shared" si="0"/>
        <v>217942000</v>
      </c>
      <c r="F12" s="31">
        <f t="shared" si="0"/>
        <v>264147000</v>
      </c>
      <c r="G12" s="31">
        <f t="shared" si="0"/>
        <v>20654568</v>
      </c>
      <c r="H12" s="31">
        <f t="shared" si="0"/>
        <v>17212219</v>
      </c>
      <c r="I12" s="31">
        <f t="shared" si="0"/>
        <v>12468112</v>
      </c>
      <c r="J12" s="31">
        <f t="shared" si="0"/>
        <v>12468112</v>
      </c>
      <c r="K12" s="31">
        <f t="shared" si="0"/>
        <v>-6639617</v>
      </c>
      <c r="L12" s="31">
        <f t="shared" si="0"/>
        <v>1099205</v>
      </c>
      <c r="M12" s="31">
        <f t="shared" si="0"/>
        <v>17991580</v>
      </c>
      <c r="N12" s="31">
        <f t="shared" si="0"/>
        <v>17991580</v>
      </c>
      <c r="O12" s="31">
        <f t="shared" si="0"/>
        <v>21111568</v>
      </c>
      <c r="P12" s="31">
        <f t="shared" si="0"/>
        <v>-16617080</v>
      </c>
      <c r="Q12" s="31">
        <f t="shared" si="0"/>
        <v>8042908</v>
      </c>
      <c r="R12" s="31">
        <f t="shared" si="0"/>
        <v>8042908</v>
      </c>
      <c r="S12" s="31">
        <f t="shared" si="0"/>
        <v>22053935</v>
      </c>
      <c r="T12" s="31">
        <f t="shared" si="0"/>
        <v>8965408</v>
      </c>
      <c r="U12" s="31">
        <f t="shared" si="0"/>
        <v>6321036</v>
      </c>
      <c r="V12" s="31">
        <f t="shared" si="0"/>
        <v>6321036</v>
      </c>
      <c r="W12" s="31">
        <f t="shared" si="0"/>
        <v>6321036</v>
      </c>
      <c r="X12" s="31">
        <f t="shared" si="0"/>
        <v>264147000</v>
      </c>
      <c r="Y12" s="31">
        <f t="shared" si="0"/>
        <v>-257825964</v>
      </c>
      <c r="Z12" s="32">
        <f>+IF(X12&lt;&gt;0,+(Y12/X12)*100,0)</f>
        <v>-97.6070006473668</v>
      </c>
      <c r="AA12" s="33">
        <f>SUM(AA6:AA11)</f>
        <v>264147000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87338918</v>
      </c>
      <c r="D17" s="18">
        <v>87338918</v>
      </c>
      <c r="E17" s="19">
        <v>79260000</v>
      </c>
      <c r="F17" s="20">
        <v>87313000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87313000</v>
      </c>
      <c r="Y17" s="20">
        <v>-87313000</v>
      </c>
      <c r="Z17" s="21">
        <v>-100</v>
      </c>
      <c r="AA17" s="22">
        <v>87313000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925532841</v>
      </c>
      <c r="D19" s="18">
        <v>925532841</v>
      </c>
      <c r="E19" s="19">
        <v>983595000</v>
      </c>
      <c r="F19" s="20">
        <v>953576000</v>
      </c>
      <c r="G19" s="20">
        <v>2060152</v>
      </c>
      <c r="H19" s="20">
        <v>-1818652</v>
      </c>
      <c r="I19" s="20">
        <v>4350362</v>
      </c>
      <c r="J19" s="20">
        <v>4350362</v>
      </c>
      <c r="K19" s="20">
        <v>399944</v>
      </c>
      <c r="L19" s="20">
        <v>7533998</v>
      </c>
      <c r="M19" s="20">
        <v>29274</v>
      </c>
      <c r="N19" s="20">
        <v>29274</v>
      </c>
      <c r="O19" s="20">
        <v>1425623</v>
      </c>
      <c r="P19" s="20">
        <v>-36311107</v>
      </c>
      <c r="Q19" s="20">
        <v>5839173</v>
      </c>
      <c r="R19" s="20">
        <v>5839173</v>
      </c>
      <c r="S19" s="20">
        <v>3863162</v>
      </c>
      <c r="T19" s="20">
        <v>-2263731</v>
      </c>
      <c r="U19" s="20">
        <v>2583511</v>
      </c>
      <c r="V19" s="20">
        <v>2583511</v>
      </c>
      <c r="W19" s="20">
        <v>2583511</v>
      </c>
      <c r="X19" s="20">
        <v>953576000</v>
      </c>
      <c r="Y19" s="20">
        <v>-950992489</v>
      </c>
      <c r="Z19" s="21">
        <v>-99.73</v>
      </c>
      <c r="AA19" s="22">
        <v>953576000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479616</v>
      </c>
      <c r="D22" s="18">
        <v>479616</v>
      </c>
      <c r="E22" s="19">
        <v>86000</v>
      </c>
      <c r="F22" s="20">
        <v>395000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395000</v>
      </c>
      <c r="Y22" s="20">
        <v>-395000</v>
      </c>
      <c r="Z22" s="21">
        <v>-100</v>
      </c>
      <c r="AA22" s="22">
        <v>395000</v>
      </c>
    </row>
    <row r="23" spans="1:27" ht="13.5">
      <c r="A23" s="23" t="s">
        <v>49</v>
      </c>
      <c r="B23" s="17"/>
      <c r="C23" s="18">
        <v>3859041</v>
      </c>
      <c r="D23" s="18">
        <v>3859041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1017210416</v>
      </c>
      <c r="D24" s="29">
        <f>SUM(D15:D23)</f>
        <v>1017210416</v>
      </c>
      <c r="E24" s="36">
        <f t="shared" si="1"/>
        <v>1062941000</v>
      </c>
      <c r="F24" s="37">
        <f t="shared" si="1"/>
        <v>1041284000</v>
      </c>
      <c r="G24" s="37">
        <f t="shared" si="1"/>
        <v>2060152</v>
      </c>
      <c r="H24" s="37">
        <f t="shared" si="1"/>
        <v>-1818652</v>
      </c>
      <c r="I24" s="37">
        <f t="shared" si="1"/>
        <v>4350362</v>
      </c>
      <c r="J24" s="37">
        <f t="shared" si="1"/>
        <v>4350362</v>
      </c>
      <c r="K24" s="37">
        <f t="shared" si="1"/>
        <v>399944</v>
      </c>
      <c r="L24" s="37">
        <f t="shared" si="1"/>
        <v>7533998</v>
      </c>
      <c r="M24" s="37">
        <f t="shared" si="1"/>
        <v>29274</v>
      </c>
      <c r="N24" s="37">
        <f t="shared" si="1"/>
        <v>29274</v>
      </c>
      <c r="O24" s="37">
        <f t="shared" si="1"/>
        <v>1425623</v>
      </c>
      <c r="P24" s="37">
        <f t="shared" si="1"/>
        <v>-36311107</v>
      </c>
      <c r="Q24" s="37">
        <f t="shared" si="1"/>
        <v>5839173</v>
      </c>
      <c r="R24" s="37">
        <f t="shared" si="1"/>
        <v>5839173</v>
      </c>
      <c r="S24" s="37">
        <f t="shared" si="1"/>
        <v>3863162</v>
      </c>
      <c r="T24" s="37">
        <f t="shared" si="1"/>
        <v>-2263731</v>
      </c>
      <c r="U24" s="37">
        <f t="shared" si="1"/>
        <v>2583511</v>
      </c>
      <c r="V24" s="37">
        <f t="shared" si="1"/>
        <v>2583511</v>
      </c>
      <c r="W24" s="37">
        <f t="shared" si="1"/>
        <v>2583511</v>
      </c>
      <c r="X24" s="37">
        <f t="shared" si="1"/>
        <v>1041284000</v>
      </c>
      <c r="Y24" s="37">
        <f t="shared" si="1"/>
        <v>-1038700489</v>
      </c>
      <c r="Z24" s="38">
        <f>+IF(X24&lt;&gt;0,+(Y24/X24)*100,0)</f>
        <v>-99.75189179897127</v>
      </c>
      <c r="AA24" s="39">
        <f>SUM(AA15:AA23)</f>
        <v>1041284000</v>
      </c>
    </row>
    <row r="25" spans="1:27" ht="13.5">
      <c r="A25" s="27" t="s">
        <v>51</v>
      </c>
      <c r="B25" s="28"/>
      <c r="C25" s="29">
        <f aca="true" t="shared" si="2" ref="C25:Y25">+C12+C24</f>
        <v>1198083840</v>
      </c>
      <c r="D25" s="29">
        <f>+D12+D24</f>
        <v>1198083840</v>
      </c>
      <c r="E25" s="30">
        <f t="shared" si="2"/>
        <v>1280883000</v>
      </c>
      <c r="F25" s="31">
        <f t="shared" si="2"/>
        <v>1305431000</v>
      </c>
      <c r="G25" s="31">
        <f t="shared" si="2"/>
        <v>22714720</v>
      </c>
      <c r="H25" s="31">
        <f t="shared" si="2"/>
        <v>15393567</v>
      </c>
      <c r="I25" s="31">
        <f t="shared" si="2"/>
        <v>16818474</v>
      </c>
      <c r="J25" s="31">
        <f t="shared" si="2"/>
        <v>16818474</v>
      </c>
      <c r="K25" s="31">
        <f t="shared" si="2"/>
        <v>-6239673</v>
      </c>
      <c r="L25" s="31">
        <f t="shared" si="2"/>
        <v>8633203</v>
      </c>
      <c r="M25" s="31">
        <f t="shared" si="2"/>
        <v>18020854</v>
      </c>
      <c r="N25" s="31">
        <f t="shared" si="2"/>
        <v>18020854</v>
      </c>
      <c r="O25" s="31">
        <f t="shared" si="2"/>
        <v>22537191</v>
      </c>
      <c r="P25" s="31">
        <f t="shared" si="2"/>
        <v>-52928187</v>
      </c>
      <c r="Q25" s="31">
        <f t="shared" si="2"/>
        <v>13882081</v>
      </c>
      <c r="R25" s="31">
        <f t="shared" si="2"/>
        <v>13882081</v>
      </c>
      <c r="S25" s="31">
        <f t="shared" si="2"/>
        <v>25917097</v>
      </c>
      <c r="T25" s="31">
        <f t="shared" si="2"/>
        <v>6701677</v>
      </c>
      <c r="U25" s="31">
        <f t="shared" si="2"/>
        <v>8904547</v>
      </c>
      <c r="V25" s="31">
        <f t="shared" si="2"/>
        <v>8904547</v>
      </c>
      <c r="W25" s="31">
        <f t="shared" si="2"/>
        <v>8904547</v>
      </c>
      <c r="X25" s="31">
        <f t="shared" si="2"/>
        <v>1305431000</v>
      </c>
      <c r="Y25" s="31">
        <f t="shared" si="2"/>
        <v>-1296526453</v>
      </c>
      <c r="Z25" s="32">
        <f>+IF(X25&lt;&gt;0,+(Y25/X25)*100,0)</f>
        <v>-99.31788451476945</v>
      </c>
      <c r="AA25" s="33">
        <f>+AA12+AA24</f>
        <v>1305431000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>
        <v>10853398</v>
      </c>
      <c r="R29" s="20">
        <v>10853398</v>
      </c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1941203</v>
      </c>
      <c r="D30" s="18">
        <v>1941203</v>
      </c>
      <c r="E30" s="19">
        <v>2325000</v>
      </c>
      <c r="F30" s="20">
        <v>2319000</v>
      </c>
      <c r="G30" s="20"/>
      <c r="H30" s="20"/>
      <c r="I30" s="20"/>
      <c r="J30" s="20"/>
      <c r="K30" s="20"/>
      <c r="L30" s="20"/>
      <c r="M30" s="20">
        <v>-520959</v>
      </c>
      <c r="N30" s="20">
        <v>-520959</v>
      </c>
      <c r="O30" s="20"/>
      <c r="P30" s="20"/>
      <c r="Q30" s="20"/>
      <c r="R30" s="20"/>
      <c r="S30" s="20"/>
      <c r="T30" s="20"/>
      <c r="U30" s="20">
        <v>-549070</v>
      </c>
      <c r="V30" s="20">
        <v>-549070</v>
      </c>
      <c r="W30" s="20">
        <v>-549070</v>
      </c>
      <c r="X30" s="20">
        <v>2319000</v>
      </c>
      <c r="Y30" s="20">
        <v>-2868070</v>
      </c>
      <c r="Z30" s="21">
        <v>-123.68</v>
      </c>
      <c r="AA30" s="22">
        <v>2319000</v>
      </c>
    </row>
    <row r="31" spans="1:27" ht="13.5">
      <c r="A31" s="23" t="s">
        <v>56</v>
      </c>
      <c r="B31" s="17"/>
      <c r="C31" s="18">
        <v>13800193</v>
      </c>
      <c r="D31" s="18">
        <v>13800193</v>
      </c>
      <c r="E31" s="19">
        <v>14000000</v>
      </c>
      <c r="F31" s="20">
        <v>15091000</v>
      </c>
      <c r="G31" s="20">
        <v>195787</v>
      </c>
      <c r="H31" s="20">
        <v>276975</v>
      </c>
      <c r="I31" s="20">
        <v>256478</v>
      </c>
      <c r="J31" s="20">
        <v>256478</v>
      </c>
      <c r="K31" s="20">
        <v>152813</v>
      </c>
      <c r="L31" s="20">
        <v>245296</v>
      </c>
      <c r="M31" s="20">
        <v>173125</v>
      </c>
      <c r="N31" s="20">
        <v>173125</v>
      </c>
      <c r="O31" s="20">
        <v>-9040</v>
      </c>
      <c r="P31" s="20">
        <v>258097</v>
      </c>
      <c r="Q31" s="20">
        <v>282658</v>
      </c>
      <c r="R31" s="20">
        <v>282658</v>
      </c>
      <c r="S31" s="20">
        <v>291208</v>
      </c>
      <c r="T31" s="20">
        <v>169402</v>
      </c>
      <c r="U31" s="20">
        <v>155364</v>
      </c>
      <c r="V31" s="20">
        <v>155364</v>
      </c>
      <c r="W31" s="20">
        <v>155364</v>
      </c>
      <c r="X31" s="20">
        <v>15091000</v>
      </c>
      <c r="Y31" s="20">
        <v>-14935636</v>
      </c>
      <c r="Z31" s="21">
        <v>-98.97</v>
      </c>
      <c r="AA31" s="22">
        <v>15091000</v>
      </c>
    </row>
    <row r="32" spans="1:27" ht="13.5">
      <c r="A32" s="23" t="s">
        <v>57</v>
      </c>
      <c r="B32" s="17"/>
      <c r="C32" s="18">
        <v>171803449</v>
      </c>
      <c r="D32" s="18">
        <v>171803449</v>
      </c>
      <c r="E32" s="19">
        <v>151000000</v>
      </c>
      <c r="F32" s="20">
        <v>120676000</v>
      </c>
      <c r="G32" s="20">
        <v>-24448004</v>
      </c>
      <c r="H32" s="20">
        <v>-8373760</v>
      </c>
      <c r="I32" s="20">
        <v>-13699708</v>
      </c>
      <c r="J32" s="20">
        <v>-13699708</v>
      </c>
      <c r="K32" s="20">
        <v>-7195937</v>
      </c>
      <c r="L32" s="20">
        <v>1146624</v>
      </c>
      <c r="M32" s="20">
        <v>-147867</v>
      </c>
      <c r="N32" s="20">
        <v>-147867</v>
      </c>
      <c r="O32" s="20">
        <v>20788642</v>
      </c>
      <c r="P32" s="20">
        <v>48384706</v>
      </c>
      <c r="Q32" s="20">
        <v>15402515</v>
      </c>
      <c r="R32" s="20">
        <v>15402515</v>
      </c>
      <c r="S32" s="20">
        <v>-18457963</v>
      </c>
      <c r="T32" s="20">
        <v>-827699</v>
      </c>
      <c r="U32" s="20">
        <v>4049848</v>
      </c>
      <c r="V32" s="20">
        <v>4049848</v>
      </c>
      <c r="W32" s="20">
        <v>4049848</v>
      </c>
      <c r="X32" s="20">
        <v>120676000</v>
      </c>
      <c r="Y32" s="20">
        <v>-116626152</v>
      </c>
      <c r="Z32" s="21">
        <v>-96.64</v>
      </c>
      <c r="AA32" s="22">
        <v>120676000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187544845</v>
      </c>
      <c r="D34" s="29">
        <f>SUM(D29:D33)</f>
        <v>187544845</v>
      </c>
      <c r="E34" s="30">
        <f t="shared" si="3"/>
        <v>167325000</v>
      </c>
      <c r="F34" s="31">
        <f t="shared" si="3"/>
        <v>138086000</v>
      </c>
      <c r="G34" s="31">
        <f t="shared" si="3"/>
        <v>-24252217</v>
      </c>
      <c r="H34" s="31">
        <f t="shared" si="3"/>
        <v>-8096785</v>
      </c>
      <c r="I34" s="31">
        <f t="shared" si="3"/>
        <v>-13443230</v>
      </c>
      <c r="J34" s="31">
        <f t="shared" si="3"/>
        <v>-13443230</v>
      </c>
      <c r="K34" s="31">
        <f t="shared" si="3"/>
        <v>-7043124</v>
      </c>
      <c r="L34" s="31">
        <f t="shared" si="3"/>
        <v>1391920</v>
      </c>
      <c r="M34" s="31">
        <f t="shared" si="3"/>
        <v>-495701</v>
      </c>
      <c r="N34" s="31">
        <f t="shared" si="3"/>
        <v>-495701</v>
      </c>
      <c r="O34" s="31">
        <f t="shared" si="3"/>
        <v>20779602</v>
      </c>
      <c r="P34" s="31">
        <f t="shared" si="3"/>
        <v>48642803</v>
      </c>
      <c r="Q34" s="31">
        <f t="shared" si="3"/>
        <v>26538571</v>
      </c>
      <c r="R34" s="31">
        <f t="shared" si="3"/>
        <v>26538571</v>
      </c>
      <c r="S34" s="31">
        <f t="shared" si="3"/>
        <v>-18166755</v>
      </c>
      <c r="T34" s="31">
        <f t="shared" si="3"/>
        <v>-658297</v>
      </c>
      <c r="U34" s="31">
        <f t="shared" si="3"/>
        <v>3656142</v>
      </c>
      <c r="V34" s="31">
        <f t="shared" si="3"/>
        <v>3656142</v>
      </c>
      <c r="W34" s="31">
        <f t="shared" si="3"/>
        <v>3656142</v>
      </c>
      <c r="X34" s="31">
        <f t="shared" si="3"/>
        <v>138086000</v>
      </c>
      <c r="Y34" s="31">
        <f t="shared" si="3"/>
        <v>-134429858</v>
      </c>
      <c r="Z34" s="32">
        <f>+IF(X34&lt;&gt;0,+(Y34/X34)*100,0)</f>
        <v>-97.35227177266341</v>
      </c>
      <c r="AA34" s="33">
        <f>SUM(AA29:AA33)</f>
        <v>138086000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6947047</v>
      </c>
      <c r="D37" s="18">
        <v>6947047</v>
      </c>
      <c r="E37" s="19">
        <v>39141000</v>
      </c>
      <c r="F37" s="20">
        <v>12699000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12699000</v>
      </c>
      <c r="Y37" s="20">
        <v>-12699000</v>
      </c>
      <c r="Z37" s="21">
        <v>-100</v>
      </c>
      <c r="AA37" s="22">
        <v>12699000</v>
      </c>
    </row>
    <row r="38" spans="1:27" ht="13.5">
      <c r="A38" s="23" t="s">
        <v>58</v>
      </c>
      <c r="B38" s="17"/>
      <c r="C38" s="18">
        <v>80266646</v>
      </c>
      <c r="D38" s="18">
        <v>80266646</v>
      </c>
      <c r="E38" s="19">
        <v>83595000</v>
      </c>
      <c r="F38" s="20">
        <v>82356000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82356000</v>
      </c>
      <c r="Y38" s="20">
        <v>-82356000</v>
      </c>
      <c r="Z38" s="21">
        <v>-100</v>
      </c>
      <c r="AA38" s="22">
        <v>82356000</v>
      </c>
    </row>
    <row r="39" spans="1:27" ht="13.5">
      <c r="A39" s="27" t="s">
        <v>61</v>
      </c>
      <c r="B39" s="35"/>
      <c r="C39" s="29">
        <f aca="true" t="shared" si="4" ref="C39:Y39">SUM(C37:C38)</f>
        <v>87213693</v>
      </c>
      <c r="D39" s="29">
        <f>SUM(D37:D38)</f>
        <v>87213693</v>
      </c>
      <c r="E39" s="36">
        <f t="shared" si="4"/>
        <v>122736000</v>
      </c>
      <c r="F39" s="37">
        <f t="shared" si="4"/>
        <v>95055000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95055000</v>
      </c>
      <c r="Y39" s="37">
        <f t="shared" si="4"/>
        <v>-95055000</v>
      </c>
      <c r="Z39" s="38">
        <f>+IF(X39&lt;&gt;0,+(Y39/X39)*100,0)</f>
        <v>-100</v>
      </c>
      <c r="AA39" s="39">
        <f>SUM(AA37:AA38)</f>
        <v>95055000</v>
      </c>
    </row>
    <row r="40" spans="1:27" ht="13.5">
      <c r="A40" s="27" t="s">
        <v>62</v>
      </c>
      <c r="B40" s="28"/>
      <c r="C40" s="29">
        <f aca="true" t="shared" si="5" ref="C40:Y40">+C34+C39</f>
        <v>274758538</v>
      </c>
      <c r="D40" s="29">
        <f>+D34+D39</f>
        <v>274758538</v>
      </c>
      <c r="E40" s="30">
        <f t="shared" si="5"/>
        <v>290061000</v>
      </c>
      <c r="F40" s="31">
        <f t="shared" si="5"/>
        <v>233141000</v>
      </c>
      <c r="G40" s="31">
        <f t="shared" si="5"/>
        <v>-24252217</v>
      </c>
      <c r="H40" s="31">
        <f t="shared" si="5"/>
        <v>-8096785</v>
      </c>
      <c r="I40" s="31">
        <f t="shared" si="5"/>
        <v>-13443230</v>
      </c>
      <c r="J40" s="31">
        <f t="shared" si="5"/>
        <v>-13443230</v>
      </c>
      <c r="K40" s="31">
        <f t="shared" si="5"/>
        <v>-7043124</v>
      </c>
      <c r="L40" s="31">
        <f t="shared" si="5"/>
        <v>1391920</v>
      </c>
      <c r="M40" s="31">
        <f t="shared" si="5"/>
        <v>-495701</v>
      </c>
      <c r="N40" s="31">
        <f t="shared" si="5"/>
        <v>-495701</v>
      </c>
      <c r="O40" s="31">
        <f t="shared" si="5"/>
        <v>20779602</v>
      </c>
      <c r="P40" s="31">
        <f t="shared" si="5"/>
        <v>48642803</v>
      </c>
      <c r="Q40" s="31">
        <f t="shared" si="5"/>
        <v>26538571</v>
      </c>
      <c r="R40" s="31">
        <f t="shared" si="5"/>
        <v>26538571</v>
      </c>
      <c r="S40" s="31">
        <f t="shared" si="5"/>
        <v>-18166755</v>
      </c>
      <c r="T40" s="31">
        <f t="shared" si="5"/>
        <v>-658297</v>
      </c>
      <c r="U40" s="31">
        <f t="shared" si="5"/>
        <v>3656142</v>
      </c>
      <c r="V40" s="31">
        <f t="shared" si="5"/>
        <v>3656142</v>
      </c>
      <c r="W40" s="31">
        <f t="shared" si="5"/>
        <v>3656142</v>
      </c>
      <c r="X40" s="31">
        <f t="shared" si="5"/>
        <v>233141000</v>
      </c>
      <c r="Y40" s="31">
        <f t="shared" si="5"/>
        <v>-229484858</v>
      </c>
      <c r="Z40" s="32">
        <f>+IF(X40&lt;&gt;0,+(Y40/X40)*100,0)</f>
        <v>-98.43178934636121</v>
      </c>
      <c r="AA40" s="33">
        <f>+AA34+AA39</f>
        <v>233141000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923325302</v>
      </c>
      <c r="D42" s="43">
        <f>+D25-D40</f>
        <v>923325302</v>
      </c>
      <c r="E42" s="44">
        <f t="shared" si="6"/>
        <v>990822000</v>
      </c>
      <c r="F42" s="45">
        <f t="shared" si="6"/>
        <v>1072290000</v>
      </c>
      <c r="G42" s="45">
        <f t="shared" si="6"/>
        <v>46966937</v>
      </c>
      <c r="H42" s="45">
        <f t="shared" si="6"/>
        <v>23490352</v>
      </c>
      <c r="I42" s="45">
        <f t="shared" si="6"/>
        <v>30261704</v>
      </c>
      <c r="J42" s="45">
        <f t="shared" si="6"/>
        <v>30261704</v>
      </c>
      <c r="K42" s="45">
        <f t="shared" si="6"/>
        <v>803451</v>
      </c>
      <c r="L42" s="45">
        <f t="shared" si="6"/>
        <v>7241283</v>
      </c>
      <c r="M42" s="45">
        <f t="shared" si="6"/>
        <v>18516555</v>
      </c>
      <c r="N42" s="45">
        <f t="shared" si="6"/>
        <v>18516555</v>
      </c>
      <c r="O42" s="45">
        <f t="shared" si="6"/>
        <v>1757589</v>
      </c>
      <c r="P42" s="45">
        <f t="shared" si="6"/>
        <v>-101570990</v>
      </c>
      <c r="Q42" s="45">
        <f t="shared" si="6"/>
        <v>-12656490</v>
      </c>
      <c r="R42" s="45">
        <f t="shared" si="6"/>
        <v>-12656490</v>
      </c>
      <c r="S42" s="45">
        <f t="shared" si="6"/>
        <v>44083852</v>
      </c>
      <c r="T42" s="45">
        <f t="shared" si="6"/>
        <v>7359974</v>
      </c>
      <c r="U42" s="45">
        <f t="shared" si="6"/>
        <v>5248405</v>
      </c>
      <c r="V42" s="45">
        <f t="shared" si="6"/>
        <v>5248405</v>
      </c>
      <c r="W42" s="45">
        <f t="shared" si="6"/>
        <v>5248405</v>
      </c>
      <c r="X42" s="45">
        <f t="shared" si="6"/>
        <v>1072290000</v>
      </c>
      <c r="Y42" s="45">
        <f t="shared" si="6"/>
        <v>-1067041595</v>
      </c>
      <c r="Z42" s="46">
        <f>+IF(X42&lt;&gt;0,+(Y42/X42)*100,0)</f>
        <v>-99.51054239058463</v>
      </c>
      <c r="AA42" s="47">
        <f>+AA25-AA40</f>
        <v>1072290000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923325302</v>
      </c>
      <c r="D45" s="18">
        <v>923325302</v>
      </c>
      <c r="E45" s="19">
        <v>990822000</v>
      </c>
      <c r="F45" s="20">
        <v>1072290000</v>
      </c>
      <c r="G45" s="20">
        <v>46966937</v>
      </c>
      <c r="H45" s="20">
        <v>23490352</v>
      </c>
      <c r="I45" s="20">
        <v>30261704</v>
      </c>
      <c r="J45" s="20">
        <v>30261704</v>
      </c>
      <c r="K45" s="20">
        <v>803451</v>
      </c>
      <c r="L45" s="20">
        <v>7241283</v>
      </c>
      <c r="M45" s="20">
        <v>18516555</v>
      </c>
      <c r="N45" s="20">
        <v>18516555</v>
      </c>
      <c r="O45" s="20">
        <v>1757589</v>
      </c>
      <c r="P45" s="20">
        <v>-101570990</v>
      </c>
      <c r="Q45" s="20">
        <v>-12656490</v>
      </c>
      <c r="R45" s="20">
        <v>-12656490</v>
      </c>
      <c r="S45" s="20">
        <v>44083852</v>
      </c>
      <c r="T45" s="20">
        <v>7359974</v>
      </c>
      <c r="U45" s="20">
        <v>5248405</v>
      </c>
      <c r="V45" s="20">
        <v>5248405</v>
      </c>
      <c r="W45" s="20">
        <v>5248405</v>
      </c>
      <c r="X45" s="20">
        <v>1072290000</v>
      </c>
      <c r="Y45" s="20">
        <v>-1067041595</v>
      </c>
      <c r="Z45" s="48">
        <v>-99.51</v>
      </c>
      <c r="AA45" s="22">
        <v>1072290000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923325302</v>
      </c>
      <c r="D48" s="51">
        <f>SUM(D45:D47)</f>
        <v>923325302</v>
      </c>
      <c r="E48" s="52">
        <f t="shared" si="7"/>
        <v>990822000</v>
      </c>
      <c r="F48" s="53">
        <f t="shared" si="7"/>
        <v>1072290000</v>
      </c>
      <c r="G48" s="53">
        <f t="shared" si="7"/>
        <v>46966937</v>
      </c>
      <c r="H48" s="53">
        <f t="shared" si="7"/>
        <v>23490352</v>
      </c>
      <c r="I48" s="53">
        <f t="shared" si="7"/>
        <v>30261704</v>
      </c>
      <c r="J48" s="53">
        <f t="shared" si="7"/>
        <v>30261704</v>
      </c>
      <c r="K48" s="53">
        <f t="shared" si="7"/>
        <v>803451</v>
      </c>
      <c r="L48" s="53">
        <f t="shared" si="7"/>
        <v>7241283</v>
      </c>
      <c r="M48" s="53">
        <f t="shared" si="7"/>
        <v>18516555</v>
      </c>
      <c r="N48" s="53">
        <f t="shared" si="7"/>
        <v>18516555</v>
      </c>
      <c r="O48" s="53">
        <f t="shared" si="7"/>
        <v>1757589</v>
      </c>
      <c r="P48" s="53">
        <f t="shared" si="7"/>
        <v>-101570990</v>
      </c>
      <c r="Q48" s="53">
        <f t="shared" si="7"/>
        <v>-12656490</v>
      </c>
      <c r="R48" s="53">
        <f t="shared" si="7"/>
        <v>-12656490</v>
      </c>
      <c r="S48" s="53">
        <f t="shared" si="7"/>
        <v>44083852</v>
      </c>
      <c r="T48" s="53">
        <f t="shared" si="7"/>
        <v>7359974</v>
      </c>
      <c r="U48" s="53">
        <f t="shared" si="7"/>
        <v>5248405</v>
      </c>
      <c r="V48" s="53">
        <f t="shared" si="7"/>
        <v>5248405</v>
      </c>
      <c r="W48" s="53">
        <f t="shared" si="7"/>
        <v>5248405</v>
      </c>
      <c r="X48" s="53">
        <f t="shared" si="7"/>
        <v>1072290000</v>
      </c>
      <c r="Y48" s="53">
        <f t="shared" si="7"/>
        <v>-1067041595</v>
      </c>
      <c r="Z48" s="54">
        <f>+IF(X48&lt;&gt;0,+(Y48/X48)*100,0)</f>
        <v>-99.51054239058463</v>
      </c>
      <c r="AA48" s="55">
        <f>SUM(AA45:AA47)</f>
        <v>1072290000</v>
      </c>
    </row>
    <row r="49" spans="1:27" ht="13.5">
      <c r="A49" s="56" t="s">
        <v>94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328214</v>
      </c>
      <c r="D6" s="18">
        <v>328214</v>
      </c>
      <c r="E6" s="19">
        <v>729416</v>
      </c>
      <c r="F6" s="20">
        <v>729416</v>
      </c>
      <c r="G6" s="20">
        <v>707513</v>
      </c>
      <c r="H6" s="20">
        <v>967041</v>
      </c>
      <c r="I6" s="20">
        <v>1015948</v>
      </c>
      <c r="J6" s="20">
        <v>1015948</v>
      </c>
      <c r="K6" s="20">
        <v>1564344</v>
      </c>
      <c r="L6" s="20">
        <v>1137340</v>
      </c>
      <c r="M6" s="20"/>
      <c r="N6" s="20"/>
      <c r="O6" s="20">
        <v>592558</v>
      </c>
      <c r="P6" s="20">
        <v>344896</v>
      </c>
      <c r="Q6" s="20">
        <v>11301217</v>
      </c>
      <c r="R6" s="20">
        <v>11301217</v>
      </c>
      <c r="S6" s="20">
        <v>430911</v>
      </c>
      <c r="T6" s="20"/>
      <c r="U6" s="20">
        <v>415564</v>
      </c>
      <c r="V6" s="20">
        <v>415564</v>
      </c>
      <c r="W6" s="20">
        <v>415564</v>
      </c>
      <c r="X6" s="20">
        <v>729416</v>
      </c>
      <c r="Y6" s="20">
        <v>-313852</v>
      </c>
      <c r="Z6" s="21">
        <v>-43.03</v>
      </c>
      <c r="AA6" s="22">
        <v>729416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1004996</v>
      </c>
      <c r="D8" s="18">
        <v>1004996</v>
      </c>
      <c r="E8" s="19">
        <v>13619687</v>
      </c>
      <c r="F8" s="20">
        <v>13619687</v>
      </c>
      <c r="G8" s="20">
        <v>33506373</v>
      </c>
      <c r="H8" s="20">
        <v>35640213</v>
      </c>
      <c r="I8" s="20">
        <v>37986645</v>
      </c>
      <c r="J8" s="20">
        <v>37986645</v>
      </c>
      <c r="K8" s="20">
        <v>39845733</v>
      </c>
      <c r="L8" s="20">
        <v>41541645</v>
      </c>
      <c r="M8" s="20"/>
      <c r="N8" s="20"/>
      <c r="O8" s="20">
        <v>45898367</v>
      </c>
      <c r="P8" s="20">
        <v>48301145</v>
      </c>
      <c r="Q8" s="20">
        <v>46376308</v>
      </c>
      <c r="R8" s="20">
        <v>46376308</v>
      </c>
      <c r="S8" s="20">
        <v>48724393</v>
      </c>
      <c r="T8" s="20"/>
      <c r="U8" s="20">
        <v>51773001</v>
      </c>
      <c r="V8" s="20">
        <v>51773001</v>
      </c>
      <c r="W8" s="20">
        <v>51773001</v>
      </c>
      <c r="X8" s="20">
        <v>13619687</v>
      </c>
      <c r="Y8" s="20">
        <v>38153314</v>
      </c>
      <c r="Z8" s="21">
        <v>280.13</v>
      </c>
      <c r="AA8" s="22">
        <v>13619687</v>
      </c>
    </row>
    <row r="9" spans="1:27" ht="13.5">
      <c r="A9" s="23" t="s">
        <v>36</v>
      </c>
      <c r="B9" s="17"/>
      <c r="C9" s="18"/>
      <c r="D9" s="18"/>
      <c r="E9" s="19">
        <v>5556789</v>
      </c>
      <c r="F9" s="20">
        <v>5556789</v>
      </c>
      <c r="G9" s="20">
        <v>-6062940</v>
      </c>
      <c r="H9" s="20">
        <v>-6671815</v>
      </c>
      <c r="I9" s="20">
        <v>-8080706</v>
      </c>
      <c r="J9" s="20">
        <v>-8080706</v>
      </c>
      <c r="K9" s="20">
        <v>-8759609</v>
      </c>
      <c r="L9" s="20">
        <v>-8748891</v>
      </c>
      <c r="M9" s="20"/>
      <c r="N9" s="20"/>
      <c r="O9" s="20">
        <v>-10783349</v>
      </c>
      <c r="P9" s="20">
        <v>-12381941</v>
      </c>
      <c r="Q9" s="20">
        <v>-4242703</v>
      </c>
      <c r="R9" s="20">
        <v>-4242703</v>
      </c>
      <c r="S9" s="20">
        <v>-7440396</v>
      </c>
      <c r="T9" s="20"/>
      <c r="U9" s="20">
        <v>-11621548</v>
      </c>
      <c r="V9" s="20">
        <v>-11621548</v>
      </c>
      <c r="W9" s="20">
        <v>-11621548</v>
      </c>
      <c r="X9" s="20">
        <v>5556789</v>
      </c>
      <c r="Y9" s="20">
        <v>-17178337</v>
      </c>
      <c r="Z9" s="21">
        <v>-309.14</v>
      </c>
      <c r="AA9" s="22">
        <v>5556789</v>
      </c>
    </row>
    <row r="10" spans="1:27" ht="13.5">
      <c r="A10" s="23" t="s">
        <v>37</v>
      </c>
      <c r="B10" s="17"/>
      <c r="C10" s="18">
        <v>7655234</v>
      </c>
      <c r="D10" s="18">
        <v>7655234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28431223</v>
      </c>
      <c r="D11" s="18">
        <v>28431223</v>
      </c>
      <c r="E11" s="19">
        <v>657099</v>
      </c>
      <c r="F11" s="20">
        <v>657099</v>
      </c>
      <c r="G11" s="20">
        <v>3162</v>
      </c>
      <c r="H11" s="20">
        <v>9203</v>
      </c>
      <c r="I11" s="20">
        <v>9203</v>
      </c>
      <c r="J11" s="20">
        <v>9203</v>
      </c>
      <c r="K11" s="20">
        <v>180289</v>
      </c>
      <c r="L11" s="20">
        <v>204295</v>
      </c>
      <c r="M11" s="20"/>
      <c r="N11" s="20"/>
      <c r="O11" s="20">
        <v>682186</v>
      </c>
      <c r="P11" s="20">
        <v>682186</v>
      </c>
      <c r="Q11" s="20">
        <v>678196</v>
      </c>
      <c r="R11" s="20">
        <v>678196</v>
      </c>
      <c r="S11" s="20">
        <v>678196</v>
      </c>
      <c r="T11" s="20"/>
      <c r="U11" s="20">
        <v>749083</v>
      </c>
      <c r="V11" s="20">
        <v>749083</v>
      </c>
      <c r="W11" s="20">
        <v>749083</v>
      </c>
      <c r="X11" s="20">
        <v>657099</v>
      </c>
      <c r="Y11" s="20">
        <v>91984</v>
      </c>
      <c r="Z11" s="21">
        <v>14</v>
      </c>
      <c r="AA11" s="22">
        <v>657099</v>
      </c>
    </row>
    <row r="12" spans="1:27" ht="13.5">
      <c r="A12" s="27" t="s">
        <v>39</v>
      </c>
      <c r="B12" s="28"/>
      <c r="C12" s="29">
        <f aca="true" t="shared" si="0" ref="C12:Y12">SUM(C6:C11)</f>
        <v>37419667</v>
      </c>
      <c r="D12" s="29">
        <f>SUM(D6:D11)</f>
        <v>37419667</v>
      </c>
      <c r="E12" s="30">
        <f t="shared" si="0"/>
        <v>20562991</v>
      </c>
      <c r="F12" s="31">
        <f t="shared" si="0"/>
        <v>20562991</v>
      </c>
      <c r="G12" s="31">
        <f t="shared" si="0"/>
        <v>28154108</v>
      </c>
      <c r="H12" s="31">
        <f t="shared" si="0"/>
        <v>29944642</v>
      </c>
      <c r="I12" s="31">
        <f t="shared" si="0"/>
        <v>30931090</v>
      </c>
      <c r="J12" s="31">
        <f t="shared" si="0"/>
        <v>30931090</v>
      </c>
      <c r="K12" s="31">
        <f t="shared" si="0"/>
        <v>32830757</v>
      </c>
      <c r="L12" s="31">
        <f t="shared" si="0"/>
        <v>34134389</v>
      </c>
      <c r="M12" s="31">
        <f t="shared" si="0"/>
        <v>0</v>
      </c>
      <c r="N12" s="31">
        <f t="shared" si="0"/>
        <v>0</v>
      </c>
      <c r="O12" s="31">
        <f t="shared" si="0"/>
        <v>36389762</v>
      </c>
      <c r="P12" s="31">
        <f t="shared" si="0"/>
        <v>36946286</v>
      </c>
      <c r="Q12" s="31">
        <f t="shared" si="0"/>
        <v>54113018</v>
      </c>
      <c r="R12" s="31">
        <f t="shared" si="0"/>
        <v>54113018</v>
      </c>
      <c r="S12" s="31">
        <f t="shared" si="0"/>
        <v>42393104</v>
      </c>
      <c r="T12" s="31">
        <f t="shared" si="0"/>
        <v>0</v>
      </c>
      <c r="U12" s="31">
        <f t="shared" si="0"/>
        <v>41316100</v>
      </c>
      <c r="V12" s="31">
        <f t="shared" si="0"/>
        <v>41316100</v>
      </c>
      <c r="W12" s="31">
        <f t="shared" si="0"/>
        <v>41316100</v>
      </c>
      <c r="X12" s="31">
        <f t="shared" si="0"/>
        <v>20562991</v>
      </c>
      <c r="Y12" s="31">
        <f t="shared" si="0"/>
        <v>20753109</v>
      </c>
      <c r="Z12" s="32">
        <f>+IF(X12&lt;&gt;0,+(Y12/X12)*100,0)</f>
        <v>100.92456394111149</v>
      </c>
      <c r="AA12" s="33">
        <f>SUM(AA6:AA11)</f>
        <v>20562991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285604</v>
      </c>
      <c r="D16" s="18">
        <v>285604</v>
      </c>
      <c r="E16" s="19">
        <v>197320</v>
      </c>
      <c r="F16" s="20">
        <v>197320</v>
      </c>
      <c r="G16" s="24">
        <v>163083</v>
      </c>
      <c r="H16" s="24">
        <v>163083</v>
      </c>
      <c r="I16" s="24">
        <v>163083</v>
      </c>
      <c r="J16" s="20">
        <v>163083</v>
      </c>
      <c r="K16" s="24">
        <v>163083</v>
      </c>
      <c r="L16" s="24">
        <v>163083</v>
      </c>
      <c r="M16" s="20"/>
      <c r="N16" s="24"/>
      <c r="O16" s="24">
        <v>163083</v>
      </c>
      <c r="P16" s="24">
        <v>163083</v>
      </c>
      <c r="Q16" s="20">
        <v>163083</v>
      </c>
      <c r="R16" s="24">
        <v>163083</v>
      </c>
      <c r="S16" s="24">
        <v>163083</v>
      </c>
      <c r="T16" s="20"/>
      <c r="U16" s="24">
        <v>163083</v>
      </c>
      <c r="V16" s="24">
        <v>163083</v>
      </c>
      <c r="W16" s="24">
        <v>163083</v>
      </c>
      <c r="X16" s="20">
        <v>197320</v>
      </c>
      <c r="Y16" s="24">
        <v>-34237</v>
      </c>
      <c r="Z16" s="25">
        <v>-17.35</v>
      </c>
      <c r="AA16" s="26">
        <v>197320</v>
      </c>
    </row>
    <row r="17" spans="1:27" ht="13.5">
      <c r="A17" s="23" t="s">
        <v>43</v>
      </c>
      <c r="B17" s="17"/>
      <c r="C17" s="18">
        <v>17746665</v>
      </c>
      <c r="D17" s="18">
        <v>17746665</v>
      </c>
      <c r="E17" s="19">
        <v>19266525</v>
      </c>
      <c r="F17" s="20">
        <v>19266525</v>
      </c>
      <c r="G17" s="20">
        <v>17746665</v>
      </c>
      <c r="H17" s="20">
        <v>17746665</v>
      </c>
      <c r="I17" s="20">
        <v>17746665</v>
      </c>
      <c r="J17" s="20">
        <v>17746665</v>
      </c>
      <c r="K17" s="20">
        <v>17746665</v>
      </c>
      <c r="L17" s="20">
        <v>17746665</v>
      </c>
      <c r="M17" s="20"/>
      <c r="N17" s="20"/>
      <c r="O17" s="20">
        <v>17746665</v>
      </c>
      <c r="P17" s="20">
        <v>17746665</v>
      </c>
      <c r="Q17" s="20">
        <v>17746665</v>
      </c>
      <c r="R17" s="20">
        <v>17746665</v>
      </c>
      <c r="S17" s="20">
        <v>17746665</v>
      </c>
      <c r="T17" s="20"/>
      <c r="U17" s="20">
        <v>17746665</v>
      </c>
      <c r="V17" s="20">
        <v>17746665</v>
      </c>
      <c r="W17" s="20">
        <v>17746665</v>
      </c>
      <c r="X17" s="20">
        <v>19266525</v>
      </c>
      <c r="Y17" s="20">
        <v>-1519860</v>
      </c>
      <c r="Z17" s="21">
        <v>-7.89</v>
      </c>
      <c r="AA17" s="22">
        <v>19266525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455253835</v>
      </c>
      <c r="D19" s="18">
        <v>455253835</v>
      </c>
      <c r="E19" s="19">
        <v>324829651</v>
      </c>
      <c r="F19" s="20">
        <v>324829651</v>
      </c>
      <c r="G19" s="20">
        <v>444357913</v>
      </c>
      <c r="H19" s="20">
        <v>444781944</v>
      </c>
      <c r="I19" s="20">
        <v>444854659</v>
      </c>
      <c r="J19" s="20">
        <v>444854659</v>
      </c>
      <c r="K19" s="20">
        <v>444976930</v>
      </c>
      <c r="L19" s="20">
        <v>445016758</v>
      </c>
      <c r="M19" s="20"/>
      <c r="N19" s="20"/>
      <c r="O19" s="20">
        <v>445109333</v>
      </c>
      <c r="P19" s="20">
        <v>445109333</v>
      </c>
      <c r="Q19" s="20">
        <v>445109333</v>
      </c>
      <c r="R19" s="20">
        <v>445109333</v>
      </c>
      <c r="S19" s="20">
        <v>445109333</v>
      </c>
      <c r="T19" s="20"/>
      <c r="U19" s="20">
        <v>445109333</v>
      </c>
      <c r="V19" s="20">
        <v>445109333</v>
      </c>
      <c r="W19" s="20">
        <v>445109333</v>
      </c>
      <c r="X19" s="20">
        <v>324829651</v>
      </c>
      <c r="Y19" s="20">
        <v>120279682</v>
      </c>
      <c r="Z19" s="21">
        <v>37.03</v>
      </c>
      <c r="AA19" s="22">
        <v>324829651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240031</v>
      </c>
      <c r="D21" s="18">
        <v>240031</v>
      </c>
      <c r="E21" s="19">
        <v>326970</v>
      </c>
      <c r="F21" s="20">
        <v>326970</v>
      </c>
      <c r="G21" s="20">
        <v>1030755</v>
      </c>
      <c r="H21" s="20">
        <v>1030755</v>
      </c>
      <c r="I21" s="20">
        <v>1030755</v>
      </c>
      <c r="J21" s="20">
        <v>1030755</v>
      </c>
      <c r="K21" s="20">
        <v>1030755</v>
      </c>
      <c r="L21" s="20">
        <v>1030755</v>
      </c>
      <c r="M21" s="20"/>
      <c r="N21" s="20"/>
      <c r="O21" s="20">
        <v>1030755</v>
      </c>
      <c r="P21" s="20">
        <v>1030755</v>
      </c>
      <c r="Q21" s="20">
        <v>1030755</v>
      </c>
      <c r="R21" s="20">
        <v>1030755</v>
      </c>
      <c r="S21" s="20">
        <v>1030755</v>
      </c>
      <c r="T21" s="20"/>
      <c r="U21" s="20">
        <v>1030755</v>
      </c>
      <c r="V21" s="20">
        <v>1030755</v>
      </c>
      <c r="W21" s="20">
        <v>1030755</v>
      </c>
      <c r="X21" s="20">
        <v>326970</v>
      </c>
      <c r="Y21" s="20">
        <v>703785</v>
      </c>
      <c r="Z21" s="21">
        <v>215.24</v>
      </c>
      <c r="AA21" s="22">
        <v>326970</v>
      </c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>
        <v>285604</v>
      </c>
      <c r="H23" s="24">
        <v>285604</v>
      </c>
      <c r="I23" s="24">
        <v>285604</v>
      </c>
      <c r="J23" s="20">
        <v>285604</v>
      </c>
      <c r="K23" s="24">
        <v>285604</v>
      </c>
      <c r="L23" s="24">
        <v>285604</v>
      </c>
      <c r="M23" s="20"/>
      <c r="N23" s="24"/>
      <c r="O23" s="24">
        <v>285604</v>
      </c>
      <c r="P23" s="24">
        <v>285604</v>
      </c>
      <c r="Q23" s="20">
        <v>285604</v>
      </c>
      <c r="R23" s="24">
        <v>285604</v>
      </c>
      <c r="S23" s="24">
        <v>285604</v>
      </c>
      <c r="T23" s="20"/>
      <c r="U23" s="24">
        <v>285604</v>
      </c>
      <c r="V23" s="24">
        <v>285604</v>
      </c>
      <c r="W23" s="24">
        <v>285604</v>
      </c>
      <c r="X23" s="20"/>
      <c r="Y23" s="24">
        <v>285604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473526135</v>
      </c>
      <c r="D24" s="29">
        <f>SUM(D15:D23)</f>
        <v>473526135</v>
      </c>
      <c r="E24" s="36">
        <f t="shared" si="1"/>
        <v>344620466</v>
      </c>
      <c r="F24" s="37">
        <f t="shared" si="1"/>
        <v>344620466</v>
      </c>
      <c r="G24" s="37">
        <f t="shared" si="1"/>
        <v>463584020</v>
      </c>
      <c r="H24" s="37">
        <f t="shared" si="1"/>
        <v>464008051</v>
      </c>
      <c r="I24" s="37">
        <f t="shared" si="1"/>
        <v>464080766</v>
      </c>
      <c r="J24" s="37">
        <f t="shared" si="1"/>
        <v>464080766</v>
      </c>
      <c r="K24" s="37">
        <f t="shared" si="1"/>
        <v>464203037</v>
      </c>
      <c r="L24" s="37">
        <f t="shared" si="1"/>
        <v>464242865</v>
      </c>
      <c r="M24" s="37">
        <f t="shared" si="1"/>
        <v>0</v>
      </c>
      <c r="N24" s="37">
        <f t="shared" si="1"/>
        <v>0</v>
      </c>
      <c r="O24" s="37">
        <f t="shared" si="1"/>
        <v>464335440</v>
      </c>
      <c r="P24" s="37">
        <f t="shared" si="1"/>
        <v>464335440</v>
      </c>
      <c r="Q24" s="37">
        <f t="shared" si="1"/>
        <v>464335440</v>
      </c>
      <c r="R24" s="37">
        <f t="shared" si="1"/>
        <v>464335440</v>
      </c>
      <c r="S24" s="37">
        <f t="shared" si="1"/>
        <v>464335440</v>
      </c>
      <c r="T24" s="37">
        <f t="shared" si="1"/>
        <v>0</v>
      </c>
      <c r="U24" s="37">
        <f t="shared" si="1"/>
        <v>464335440</v>
      </c>
      <c r="V24" s="37">
        <f t="shared" si="1"/>
        <v>464335440</v>
      </c>
      <c r="W24" s="37">
        <f t="shared" si="1"/>
        <v>464335440</v>
      </c>
      <c r="X24" s="37">
        <f t="shared" si="1"/>
        <v>344620466</v>
      </c>
      <c r="Y24" s="37">
        <f t="shared" si="1"/>
        <v>119714974</v>
      </c>
      <c r="Z24" s="38">
        <f>+IF(X24&lt;&gt;0,+(Y24/X24)*100,0)</f>
        <v>34.73820791595122</v>
      </c>
      <c r="AA24" s="39">
        <f>SUM(AA15:AA23)</f>
        <v>344620466</v>
      </c>
    </row>
    <row r="25" spans="1:27" ht="13.5">
      <c r="A25" s="27" t="s">
        <v>51</v>
      </c>
      <c r="B25" s="28"/>
      <c r="C25" s="29">
        <f aca="true" t="shared" si="2" ref="C25:Y25">+C12+C24</f>
        <v>510945802</v>
      </c>
      <c r="D25" s="29">
        <f>+D12+D24</f>
        <v>510945802</v>
      </c>
      <c r="E25" s="30">
        <f t="shared" si="2"/>
        <v>365183457</v>
      </c>
      <c r="F25" s="31">
        <f t="shared" si="2"/>
        <v>365183457</v>
      </c>
      <c r="G25" s="31">
        <f t="shared" si="2"/>
        <v>491738128</v>
      </c>
      <c r="H25" s="31">
        <f t="shared" si="2"/>
        <v>493952693</v>
      </c>
      <c r="I25" s="31">
        <f t="shared" si="2"/>
        <v>495011856</v>
      </c>
      <c r="J25" s="31">
        <f t="shared" si="2"/>
        <v>495011856</v>
      </c>
      <c r="K25" s="31">
        <f t="shared" si="2"/>
        <v>497033794</v>
      </c>
      <c r="L25" s="31">
        <f t="shared" si="2"/>
        <v>498377254</v>
      </c>
      <c r="M25" s="31">
        <f t="shared" si="2"/>
        <v>0</v>
      </c>
      <c r="N25" s="31">
        <f t="shared" si="2"/>
        <v>0</v>
      </c>
      <c r="O25" s="31">
        <f t="shared" si="2"/>
        <v>500725202</v>
      </c>
      <c r="P25" s="31">
        <f t="shared" si="2"/>
        <v>501281726</v>
      </c>
      <c r="Q25" s="31">
        <f t="shared" si="2"/>
        <v>518448458</v>
      </c>
      <c r="R25" s="31">
        <f t="shared" si="2"/>
        <v>518448458</v>
      </c>
      <c r="S25" s="31">
        <f t="shared" si="2"/>
        <v>506728544</v>
      </c>
      <c r="T25" s="31">
        <f t="shared" si="2"/>
        <v>0</v>
      </c>
      <c r="U25" s="31">
        <f t="shared" si="2"/>
        <v>505651540</v>
      </c>
      <c r="V25" s="31">
        <f t="shared" si="2"/>
        <v>505651540</v>
      </c>
      <c r="W25" s="31">
        <f t="shared" si="2"/>
        <v>505651540</v>
      </c>
      <c r="X25" s="31">
        <f t="shared" si="2"/>
        <v>365183457</v>
      </c>
      <c r="Y25" s="31">
        <f t="shared" si="2"/>
        <v>140468083</v>
      </c>
      <c r="Z25" s="32">
        <f>+IF(X25&lt;&gt;0,+(Y25/X25)*100,0)</f>
        <v>38.465072912653866</v>
      </c>
      <c r="AA25" s="33">
        <f>+AA12+AA24</f>
        <v>365183457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2076232</v>
      </c>
      <c r="D29" s="18">
        <v>2076232</v>
      </c>
      <c r="E29" s="19">
        <v>5000000</v>
      </c>
      <c r="F29" s="20">
        <v>5000000</v>
      </c>
      <c r="G29" s="20">
        <v>-10387409</v>
      </c>
      <c r="H29" s="20">
        <v>-1424427</v>
      </c>
      <c r="I29" s="20">
        <v>1099703</v>
      </c>
      <c r="J29" s="20">
        <v>1099703</v>
      </c>
      <c r="K29" s="20">
        <v>8356769</v>
      </c>
      <c r="L29" s="20">
        <v>7545795</v>
      </c>
      <c r="M29" s="20"/>
      <c r="N29" s="20"/>
      <c r="O29" s="20">
        <v>3489992</v>
      </c>
      <c r="P29" s="20">
        <v>6977143</v>
      </c>
      <c r="Q29" s="20">
        <v>-1863979</v>
      </c>
      <c r="R29" s="20">
        <v>-1863979</v>
      </c>
      <c r="S29" s="20">
        <v>-3468568</v>
      </c>
      <c r="T29" s="20"/>
      <c r="U29" s="20">
        <v>-75826</v>
      </c>
      <c r="V29" s="20">
        <v>-75826</v>
      </c>
      <c r="W29" s="20">
        <v>-75826</v>
      </c>
      <c r="X29" s="20">
        <v>5000000</v>
      </c>
      <c r="Y29" s="20">
        <v>-5075826</v>
      </c>
      <c r="Z29" s="21">
        <v>-101.52</v>
      </c>
      <c r="AA29" s="22">
        <v>5000000</v>
      </c>
    </row>
    <row r="30" spans="1:27" ht="13.5">
      <c r="A30" s="23" t="s">
        <v>55</v>
      </c>
      <c r="B30" s="17"/>
      <c r="C30" s="18">
        <v>408795</v>
      </c>
      <c r="D30" s="18">
        <v>408795</v>
      </c>
      <c r="E30" s="19">
        <v>273575</v>
      </c>
      <c r="F30" s="20">
        <v>273575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273575</v>
      </c>
      <c r="Y30" s="20">
        <v>-273575</v>
      </c>
      <c r="Z30" s="21">
        <v>-100</v>
      </c>
      <c r="AA30" s="22">
        <v>273575</v>
      </c>
    </row>
    <row r="31" spans="1:27" ht="13.5">
      <c r="A31" s="23" t="s">
        <v>56</v>
      </c>
      <c r="B31" s="17"/>
      <c r="C31" s="18">
        <v>615562</v>
      </c>
      <c r="D31" s="18">
        <v>615562</v>
      </c>
      <c r="E31" s="19">
        <v>213657</v>
      </c>
      <c r="F31" s="20">
        <v>213657</v>
      </c>
      <c r="G31" s="20">
        <v>593285</v>
      </c>
      <c r="H31" s="20">
        <v>593285</v>
      </c>
      <c r="I31" s="20">
        <v>593285</v>
      </c>
      <c r="J31" s="20">
        <v>593285</v>
      </c>
      <c r="K31" s="20">
        <v>593285</v>
      </c>
      <c r="L31" s="20">
        <v>593285</v>
      </c>
      <c r="M31" s="20"/>
      <c r="N31" s="20"/>
      <c r="O31" s="20">
        <v>593285</v>
      </c>
      <c r="P31" s="20">
        <v>593285</v>
      </c>
      <c r="Q31" s="20">
        <v>593285</v>
      </c>
      <c r="R31" s="20">
        <v>593285</v>
      </c>
      <c r="S31" s="20">
        <v>593285</v>
      </c>
      <c r="T31" s="20"/>
      <c r="U31" s="20">
        <v>593285</v>
      </c>
      <c r="V31" s="20">
        <v>593285</v>
      </c>
      <c r="W31" s="20">
        <v>593285</v>
      </c>
      <c r="X31" s="20">
        <v>213657</v>
      </c>
      <c r="Y31" s="20">
        <v>379628</v>
      </c>
      <c r="Z31" s="21">
        <v>177.68</v>
      </c>
      <c r="AA31" s="22">
        <v>213657</v>
      </c>
    </row>
    <row r="32" spans="1:27" ht="13.5">
      <c r="A32" s="23" t="s">
        <v>57</v>
      </c>
      <c r="B32" s="17"/>
      <c r="C32" s="18">
        <v>53486794</v>
      </c>
      <c r="D32" s="18">
        <v>53486794</v>
      </c>
      <c r="E32" s="19">
        <v>15891255</v>
      </c>
      <c r="F32" s="20">
        <v>15891255</v>
      </c>
      <c r="G32" s="20">
        <v>75235992</v>
      </c>
      <c r="H32" s="20">
        <v>75436406</v>
      </c>
      <c r="I32" s="20">
        <v>75315626</v>
      </c>
      <c r="J32" s="20">
        <v>75315626</v>
      </c>
      <c r="K32" s="20">
        <v>76244233</v>
      </c>
      <c r="L32" s="20">
        <v>82948282</v>
      </c>
      <c r="M32" s="20"/>
      <c r="N32" s="20"/>
      <c r="O32" s="20">
        <v>83026780</v>
      </c>
      <c r="P32" s="20">
        <v>84033362</v>
      </c>
      <c r="Q32" s="20">
        <v>96364325</v>
      </c>
      <c r="R32" s="20">
        <v>96364325</v>
      </c>
      <c r="S32" s="20">
        <v>96237089</v>
      </c>
      <c r="T32" s="20"/>
      <c r="U32" s="20">
        <v>104204067</v>
      </c>
      <c r="V32" s="20">
        <v>104204067</v>
      </c>
      <c r="W32" s="20">
        <v>104204067</v>
      </c>
      <c r="X32" s="20">
        <v>15891255</v>
      </c>
      <c r="Y32" s="20">
        <v>88312812</v>
      </c>
      <c r="Z32" s="21">
        <v>555.73</v>
      </c>
      <c r="AA32" s="22">
        <v>15891255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56587383</v>
      </c>
      <c r="D34" s="29">
        <f>SUM(D29:D33)</f>
        <v>56587383</v>
      </c>
      <c r="E34" s="30">
        <f t="shared" si="3"/>
        <v>21378487</v>
      </c>
      <c r="F34" s="31">
        <f t="shared" si="3"/>
        <v>21378487</v>
      </c>
      <c r="G34" s="31">
        <f t="shared" si="3"/>
        <v>65441868</v>
      </c>
      <c r="H34" s="31">
        <f t="shared" si="3"/>
        <v>74605264</v>
      </c>
      <c r="I34" s="31">
        <f t="shared" si="3"/>
        <v>77008614</v>
      </c>
      <c r="J34" s="31">
        <f t="shared" si="3"/>
        <v>77008614</v>
      </c>
      <c r="K34" s="31">
        <f t="shared" si="3"/>
        <v>85194287</v>
      </c>
      <c r="L34" s="31">
        <f t="shared" si="3"/>
        <v>91087362</v>
      </c>
      <c r="M34" s="31">
        <f t="shared" si="3"/>
        <v>0</v>
      </c>
      <c r="N34" s="31">
        <f t="shared" si="3"/>
        <v>0</v>
      </c>
      <c r="O34" s="31">
        <f t="shared" si="3"/>
        <v>87110057</v>
      </c>
      <c r="P34" s="31">
        <f t="shared" si="3"/>
        <v>91603790</v>
      </c>
      <c r="Q34" s="31">
        <f t="shared" si="3"/>
        <v>95093631</v>
      </c>
      <c r="R34" s="31">
        <f t="shared" si="3"/>
        <v>95093631</v>
      </c>
      <c r="S34" s="31">
        <f t="shared" si="3"/>
        <v>93361806</v>
      </c>
      <c r="T34" s="31">
        <f t="shared" si="3"/>
        <v>0</v>
      </c>
      <c r="U34" s="31">
        <f t="shared" si="3"/>
        <v>104721526</v>
      </c>
      <c r="V34" s="31">
        <f t="shared" si="3"/>
        <v>104721526</v>
      </c>
      <c r="W34" s="31">
        <f t="shared" si="3"/>
        <v>104721526</v>
      </c>
      <c r="X34" s="31">
        <f t="shared" si="3"/>
        <v>21378487</v>
      </c>
      <c r="Y34" s="31">
        <f t="shared" si="3"/>
        <v>83343039</v>
      </c>
      <c r="Z34" s="32">
        <f>+IF(X34&lt;&gt;0,+(Y34/X34)*100,0)</f>
        <v>389.8453571574078</v>
      </c>
      <c r="AA34" s="33">
        <f>SUM(AA29:AA33)</f>
        <v>21378487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12756991</v>
      </c>
      <c r="D37" s="18">
        <v>12756991</v>
      </c>
      <c r="E37" s="19">
        <v>6209036</v>
      </c>
      <c r="F37" s="20">
        <v>6209036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6209036</v>
      </c>
      <c r="Y37" s="20">
        <v>-6209036</v>
      </c>
      <c r="Z37" s="21">
        <v>-100</v>
      </c>
      <c r="AA37" s="22">
        <v>6209036</v>
      </c>
    </row>
    <row r="38" spans="1:27" ht="13.5">
      <c r="A38" s="23" t="s">
        <v>58</v>
      </c>
      <c r="B38" s="17"/>
      <c r="C38" s="18">
        <v>16490654</v>
      </c>
      <c r="D38" s="18">
        <v>16490654</v>
      </c>
      <c r="E38" s="19">
        <v>12317389</v>
      </c>
      <c r="F38" s="20">
        <v>12317389</v>
      </c>
      <c r="G38" s="20">
        <v>13234026</v>
      </c>
      <c r="H38" s="20">
        <v>13234026</v>
      </c>
      <c r="I38" s="20">
        <v>13220426</v>
      </c>
      <c r="J38" s="20">
        <v>13220426</v>
      </c>
      <c r="K38" s="20">
        <v>13220426</v>
      </c>
      <c r="L38" s="20">
        <v>13220426</v>
      </c>
      <c r="M38" s="20"/>
      <c r="N38" s="20"/>
      <c r="O38" s="20">
        <v>13220426</v>
      </c>
      <c r="P38" s="20">
        <v>13220426</v>
      </c>
      <c r="Q38" s="20">
        <v>13220426</v>
      </c>
      <c r="R38" s="20">
        <v>13220426</v>
      </c>
      <c r="S38" s="20">
        <v>13220426</v>
      </c>
      <c r="T38" s="20"/>
      <c r="U38" s="20">
        <v>13220426</v>
      </c>
      <c r="V38" s="20">
        <v>13220426</v>
      </c>
      <c r="W38" s="20">
        <v>13220426</v>
      </c>
      <c r="X38" s="20">
        <v>12317389</v>
      </c>
      <c r="Y38" s="20">
        <v>903037</v>
      </c>
      <c r="Z38" s="21">
        <v>7.33</v>
      </c>
      <c r="AA38" s="22">
        <v>12317389</v>
      </c>
    </row>
    <row r="39" spans="1:27" ht="13.5">
      <c r="A39" s="27" t="s">
        <v>61</v>
      </c>
      <c r="B39" s="35"/>
      <c r="C39" s="29">
        <f aca="true" t="shared" si="4" ref="C39:Y39">SUM(C37:C38)</f>
        <v>29247645</v>
      </c>
      <c r="D39" s="29">
        <f>SUM(D37:D38)</f>
        <v>29247645</v>
      </c>
      <c r="E39" s="36">
        <f t="shared" si="4"/>
        <v>18526425</v>
      </c>
      <c r="F39" s="37">
        <f t="shared" si="4"/>
        <v>18526425</v>
      </c>
      <c r="G39" s="37">
        <f t="shared" si="4"/>
        <v>13234026</v>
      </c>
      <c r="H39" s="37">
        <f t="shared" si="4"/>
        <v>13234026</v>
      </c>
      <c r="I39" s="37">
        <f t="shared" si="4"/>
        <v>13220426</v>
      </c>
      <c r="J39" s="37">
        <f t="shared" si="4"/>
        <v>13220426</v>
      </c>
      <c r="K39" s="37">
        <f t="shared" si="4"/>
        <v>13220426</v>
      </c>
      <c r="L39" s="37">
        <f t="shared" si="4"/>
        <v>13220426</v>
      </c>
      <c r="M39" s="37">
        <f t="shared" si="4"/>
        <v>0</v>
      </c>
      <c r="N39" s="37">
        <f t="shared" si="4"/>
        <v>0</v>
      </c>
      <c r="O39" s="37">
        <f t="shared" si="4"/>
        <v>13220426</v>
      </c>
      <c r="P39" s="37">
        <f t="shared" si="4"/>
        <v>13220426</v>
      </c>
      <c r="Q39" s="37">
        <f t="shared" si="4"/>
        <v>13220426</v>
      </c>
      <c r="R39" s="37">
        <f t="shared" si="4"/>
        <v>13220426</v>
      </c>
      <c r="S39" s="37">
        <f t="shared" si="4"/>
        <v>13220426</v>
      </c>
      <c r="T39" s="37">
        <f t="shared" si="4"/>
        <v>0</v>
      </c>
      <c r="U39" s="37">
        <f t="shared" si="4"/>
        <v>13220426</v>
      </c>
      <c r="V39" s="37">
        <f t="shared" si="4"/>
        <v>13220426</v>
      </c>
      <c r="W39" s="37">
        <f t="shared" si="4"/>
        <v>13220426</v>
      </c>
      <c r="X39" s="37">
        <f t="shared" si="4"/>
        <v>18526425</v>
      </c>
      <c r="Y39" s="37">
        <f t="shared" si="4"/>
        <v>-5305999</v>
      </c>
      <c r="Z39" s="38">
        <f>+IF(X39&lt;&gt;0,+(Y39/X39)*100,0)</f>
        <v>-28.640166680835616</v>
      </c>
      <c r="AA39" s="39">
        <f>SUM(AA37:AA38)</f>
        <v>18526425</v>
      </c>
    </row>
    <row r="40" spans="1:27" ht="13.5">
      <c r="A40" s="27" t="s">
        <v>62</v>
      </c>
      <c r="B40" s="28"/>
      <c r="C40" s="29">
        <f aca="true" t="shared" si="5" ref="C40:Y40">+C34+C39</f>
        <v>85835028</v>
      </c>
      <c r="D40" s="29">
        <f>+D34+D39</f>
        <v>85835028</v>
      </c>
      <c r="E40" s="30">
        <f t="shared" si="5"/>
        <v>39904912</v>
      </c>
      <c r="F40" s="31">
        <f t="shared" si="5"/>
        <v>39904912</v>
      </c>
      <c r="G40" s="31">
        <f t="shared" si="5"/>
        <v>78675894</v>
      </c>
      <c r="H40" s="31">
        <f t="shared" si="5"/>
        <v>87839290</v>
      </c>
      <c r="I40" s="31">
        <f t="shared" si="5"/>
        <v>90229040</v>
      </c>
      <c r="J40" s="31">
        <f t="shared" si="5"/>
        <v>90229040</v>
      </c>
      <c r="K40" s="31">
        <f t="shared" si="5"/>
        <v>98414713</v>
      </c>
      <c r="L40" s="31">
        <f t="shared" si="5"/>
        <v>104307788</v>
      </c>
      <c r="M40" s="31">
        <f t="shared" si="5"/>
        <v>0</v>
      </c>
      <c r="N40" s="31">
        <f t="shared" si="5"/>
        <v>0</v>
      </c>
      <c r="O40" s="31">
        <f t="shared" si="5"/>
        <v>100330483</v>
      </c>
      <c r="P40" s="31">
        <f t="shared" si="5"/>
        <v>104824216</v>
      </c>
      <c r="Q40" s="31">
        <f t="shared" si="5"/>
        <v>108314057</v>
      </c>
      <c r="R40" s="31">
        <f t="shared" si="5"/>
        <v>108314057</v>
      </c>
      <c r="S40" s="31">
        <f t="shared" si="5"/>
        <v>106582232</v>
      </c>
      <c r="T40" s="31">
        <f t="shared" si="5"/>
        <v>0</v>
      </c>
      <c r="U40" s="31">
        <f t="shared" si="5"/>
        <v>117941952</v>
      </c>
      <c r="V40" s="31">
        <f t="shared" si="5"/>
        <v>117941952</v>
      </c>
      <c r="W40" s="31">
        <f t="shared" si="5"/>
        <v>117941952</v>
      </c>
      <c r="X40" s="31">
        <f t="shared" si="5"/>
        <v>39904912</v>
      </c>
      <c r="Y40" s="31">
        <f t="shared" si="5"/>
        <v>78037040</v>
      </c>
      <c r="Z40" s="32">
        <f>+IF(X40&lt;&gt;0,+(Y40/X40)*100,0)</f>
        <v>195.5574792396485</v>
      </c>
      <c r="AA40" s="33">
        <f>+AA34+AA39</f>
        <v>39904912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425110774</v>
      </c>
      <c r="D42" s="43">
        <f>+D25-D40</f>
        <v>425110774</v>
      </c>
      <c r="E42" s="44">
        <f t="shared" si="6"/>
        <v>325278545</v>
      </c>
      <c r="F42" s="45">
        <f t="shared" si="6"/>
        <v>325278545</v>
      </c>
      <c r="G42" s="45">
        <f t="shared" si="6"/>
        <v>413062234</v>
      </c>
      <c r="H42" s="45">
        <f t="shared" si="6"/>
        <v>406113403</v>
      </c>
      <c r="I42" s="45">
        <f t="shared" si="6"/>
        <v>404782816</v>
      </c>
      <c r="J42" s="45">
        <f t="shared" si="6"/>
        <v>404782816</v>
      </c>
      <c r="K42" s="45">
        <f t="shared" si="6"/>
        <v>398619081</v>
      </c>
      <c r="L42" s="45">
        <f t="shared" si="6"/>
        <v>394069466</v>
      </c>
      <c r="M42" s="45">
        <f t="shared" si="6"/>
        <v>0</v>
      </c>
      <c r="N42" s="45">
        <f t="shared" si="6"/>
        <v>0</v>
      </c>
      <c r="O42" s="45">
        <f t="shared" si="6"/>
        <v>400394719</v>
      </c>
      <c r="P42" s="45">
        <f t="shared" si="6"/>
        <v>396457510</v>
      </c>
      <c r="Q42" s="45">
        <f t="shared" si="6"/>
        <v>410134401</v>
      </c>
      <c r="R42" s="45">
        <f t="shared" si="6"/>
        <v>410134401</v>
      </c>
      <c r="S42" s="45">
        <f t="shared" si="6"/>
        <v>400146312</v>
      </c>
      <c r="T42" s="45">
        <f t="shared" si="6"/>
        <v>0</v>
      </c>
      <c r="U42" s="45">
        <f t="shared" si="6"/>
        <v>387709588</v>
      </c>
      <c r="V42" s="45">
        <f t="shared" si="6"/>
        <v>387709588</v>
      </c>
      <c r="W42" s="45">
        <f t="shared" si="6"/>
        <v>387709588</v>
      </c>
      <c r="X42" s="45">
        <f t="shared" si="6"/>
        <v>325278545</v>
      </c>
      <c r="Y42" s="45">
        <f t="shared" si="6"/>
        <v>62431043</v>
      </c>
      <c r="Z42" s="46">
        <f>+IF(X42&lt;&gt;0,+(Y42/X42)*100,0)</f>
        <v>19.19310202276022</v>
      </c>
      <c r="AA42" s="47">
        <f>+AA25-AA40</f>
        <v>325278545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425110774</v>
      </c>
      <c r="D45" s="18">
        <v>425110774</v>
      </c>
      <c r="E45" s="19">
        <v>325278545</v>
      </c>
      <c r="F45" s="20">
        <v>325278545</v>
      </c>
      <c r="G45" s="20">
        <v>413062233</v>
      </c>
      <c r="H45" s="20">
        <v>406113403</v>
      </c>
      <c r="I45" s="20">
        <v>404782815</v>
      </c>
      <c r="J45" s="20">
        <v>404782815</v>
      </c>
      <c r="K45" s="20">
        <v>398619080</v>
      </c>
      <c r="L45" s="20">
        <v>394069464</v>
      </c>
      <c r="M45" s="20"/>
      <c r="N45" s="20"/>
      <c r="O45" s="20">
        <v>400394719</v>
      </c>
      <c r="P45" s="20">
        <v>396457510</v>
      </c>
      <c r="Q45" s="20">
        <v>410134400</v>
      </c>
      <c r="R45" s="20">
        <v>410134400</v>
      </c>
      <c r="S45" s="20">
        <v>400146312</v>
      </c>
      <c r="T45" s="20"/>
      <c r="U45" s="20">
        <v>387709588</v>
      </c>
      <c r="V45" s="20">
        <v>387709588</v>
      </c>
      <c r="W45" s="20">
        <v>387709588</v>
      </c>
      <c r="X45" s="20">
        <v>325278545</v>
      </c>
      <c r="Y45" s="20">
        <v>62431043</v>
      </c>
      <c r="Z45" s="48">
        <v>19.19</v>
      </c>
      <c r="AA45" s="22">
        <v>325278545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425110774</v>
      </c>
      <c r="D48" s="51">
        <f>SUM(D45:D47)</f>
        <v>425110774</v>
      </c>
      <c r="E48" s="52">
        <f t="shared" si="7"/>
        <v>325278545</v>
      </c>
      <c r="F48" s="53">
        <f t="shared" si="7"/>
        <v>325278545</v>
      </c>
      <c r="G48" s="53">
        <f t="shared" si="7"/>
        <v>413062233</v>
      </c>
      <c r="H48" s="53">
        <f t="shared" si="7"/>
        <v>406113403</v>
      </c>
      <c r="I48" s="53">
        <f t="shared" si="7"/>
        <v>404782815</v>
      </c>
      <c r="J48" s="53">
        <f t="shared" si="7"/>
        <v>404782815</v>
      </c>
      <c r="K48" s="53">
        <f t="shared" si="7"/>
        <v>398619080</v>
      </c>
      <c r="L48" s="53">
        <f t="shared" si="7"/>
        <v>394069464</v>
      </c>
      <c r="M48" s="53">
        <f t="shared" si="7"/>
        <v>0</v>
      </c>
      <c r="N48" s="53">
        <f t="shared" si="7"/>
        <v>0</v>
      </c>
      <c r="O48" s="53">
        <f t="shared" si="7"/>
        <v>400394719</v>
      </c>
      <c r="P48" s="53">
        <f t="shared" si="7"/>
        <v>396457510</v>
      </c>
      <c r="Q48" s="53">
        <f t="shared" si="7"/>
        <v>410134400</v>
      </c>
      <c r="R48" s="53">
        <f t="shared" si="7"/>
        <v>410134400</v>
      </c>
      <c r="S48" s="53">
        <f t="shared" si="7"/>
        <v>400146312</v>
      </c>
      <c r="T48" s="53">
        <f t="shared" si="7"/>
        <v>0</v>
      </c>
      <c r="U48" s="53">
        <f t="shared" si="7"/>
        <v>387709588</v>
      </c>
      <c r="V48" s="53">
        <f t="shared" si="7"/>
        <v>387709588</v>
      </c>
      <c r="W48" s="53">
        <f t="shared" si="7"/>
        <v>387709588</v>
      </c>
      <c r="X48" s="53">
        <f t="shared" si="7"/>
        <v>325278545</v>
      </c>
      <c r="Y48" s="53">
        <f t="shared" si="7"/>
        <v>62431043</v>
      </c>
      <c r="Z48" s="54">
        <f>+IF(X48&lt;&gt;0,+(Y48/X48)*100,0)</f>
        <v>19.19310202276022</v>
      </c>
      <c r="AA48" s="55">
        <f>SUM(AA45:AA47)</f>
        <v>325278545</v>
      </c>
    </row>
    <row r="49" spans="1:27" ht="13.5">
      <c r="A49" s="56" t="s">
        <v>94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22189633</v>
      </c>
      <c r="D6" s="18">
        <v>22189633</v>
      </c>
      <c r="E6" s="19"/>
      <c r="F6" s="20"/>
      <c r="G6" s="20">
        <v>50885183</v>
      </c>
      <c r="H6" s="20">
        <v>34885183</v>
      </c>
      <c r="I6" s="20">
        <v>19885183</v>
      </c>
      <c r="J6" s="20">
        <v>19885183</v>
      </c>
      <c r="K6" s="20">
        <v>17885183</v>
      </c>
      <c r="L6" s="20">
        <v>17885183</v>
      </c>
      <c r="M6" s="20">
        <v>48056958</v>
      </c>
      <c r="N6" s="20">
        <v>48056958</v>
      </c>
      <c r="O6" s="20">
        <v>45883183</v>
      </c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3.5">
      <c r="A7" s="23" t="s">
        <v>34</v>
      </c>
      <c r="B7" s="17"/>
      <c r="C7" s="18">
        <v>62652</v>
      </c>
      <c r="D7" s="18">
        <v>62652</v>
      </c>
      <c r="E7" s="19">
        <v>2317000</v>
      </c>
      <c r="F7" s="20">
        <v>2317000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2317000</v>
      </c>
      <c r="Y7" s="20">
        <v>-2317000</v>
      </c>
      <c r="Z7" s="21">
        <v>-100</v>
      </c>
      <c r="AA7" s="22">
        <v>2317000</v>
      </c>
    </row>
    <row r="8" spans="1:27" ht="13.5">
      <c r="A8" s="23" t="s">
        <v>35</v>
      </c>
      <c r="B8" s="17"/>
      <c r="C8" s="18">
        <v>61516191</v>
      </c>
      <c r="D8" s="18">
        <v>61516191</v>
      </c>
      <c r="E8" s="19">
        <v>59064000</v>
      </c>
      <c r="F8" s="20">
        <v>59064000</v>
      </c>
      <c r="G8" s="20">
        <v>69703625</v>
      </c>
      <c r="H8" s="20">
        <v>83335625</v>
      </c>
      <c r="I8" s="20">
        <v>88568395</v>
      </c>
      <c r="J8" s="20">
        <v>88568395</v>
      </c>
      <c r="K8" s="20">
        <v>85956364</v>
      </c>
      <c r="L8" s="20">
        <v>94854475</v>
      </c>
      <c r="M8" s="20">
        <v>103115490</v>
      </c>
      <c r="N8" s="20">
        <v>103115490</v>
      </c>
      <c r="O8" s="20">
        <v>102084001</v>
      </c>
      <c r="P8" s="20"/>
      <c r="Q8" s="20"/>
      <c r="R8" s="20"/>
      <c r="S8" s="20"/>
      <c r="T8" s="20"/>
      <c r="U8" s="20"/>
      <c r="V8" s="20"/>
      <c r="W8" s="20"/>
      <c r="X8" s="20">
        <v>59064000</v>
      </c>
      <c r="Y8" s="20">
        <v>-59064000</v>
      </c>
      <c r="Z8" s="21">
        <v>-100</v>
      </c>
      <c r="AA8" s="22">
        <v>59064000</v>
      </c>
    </row>
    <row r="9" spans="1:27" ht="13.5">
      <c r="A9" s="23" t="s">
        <v>36</v>
      </c>
      <c r="B9" s="17"/>
      <c r="C9" s="18">
        <v>25829391</v>
      </c>
      <c r="D9" s="18">
        <v>25829391</v>
      </c>
      <c r="E9" s="19">
        <v>20000000</v>
      </c>
      <c r="F9" s="20">
        <v>20000000</v>
      </c>
      <c r="G9" s="20">
        <v>32412409</v>
      </c>
      <c r="H9" s="20">
        <v>32253678</v>
      </c>
      <c r="I9" s="20">
        <v>28286936</v>
      </c>
      <c r="J9" s="20">
        <v>28286936</v>
      </c>
      <c r="K9" s="20">
        <v>25718622</v>
      </c>
      <c r="L9" s="20">
        <v>28901594</v>
      </c>
      <c r="M9" s="20">
        <v>28393882</v>
      </c>
      <c r="N9" s="20">
        <v>28393882</v>
      </c>
      <c r="O9" s="20">
        <v>26328773</v>
      </c>
      <c r="P9" s="20"/>
      <c r="Q9" s="20"/>
      <c r="R9" s="20"/>
      <c r="S9" s="20"/>
      <c r="T9" s="20"/>
      <c r="U9" s="20"/>
      <c r="V9" s="20"/>
      <c r="W9" s="20"/>
      <c r="X9" s="20">
        <v>20000000</v>
      </c>
      <c r="Y9" s="20">
        <v>-20000000</v>
      </c>
      <c r="Z9" s="21">
        <v>-100</v>
      </c>
      <c r="AA9" s="22">
        <v>20000000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>
        <v>62652</v>
      </c>
      <c r="H10" s="24">
        <v>62652</v>
      </c>
      <c r="I10" s="24">
        <v>62652</v>
      </c>
      <c r="J10" s="20">
        <v>62652</v>
      </c>
      <c r="K10" s="24">
        <v>62652</v>
      </c>
      <c r="L10" s="24">
        <v>62652</v>
      </c>
      <c r="M10" s="20">
        <v>62652</v>
      </c>
      <c r="N10" s="24">
        <v>62652</v>
      </c>
      <c r="O10" s="24">
        <v>62652</v>
      </c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112084467</v>
      </c>
      <c r="D11" s="18">
        <v>112084467</v>
      </c>
      <c r="E11" s="19">
        <v>51500000</v>
      </c>
      <c r="F11" s="20">
        <v>51500000</v>
      </c>
      <c r="G11" s="20">
        <v>112613663</v>
      </c>
      <c r="H11" s="20">
        <v>112348993</v>
      </c>
      <c r="I11" s="20">
        <v>113119077</v>
      </c>
      <c r="J11" s="20">
        <v>113119077</v>
      </c>
      <c r="K11" s="20">
        <v>113811547</v>
      </c>
      <c r="L11" s="20">
        <v>114205507</v>
      </c>
      <c r="M11" s="20">
        <v>114097546</v>
      </c>
      <c r="N11" s="20">
        <v>114097546</v>
      </c>
      <c r="O11" s="20">
        <v>114611093</v>
      </c>
      <c r="P11" s="20"/>
      <c r="Q11" s="20"/>
      <c r="R11" s="20"/>
      <c r="S11" s="20"/>
      <c r="T11" s="20"/>
      <c r="U11" s="20"/>
      <c r="V11" s="20"/>
      <c r="W11" s="20"/>
      <c r="X11" s="20">
        <v>51500000</v>
      </c>
      <c r="Y11" s="20">
        <v>-51500000</v>
      </c>
      <c r="Z11" s="21">
        <v>-100</v>
      </c>
      <c r="AA11" s="22">
        <v>51500000</v>
      </c>
    </row>
    <row r="12" spans="1:27" ht="13.5">
      <c r="A12" s="27" t="s">
        <v>39</v>
      </c>
      <c r="B12" s="28"/>
      <c r="C12" s="29">
        <f aca="true" t="shared" si="0" ref="C12:Y12">SUM(C6:C11)</f>
        <v>221682334</v>
      </c>
      <c r="D12" s="29">
        <f>SUM(D6:D11)</f>
        <v>221682334</v>
      </c>
      <c r="E12" s="30">
        <f t="shared" si="0"/>
        <v>132881000</v>
      </c>
      <c r="F12" s="31">
        <f t="shared" si="0"/>
        <v>132881000</v>
      </c>
      <c r="G12" s="31">
        <f t="shared" si="0"/>
        <v>265677532</v>
      </c>
      <c r="H12" s="31">
        <f t="shared" si="0"/>
        <v>262886131</v>
      </c>
      <c r="I12" s="31">
        <f t="shared" si="0"/>
        <v>249922243</v>
      </c>
      <c r="J12" s="31">
        <f t="shared" si="0"/>
        <v>249922243</v>
      </c>
      <c r="K12" s="31">
        <f t="shared" si="0"/>
        <v>243434368</v>
      </c>
      <c r="L12" s="31">
        <f t="shared" si="0"/>
        <v>255909411</v>
      </c>
      <c r="M12" s="31">
        <f t="shared" si="0"/>
        <v>293726528</v>
      </c>
      <c r="N12" s="31">
        <f t="shared" si="0"/>
        <v>293726528</v>
      </c>
      <c r="O12" s="31">
        <f t="shared" si="0"/>
        <v>288969702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132881000</v>
      </c>
      <c r="Y12" s="31">
        <f t="shared" si="0"/>
        <v>-132881000</v>
      </c>
      <c r="Z12" s="32">
        <f>+IF(X12&lt;&gt;0,+(Y12/X12)*100,0)</f>
        <v>-100</v>
      </c>
      <c r="AA12" s="33">
        <f>SUM(AA6:AA11)</f>
        <v>132881000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>
        <v>127485000</v>
      </c>
      <c r="F16" s="20">
        <v>127485000</v>
      </c>
      <c r="G16" s="24">
        <v>9533891</v>
      </c>
      <c r="H16" s="24">
        <v>9533891</v>
      </c>
      <c r="I16" s="24">
        <v>9533891</v>
      </c>
      <c r="J16" s="20">
        <v>9533891</v>
      </c>
      <c r="K16" s="24">
        <v>9533891</v>
      </c>
      <c r="L16" s="24">
        <v>9533891</v>
      </c>
      <c r="M16" s="20">
        <v>9533891</v>
      </c>
      <c r="N16" s="24">
        <v>9533891</v>
      </c>
      <c r="O16" s="24">
        <v>9533891</v>
      </c>
      <c r="P16" s="24"/>
      <c r="Q16" s="20"/>
      <c r="R16" s="24"/>
      <c r="S16" s="24"/>
      <c r="T16" s="20"/>
      <c r="U16" s="24"/>
      <c r="V16" s="24"/>
      <c r="W16" s="24"/>
      <c r="X16" s="20">
        <v>127485000</v>
      </c>
      <c r="Y16" s="24">
        <v>-127485000</v>
      </c>
      <c r="Z16" s="25">
        <v>-100</v>
      </c>
      <c r="AA16" s="26">
        <v>127485000</v>
      </c>
    </row>
    <row r="17" spans="1:27" ht="13.5">
      <c r="A17" s="23" t="s">
        <v>43</v>
      </c>
      <c r="B17" s="17"/>
      <c r="C17" s="18">
        <v>114973505</v>
      </c>
      <c r="D17" s="18">
        <v>114973505</v>
      </c>
      <c r="E17" s="19"/>
      <c r="F17" s="20"/>
      <c r="G17" s="20">
        <v>114973505</v>
      </c>
      <c r="H17" s="20">
        <v>114973505</v>
      </c>
      <c r="I17" s="20">
        <v>114973505</v>
      </c>
      <c r="J17" s="20">
        <v>114973505</v>
      </c>
      <c r="K17" s="20">
        <v>114973505</v>
      </c>
      <c r="L17" s="20">
        <v>114973505</v>
      </c>
      <c r="M17" s="20">
        <v>114973505</v>
      </c>
      <c r="N17" s="20">
        <v>114973505</v>
      </c>
      <c r="O17" s="20">
        <v>114973505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>
        <v>220891</v>
      </c>
      <c r="D18" s="18">
        <v>220891</v>
      </c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1828055441</v>
      </c>
      <c r="D19" s="18">
        <v>1828055441</v>
      </c>
      <c r="E19" s="19">
        <v>2925023000</v>
      </c>
      <c r="F19" s="20">
        <v>2925023000</v>
      </c>
      <c r="G19" s="20">
        <v>1685471124</v>
      </c>
      <c r="H19" s="20">
        <v>1685471124</v>
      </c>
      <c r="I19" s="20">
        <v>1685471124</v>
      </c>
      <c r="J19" s="20">
        <v>1685471124</v>
      </c>
      <c r="K19" s="20">
        <v>1685471124</v>
      </c>
      <c r="L19" s="20">
        <v>1685471124</v>
      </c>
      <c r="M19" s="20">
        <v>1685471124</v>
      </c>
      <c r="N19" s="20">
        <v>1685471124</v>
      </c>
      <c r="O19" s="20">
        <v>1685483624</v>
      </c>
      <c r="P19" s="20"/>
      <c r="Q19" s="20"/>
      <c r="R19" s="20"/>
      <c r="S19" s="20"/>
      <c r="T19" s="20"/>
      <c r="U19" s="20"/>
      <c r="V19" s="20"/>
      <c r="W19" s="20"/>
      <c r="X19" s="20">
        <v>2925023000</v>
      </c>
      <c r="Y19" s="20">
        <v>-2925023000</v>
      </c>
      <c r="Z19" s="21">
        <v>-100</v>
      </c>
      <c r="AA19" s="22">
        <v>2925023000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940260</v>
      </c>
      <c r="D22" s="18">
        <v>940260</v>
      </c>
      <c r="E22" s="19"/>
      <c r="F22" s="20"/>
      <c r="G22" s="20">
        <v>940261</v>
      </c>
      <c r="H22" s="20">
        <v>940261</v>
      </c>
      <c r="I22" s="20">
        <v>940261</v>
      </c>
      <c r="J22" s="20">
        <v>940261</v>
      </c>
      <c r="K22" s="20">
        <v>940261</v>
      </c>
      <c r="L22" s="20">
        <v>940261</v>
      </c>
      <c r="M22" s="20">
        <v>940261</v>
      </c>
      <c r="N22" s="20">
        <v>940261</v>
      </c>
      <c r="O22" s="20">
        <v>940261</v>
      </c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885650</v>
      </c>
      <c r="D23" s="18">
        <v>885650</v>
      </c>
      <c r="E23" s="19">
        <v>765000</v>
      </c>
      <c r="F23" s="20">
        <v>765000</v>
      </c>
      <c r="G23" s="24">
        <v>885650</v>
      </c>
      <c r="H23" s="24">
        <v>885650</v>
      </c>
      <c r="I23" s="24">
        <v>885650</v>
      </c>
      <c r="J23" s="20">
        <v>885650</v>
      </c>
      <c r="K23" s="24">
        <v>885650</v>
      </c>
      <c r="L23" s="24">
        <v>885650</v>
      </c>
      <c r="M23" s="20">
        <v>885650</v>
      </c>
      <c r="N23" s="24">
        <v>885650</v>
      </c>
      <c r="O23" s="24">
        <v>885650</v>
      </c>
      <c r="P23" s="24"/>
      <c r="Q23" s="20"/>
      <c r="R23" s="24"/>
      <c r="S23" s="24"/>
      <c r="T23" s="20"/>
      <c r="U23" s="24"/>
      <c r="V23" s="24"/>
      <c r="W23" s="24"/>
      <c r="X23" s="20">
        <v>765000</v>
      </c>
      <c r="Y23" s="24">
        <v>-765000</v>
      </c>
      <c r="Z23" s="25">
        <v>-100</v>
      </c>
      <c r="AA23" s="26">
        <v>765000</v>
      </c>
    </row>
    <row r="24" spans="1:27" ht="13.5">
      <c r="A24" s="27" t="s">
        <v>50</v>
      </c>
      <c r="B24" s="35"/>
      <c r="C24" s="29">
        <f aca="true" t="shared" si="1" ref="C24:Y24">SUM(C15:C23)</f>
        <v>1945075747</v>
      </c>
      <c r="D24" s="29">
        <f>SUM(D15:D23)</f>
        <v>1945075747</v>
      </c>
      <c r="E24" s="36">
        <f t="shared" si="1"/>
        <v>3053273000</v>
      </c>
      <c r="F24" s="37">
        <f t="shared" si="1"/>
        <v>3053273000</v>
      </c>
      <c r="G24" s="37">
        <f t="shared" si="1"/>
        <v>1811804431</v>
      </c>
      <c r="H24" s="37">
        <f t="shared" si="1"/>
        <v>1811804431</v>
      </c>
      <c r="I24" s="37">
        <f t="shared" si="1"/>
        <v>1811804431</v>
      </c>
      <c r="J24" s="37">
        <f t="shared" si="1"/>
        <v>1811804431</v>
      </c>
      <c r="K24" s="37">
        <f t="shared" si="1"/>
        <v>1811804431</v>
      </c>
      <c r="L24" s="37">
        <f t="shared" si="1"/>
        <v>1811804431</v>
      </c>
      <c r="M24" s="37">
        <f t="shared" si="1"/>
        <v>1811804431</v>
      </c>
      <c r="N24" s="37">
        <f t="shared" si="1"/>
        <v>1811804431</v>
      </c>
      <c r="O24" s="37">
        <f t="shared" si="1"/>
        <v>1811816931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3053273000</v>
      </c>
      <c r="Y24" s="37">
        <f t="shared" si="1"/>
        <v>-3053273000</v>
      </c>
      <c r="Z24" s="38">
        <f>+IF(X24&lt;&gt;0,+(Y24/X24)*100,0)</f>
        <v>-100</v>
      </c>
      <c r="AA24" s="39">
        <f>SUM(AA15:AA23)</f>
        <v>3053273000</v>
      </c>
    </row>
    <row r="25" spans="1:27" ht="13.5">
      <c r="A25" s="27" t="s">
        <v>51</v>
      </c>
      <c r="B25" s="28"/>
      <c r="C25" s="29">
        <f aca="true" t="shared" si="2" ref="C25:Y25">+C12+C24</f>
        <v>2166758081</v>
      </c>
      <c r="D25" s="29">
        <f>+D12+D24</f>
        <v>2166758081</v>
      </c>
      <c r="E25" s="30">
        <f t="shared" si="2"/>
        <v>3186154000</v>
      </c>
      <c r="F25" s="31">
        <f t="shared" si="2"/>
        <v>3186154000</v>
      </c>
      <c r="G25" s="31">
        <f t="shared" si="2"/>
        <v>2077481963</v>
      </c>
      <c r="H25" s="31">
        <f t="shared" si="2"/>
        <v>2074690562</v>
      </c>
      <c r="I25" s="31">
        <f t="shared" si="2"/>
        <v>2061726674</v>
      </c>
      <c r="J25" s="31">
        <f t="shared" si="2"/>
        <v>2061726674</v>
      </c>
      <c r="K25" s="31">
        <f t="shared" si="2"/>
        <v>2055238799</v>
      </c>
      <c r="L25" s="31">
        <f t="shared" si="2"/>
        <v>2067713842</v>
      </c>
      <c r="M25" s="31">
        <f t="shared" si="2"/>
        <v>2105530959</v>
      </c>
      <c r="N25" s="31">
        <f t="shared" si="2"/>
        <v>2105530959</v>
      </c>
      <c r="O25" s="31">
        <f t="shared" si="2"/>
        <v>2100786633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3186154000</v>
      </c>
      <c r="Y25" s="31">
        <f t="shared" si="2"/>
        <v>-3186154000</v>
      </c>
      <c r="Z25" s="32">
        <f>+IF(X25&lt;&gt;0,+(Y25/X25)*100,0)</f>
        <v>-100</v>
      </c>
      <c r="AA25" s="33">
        <f>+AA12+AA24</f>
        <v>3186154000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>
        <v>3236965</v>
      </c>
      <c r="H29" s="20">
        <v>2844417</v>
      </c>
      <c r="I29" s="20">
        <v>6691733</v>
      </c>
      <c r="J29" s="20">
        <v>6691733</v>
      </c>
      <c r="K29" s="20">
        <v>8136119</v>
      </c>
      <c r="L29" s="20">
        <v>11195180</v>
      </c>
      <c r="M29" s="20"/>
      <c r="N29" s="20"/>
      <c r="O29" s="20">
        <v>3690048</v>
      </c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2258568</v>
      </c>
      <c r="D30" s="18">
        <v>2258568</v>
      </c>
      <c r="E30" s="19">
        <v>1697000</v>
      </c>
      <c r="F30" s="20">
        <v>1697000</v>
      </c>
      <c r="G30" s="20">
        <v>2342543</v>
      </c>
      <c r="H30" s="20">
        <v>2342543</v>
      </c>
      <c r="I30" s="20">
        <v>2342543</v>
      </c>
      <c r="J30" s="20">
        <v>2342543</v>
      </c>
      <c r="K30" s="20">
        <v>2342543</v>
      </c>
      <c r="L30" s="20">
        <v>2342543</v>
      </c>
      <c r="M30" s="20">
        <v>2342543</v>
      </c>
      <c r="N30" s="20">
        <v>2342543</v>
      </c>
      <c r="O30" s="20">
        <v>2342543</v>
      </c>
      <c r="P30" s="20"/>
      <c r="Q30" s="20"/>
      <c r="R30" s="20"/>
      <c r="S30" s="20"/>
      <c r="T30" s="20"/>
      <c r="U30" s="20"/>
      <c r="V30" s="20"/>
      <c r="W30" s="20"/>
      <c r="X30" s="20">
        <v>1697000</v>
      </c>
      <c r="Y30" s="20">
        <v>-1697000</v>
      </c>
      <c r="Z30" s="21">
        <v>-100</v>
      </c>
      <c r="AA30" s="22">
        <v>1697000</v>
      </c>
    </row>
    <row r="31" spans="1:27" ht="13.5">
      <c r="A31" s="23" t="s">
        <v>56</v>
      </c>
      <c r="B31" s="17"/>
      <c r="C31" s="18">
        <v>9214943</v>
      </c>
      <c r="D31" s="18">
        <v>9214943</v>
      </c>
      <c r="E31" s="19"/>
      <c r="F31" s="20"/>
      <c r="G31" s="20">
        <v>9253184</v>
      </c>
      <c r="H31" s="20">
        <v>9386887</v>
      </c>
      <c r="I31" s="20">
        <v>9355945</v>
      </c>
      <c r="J31" s="20">
        <v>9355945</v>
      </c>
      <c r="K31" s="20">
        <v>9381769</v>
      </c>
      <c r="L31" s="20">
        <v>10219463</v>
      </c>
      <c r="M31" s="20">
        <v>10560185</v>
      </c>
      <c r="N31" s="20">
        <v>10560185</v>
      </c>
      <c r="O31" s="20">
        <v>10809926</v>
      </c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124746182</v>
      </c>
      <c r="D32" s="18">
        <v>124746182</v>
      </c>
      <c r="E32" s="19">
        <v>84000</v>
      </c>
      <c r="F32" s="20">
        <v>84000</v>
      </c>
      <c r="G32" s="20">
        <v>89069355</v>
      </c>
      <c r="H32" s="20">
        <v>96694034</v>
      </c>
      <c r="I32" s="20">
        <v>93681698</v>
      </c>
      <c r="J32" s="20">
        <v>93681698</v>
      </c>
      <c r="K32" s="20">
        <v>92052288</v>
      </c>
      <c r="L32" s="20">
        <v>106623150</v>
      </c>
      <c r="M32" s="20">
        <v>105590059</v>
      </c>
      <c r="N32" s="20">
        <v>105590059</v>
      </c>
      <c r="O32" s="20">
        <v>114410686</v>
      </c>
      <c r="P32" s="20"/>
      <c r="Q32" s="20"/>
      <c r="R32" s="20"/>
      <c r="S32" s="20"/>
      <c r="T32" s="20"/>
      <c r="U32" s="20"/>
      <c r="V32" s="20"/>
      <c r="W32" s="20"/>
      <c r="X32" s="20">
        <v>84000</v>
      </c>
      <c r="Y32" s="20">
        <v>-84000</v>
      </c>
      <c r="Z32" s="21">
        <v>-100</v>
      </c>
      <c r="AA32" s="22">
        <v>84000</v>
      </c>
    </row>
    <row r="33" spans="1:27" ht="13.5">
      <c r="A33" s="23" t="s">
        <v>58</v>
      </c>
      <c r="B33" s="17"/>
      <c r="C33" s="18">
        <v>83975</v>
      </c>
      <c r="D33" s="18">
        <v>83975</v>
      </c>
      <c r="E33" s="19">
        <v>3098910000</v>
      </c>
      <c r="F33" s="20">
        <v>3098910000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3098910000</v>
      </c>
      <c r="Y33" s="20">
        <v>-3098910000</v>
      </c>
      <c r="Z33" s="21">
        <v>-100</v>
      </c>
      <c r="AA33" s="22">
        <v>3098910000</v>
      </c>
    </row>
    <row r="34" spans="1:27" ht="13.5">
      <c r="A34" s="27" t="s">
        <v>59</v>
      </c>
      <c r="B34" s="28"/>
      <c r="C34" s="29">
        <f aca="true" t="shared" si="3" ref="C34:Y34">SUM(C29:C33)</f>
        <v>136303668</v>
      </c>
      <c r="D34" s="29">
        <f>SUM(D29:D33)</f>
        <v>136303668</v>
      </c>
      <c r="E34" s="30">
        <f t="shared" si="3"/>
        <v>3100691000</v>
      </c>
      <c r="F34" s="31">
        <f t="shared" si="3"/>
        <v>3100691000</v>
      </c>
      <c r="G34" s="31">
        <f t="shared" si="3"/>
        <v>103902047</v>
      </c>
      <c r="H34" s="31">
        <f t="shared" si="3"/>
        <v>111267881</v>
      </c>
      <c r="I34" s="31">
        <f t="shared" si="3"/>
        <v>112071919</v>
      </c>
      <c r="J34" s="31">
        <f t="shared" si="3"/>
        <v>112071919</v>
      </c>
      <c r="K34" s="31">
        <f t="shared" si="3"/>
        <v>111912719</v>
      </c>
      <c r="L34" s="31">
        <f t="shared" si="3"/>
        <v>130380336</v>
      </c>
      <c r="M34" s="31">
        <f t="shared" si="3"/>
        <v>118492787</v>
      </c>
      <c r="N34" s="31">
        <f t="shared" si="3"/>
        <v>118492787</v>
      </c>
      <c r="O34" s="31">
        <f t="shared" si="3"/>
        <v>131253203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3100691000</v>
      </c>
      <c r="Y34" s="31">
        <f t="shared" si="3"/>
        <v>-3100691000</v>
      </c>
      <c r="Z34" s="32">
        <f>+IF(X34&lt;&gt;0,+(Y34/X34)*100,0)</f>
        <v>-100</v>
      </c>
      <c r="AA34" s="33">
        <f>SUM(AA29:AA33)</f>
        <v>3100691000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23597764</v>
      </c>
      <c r="D37" s="18">
        <v>23597764</v>
      </c>
      <c r="E37" s="19">
        <v>21000</v>
      </c>
      <c r="F37" s="20">
        <v>21000</v>
      </c>
      <c r="G37" s="20">
        <v>23429494</v>
      </c>
      <c r="H37" s="20">
        <v>22987918</v>
      </c>
      <c r="I37" s="20">
        <v>22837875</v>
      </c>
      <c r="J37" s="20">
        <v>22837875</v>
      </c>
      <c r="K37" s="20">
        <v>22641475</v>
      </c>
      <c r="L37" s="20">
        <v>22525098</v>
      </c>
      <c r="M37" s="20">
        <v>22311949</v>
      </c>
      <c r="N37" s="20">
        <v>22311949</v>
      </c>
      <c r="O37" s="20">
        <v>22020928</v>
      </c>
      <c r="P37" s="20"/>
      <c r="Q37" s="20"/>
      <c r="R37" s="20"/>
      <c r="S37" s="20"/>
      <c r="T37" s="20"/>
      <c r="U37" s="20"/>
      <c r="V37" s="20"/>
      <c r="W37" s="20"/>
      <c r="X37" s="20">
        <v>21000</v>
      </c>
      <c r="Y37" s="20">
        <v>-21000</v>
      </c>
      <c r="Z37" s="21">
        <v>-100</v>
      </c>
      <c r="AA37" s="22">
        <v>21000</v>
      </c>
    </row>
    <row r="38" spans="1:27" ht="13.5">
      <c r="A38" s="23" t="s">
        <v>58</v>
      </c>
      <c r="B38" s="17"/>
      <c r="C38" s="18">
        <v>68850609</v>
      </c>
      <c r="D38" s="18">
        <v>68850609</v>
      </c>
      <c r="E38" s="19">
        <v>85442000</v>
      </c>
      <c r="F38" s="20">
        <v>85442000</v>
      </c>
      <c r="G38" s="20">
        <v>78146485</v>
      </c>
      <c r="H38" s="20">
        <v>77744481</v>
      </c>
      <c r="I38" s="20">
        <v>77698891</v>
      </c>
      <c r="J38" s="20">
        <v>77698891</v>
      </c>
      <c r="K38" s="20">
        <v>77698891</v>
      </c>
      <c r="L38" s="20">
        <v>77698891</v>
      </c>
      <c r="M38" s="20">
        <v>77698891</v>
      </c>
      <c r="N38" s="20">
        <v>77698891</v>
      </c>
      <c r="O38" s="20">
        <v>77677291</v>
      </c>
      <c r="P38" s="20"/>
      <c r="Q38" s="20"/>
      <c r="R38" s="20"/>
      <c r="S38" s="20"/>
      <c r="T38" s="20"/>
      <c r="U38" s="20"/>
      <c r="V38" s="20"/>
      <c r="W38" s="20"/>
      <c r="X38" s="20">
        <v>85442000</v>
      </c>
      <c r="Y38" s="20">
        <v>-85442000</v>
      </c>
      <c r="Z38" s="21">
        <v>-100</v>
      </c>
      <c r="AA38" s="22">
        <v>85442000</v>
      </c>
    </row>
    <row r="39" spans="1:27" ht="13.5">
      <c r="A39" s="27" t="s">
        <v>61</v>
      </c>
      <c r="B39" s="35"/>
      <c r="C39" s="29">
        <f aca="true" t="shared" si="4" ref="C39:Y39">SUM(C37:C38)</f>
        <v>92448373</v>
      </c>
      <c r="D39" s="29">
        <f>SUM(D37:D38)</f>
        <v>92448373</v>
      </c>
      <c r="E39" s="36">
        <f t="shared" si="4"/>
        <v>85463000</v>
      </c>
      <c r="F39" s="37">
        <f t="shared" si="4"/>
        <v>85463000</v>
      </c>
      <c r="G39" s="37">
        <f t="shared" si="4"/>
        <v>101575979</v>
      </c>
      <c r="H39" s="37">
        <f t="shared" si="4"/>
        <v>100732399</v>
      </c>
      <c r="I39" s="37">
        <f t="shared" si="4"/>
        <v>100536766</v>
      </c>
      <c r="J39" s="37">
        <f t="shared" si="4"/>
        <v>100536766</v>
      </c>
      <c r="K39" s="37">
        <f t="shared" si="4"/>
        <v>100340366</v>
      </c>
      <c r="L39" s="37">
        <f t="shared" si="4"/>
        <v>100223989</v>
      </c>
      <c r="M39" s="37">
        <f t="shared" si="4"/>
        <v>100010840</v>
      </c>
      <c r="N39" s="37">
        <f t="shared" si="4"/>
        <v>100010840</v>
      </c>
      <c r="O39" s="37">
        <f t="shared" si="4"/>
        <v>99698219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85463000</v>
      </c>
      <c r="Y39" s="37">
        <f t="shared" si="4"/>
        <v>-85463000</v>
      </c>
      <c r="Z39" s="38">
        <f>+IF(X39&lt;&gt;0,+(Y39/X39)*100,0)</f>
        <v>-100</v>
      </c>
      <c r="AA39" s="39">
        <f>SUM(AA37:AA38)</f>
        <v>85463000</v>
      </c>
    </row>
    <row r="40" spans="1:27" ht="13.5">
      <c r="A40" s="27" t="s">
        <v>62</v>
      </c>
      <c r="B40" s="28"/>
      <c r="C40" s="29">
        <f aca="true" t="shared" si="5" ref="C40:Y40">+C34+C39</f>
        <v>228752041</v>
      </c>
      <c r="D40" s="29">
        <f>+D34+D39</f>
        <v>228752041</v>
      </c>
      <c r="E40" s="30">
        <f t="shared" si="5"/>
        <v>3186154000</v>
      </c>
      <c r="F40" s="31">
        <f t="shared" si="5"/>
        <v>3186154000</v>
      </c>
      <c r="G40" s="31">
        <f t="shared" si="5"/>
        <v>205478026</v>
      </c>
      <c r="H40" s="31">
        <f t="shared" si="5"/>
        <v>212000280</v>
      </c>
      <c r="I40" s="31">
        <f t="shared" si="5"/>
        <v>212608685</v>
      </c>
      <c r="J40" s="31">
        <f t="shared" si="5"/>
        <v>212608685</v>
      </c>
      <c r="K40" s="31">
        <f t="shared" si="5"/>
        <v>212253085</v>
      </c>
      <c r="L40" s="31">
        <f t="shared" si="5"/>
        <v>230604325</v>
      </c>
      <c r="M40" s="31">
        <f t="shared" si="5"/>
        <v>218503627</v>
      </c>
      <c r="N40" s="31">
        <f t="shared" si="5"/>
        <v>218503627</v>
      </c>
      <c r="O40" s="31">
        <f t="shared" si="5"/>
        <v>230951422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3186154000</v>
      </c>
      <c r="Y40" s="31">
        <f t="shared" si="5"/>
        <v>-3186154000</v>
      </c>
      <c r="Z40" s="32">
        <f>+IF(X40&lt;&gt;0,+(Y40/X40)*100,0)</f>
        <v>-100</v>
      </c>
      <c r="AA40" s="33">
        <f>+AA34+AA39</f>
        <v>3186154000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1938006040</v>
      </c>
      <c r="D42" s="43">
        <f>+D25-D40</f>
        <v>1938006040</v>
      </c>
      <c r="E42" s="44">
        <f t="shared" si="6"/>
        <v>0</v>
      </c>
      <c r="F42" s="45">
        <f t="shared" si="6"/>
        <v>0</v>
      </c>
      <c r="G42" s="45">
        <f t="shared" si="6"/>
        <v>1872003937</v>
      </c>
      <c r="H42" s="45">
        <f t="shared" si="6"/>
        <v>1862690282</v>
      </c>
      <c r="I42" s="45">
        <f t="shared" si="6"/>
        <v>1849117989</v>
      </c>
      <c r="J42" s="45">
        <f t="shared" si="6"/>
        <v>1849117989</v>
      </c>
      <c r="K42" s="45">
        <f t="shared" si="6"/>
        <v>1842985714</v>
      </c>
      <c r="L42" s="45">
        <f t="shared" si="6"/>
        <v>1837109517</v>
      </c>
      <c r="M42" s="45">
        <f t="shared" si="6"/>
        <v>1887027332</v>
      </c>
      <c r="N42" s="45">
        <f t="shared" si="6"/>
        <v>1887027332</v>
      </c>
      <c r="O42" s="45">
        <f t="shared" si="6"/>
        <v>1869835211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0</v>
      </c>
      <c r="Y42" s="45">
        <f t="shared" si="6"/>
        <v>0</v>
      </c>
      <c r="Z42" s="46">
        <f>+IF(X42&lt;&gt;0,+(Y42/X42)*100,0)</f>
        <v>0</v>
      </c>
      <c r="AA42" s="47">
        <f>+AA25-AA40</f>
        <v>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1938006040</v>
      </c>
      <c r="D45" s="18">
        <v>1938006040</v>
      </c>
      <c r="E45" s="19"/>
      <c r="F45" s="20"/>
      <c r="G45" s="20">
        <v>1872003937</v>
      </c>
      <c r="H45" s="20">
        <v>1862690282</v>
      </c>
      <c r="I45" s="20">
        <v>1849117989</v>
      </c>
      <c r="J45" s="20">
        <v>1849117989</v>
      </c>
      <c r="K45" s="20">
        <v>1842985714</v>
      </c>
      <c r="L45" s="20">
        <v>1837109517</v>
      </c>
      <c r="M45" s="20">
        <v>1887027332</v>
      </c>
      <c r="N45" s="20">
        <v>1887027332</v>
      </c>
      <c r="O45" s="20">
        <v>1869835211</v>
      </c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48"/>
      <c r="AA45" s="22"/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1938006040</v>
      </c>
      <c r="D48" s="51">
        <f>SUM(D45:D47)</f>
        <v>1938006040</v>
      </c>
      <c r="E48" s="52">
        <f t="shared" si="7"/>
        <v>0</v>
      </c>
      <c r="F48" s="53">
        <f t="shared" si="7"/>
        <v>0</v>
      </c>
      <c r="G48" s="53">
        <f t="shared" si="7"/>
        <v>1872003937</v>
      </c>
      <c r="H48" s="53">
        <f t="shared" si="7"/>
        <v>1862690282</v>
      </c>
      <c r="I48" s="53">
        <f t="shared" si="7"/>
        <v>1849117989</v>
      </c>
      <c r="J48" s="53">
        <f t="shared" si="7"/>
        <v>1849117989</v>
      </c>
      <c r="K48" s="53">
        <f t="shared" si="7"/>
        <v>1842985714</v>
      </c>
      <c r="L48" s="53">
        <f t="shared" si="7"/>
        <v>1837109517</v>
      </c>
      <c r="M48" s="53">
        <f t="shared" si="7"/>
        <v>1887027332</v>
      </c>
      <c r="N48" s="53">
        <f t="shared" si="7"/>
        <v>1887027332</v>
      </c>
      <c r="O48" s="53">
        <f t="shared" si="7"/>
        <v>1869835211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0</v>
      </c>
      <c r="Y48" s="53">
        <f t="shared" si="7"/>
        <v>0</v>
      </c>
      <c r="Z48" s="54">
        <f>+IF(X48&lt;&gt;0,+(Y48/X48)*100,0)</f>
        <v>0</v>
      </c>
      <c r="AA48" s="55">
        <f>SUM(AA45:AA47)</f>
        <v>0</v>
      </c>
    </row>
    <row r="49" spans="1:27" ht="13.5">
      <c r="A49" s="56" t="s">
        <v>94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31954136</v>
      </c>
      <c r="D6" s="18">
        <v>31954136</v>
      </c>
      <c r="E6" s="19">
        <v>11928000</v>
      </c>
      <c r="F6" s="20">
        <v>11928000</v>
      </c>
      <c r="G6" s="20">
        <v>83664659</v>
      </c>
      <c r="H6" s="20">
        <v>72652345</v>
      </c>
      <c r="I6" s="20">
        <v>46078479</v>
      </c>
      <c r="J6" s="20">
        <v>46078479</v>
      </c>
      <c r="K6" s="20">
        <v>35956532</v>
      </c>
      <c r="L6" s="20">
        <v>23684759</v>
      </c>
      <c r="M6" s="20">
        <v>62616393</v>
      </c>
      <c r="N6" s="20">
        <v>62616393</v>
      </c>
      <c r="O6" s="20">
        <v>47590111</v>
      </c>
      <c r="P6" s="20">
        <v>34209822</v>
      </c>
      <c r="Q6" s="20"/>
      <c r="R6" s="20"/>
      <c r="S6" s="20">
        <v>19869164</v>
      </c>
      <c r="T6" s="20">
        <v>16857012</v>
      </c>
      <c r="U6" s="20">
        <v>15485547</v>
      </c>
      <c r="V6" s="20">
        <v>15485547</v>
      </c>
      <c r="W6" s="20">
        <v>15485547</v>
      </c>
      <c r="X6" s="20">
        <v>11928000</v>
      </c>
      <c r="Y6" s="20">
        <v>3557547</v>
      </c>
      <c r="Z6" s="21">
        <v>29.83</v>
      </c>
      <c r="AA6" s="22">
        <v>11928000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49134404</v>
      </c>
      <c r="D8" s="18">
        <v>49134404</v>
      </c>
      <c r="E8" s="19">
        <v>75308000</v>
      </c>
      <c r="F8" s="20">
        <v>75308000</v>
      </c>
      <c r="G8" s="20">
        <v>53415603</v>
      </c>
      <c r="H8" s="20">
        <v>62786706</v>
      </c>
      <c r="I8" s="20">
        <v>72057432</v>
      </c>
      <c r="J8" s="20">
        <v>72057432</v>
      </c>
      <c r="K8" s="20">
        <v>83127275</v>
      </c>
      <c r="L8" s="20">
        <v>83226578</v>
      </c>
      <c r="M8" s="20">
        <v>90165994</v>
      </c>
      <c r="N8" s="20">
        <v>90165994</v>
      </c>
      <c r="O8" s="20">
        <v>98451829</v>
      </c>
      <c r="P8" s="20">
        <v>105005979</v>
      </c>
      <c r="Q8" s="20"/>
      <c r="R8" s="20"/>
      <c r="S8" s="20">
        <v>103759814</v>
      </c>
      <c r="T8" s="20">
        <v>108027563</v>
      </c>
      <c r="U8" s="20">
        <v>108596750</v>
      </c>
      <c r="V8" s="20">
        <v>108596750</v>
      </c>
      <c r="W8" s="20">
        <v>108596750</v>
      </c>
      <c r="X8" s="20">
        <v>75308000</v>
      </c>
      <c r="Y8" s="20">
        <v>33288750</v>
      </c>
      <c r="Z8" s="21">
        <v>44.2</v>
      </c>
      <c r="AA8" s="22">
        <v>75308000</v>
      </c>
    </row>
    <row r="9" spans="1:27" ht="13.5">
      <c r="A9" s="23" t="s">
        <v>36</v>
      </c>
      <c r="B9" s="17"/>
      <c r="C9" s="18"/>
      <c r="D9" s="18"/>
      <c r="E9" s="19">
        <v>3000000</v>
      </c>
      <c r="F9" s="20">
        <v>3000000</v>
      </c>
      <c r="G9" s="20">
        <v>1731025</v>
      </c>
      <c r="H9" s="20">
        <v>1683399</v>
      </c>
      <c r="I9" s="20">
        <v>1733184</v>
      </c>
      <c r="J9" s="20">
        <v>1733184</v>
      </c>
      <c r="K9" s="20">
        <v>1742077</v>
      </c>
      <c r="L9" s="20">
        <v>1870798</v>
      </c>
      <c r="M9" s="20">
        <v>2083226</v>
      </c>
      <c r="N9" s="20">
        <v>2083226</v>
      </c>
      <c r="O9" s="20">
        <v>3768771</v>
      </c>
      <c r="P9" s="20">
        <v>3780535</v>
      </c>
      <c r="Q9" s="20"/>
      <c r="R9" s="20"/>
      <c r="S9" s="20">
        <v>2306752</v>
      </c>
      <c r="T9" s="20">
        <v>2264652</v>
      </c>
      <c r="U9" s="20">
        <v>2265078</v>
      </c>
      <c r="V9" s="20">
        <v>2265078</v>
      </c>
      <c r="W9" s="20">
        <v>2265078</v>
      </c>
      <c r="X9" s="20">
        <v>3000000</v>
      </c>
      <c r="Y9" s="20">
        <v>-734922</v>
      </c>
      <c r="Z9" s="21">
        <v>-24.5</v>
      </c>
      <c r="AA9" s="22">
        <v>3000000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1924181</v>
      </c>
      <c r="D11" s="18">
        <v>1924181</v>
      </c>
      <c r="E11" s="19">
        <v>1300000</v>
      </c>
      <c r="F11" s="20">
        <v>1300000</v>
      </c>
      <c r="G11" s="20">
        <v>2058209</v>
      </c>
      <c r="H11" s="20">
        <v>2163607</v>
      </c>
      <c r="I11" s="20">
        <v>2189401</v>
      </c>
      <c r="J11" s="20">
        <v>2189401</v>
      </c>
      <c r="K11" s="20">
        <v>2189401</v>
      </c>
      <c r="L11" s="20">
        <v>2309608</v>
      </c>
      <c r="M11" s="20">
        <v>2332143</v>
      </c>
      <c r="N11" s="20">
        <v>2332143</v>
      </c>
      <c r="O11" s="20">
        <v>2332143</v>
      </c>
      <c r="P11" s="20">
        <v>2500785</v>
      </c>
      <c r="Q11" s="20"/>
      <c r="R11" s="20"/>
      <c r="S11" s="20">
        <v>2665257</v>
      </c>
      <c r="T11" s="20">
        <v>4306726</v>
      </c>
      <c r="U11" s="20">
        <v>3298077</v>
      </c>
      <c r="V11" s="20">
        <v>3298077</v>
      </c>
      <c r="W11" s="20">
        <v>3298077</v>
      </c>
      <c r="X11" s="20">
        <v>1300000</v>
      </c>
      <c r="Y11" s="20">
        <v>1998077</v>
      </c>
      <c r="Z11" s="21">
        <v>153.7</v>
      </c>
      <c r="AA11" s="22">
        <v>1300000</v>
      </c>
    </row>
    <row r="12" spans="1:27" ht="13.5">
      <c r="A12" s="27" t="s">
        <v>39</v>
      </c>
      <c r="B12" s="28"/>
      <c r="C12" s="29">
        <f aca="true" t="shared" si="0" ref="C12:Y12">SUM(C6:C11)</f>
        <v>83012721</v>
      </c>
      <c r="D12" s="29">
        <f>SUM(D6:D11)</f>
        <v>83012721</v>
      </c>
      <c r="E12" s="30">
        <f t="shared" si="0"/>
        <v>91536000</v>
      </c>
      <c r="F12" s="31">
        <f t="shared" si="0"/>
        <v>91536000</v>
      </c>
      <c r="G12" s="31">
        <f t="shared" si="0"/>
        <v>140869496</v>
      </c>
      <c r="H12" s="31">
        <f t="shared" si="0"/>
        <v>139286057</v>
      </c>
      <c r="I12" s="31">
        <f t="shared" si="0"/>
        <v>122058496</v>
      </c>
      <c r="J12" s="31">
        <f t="shared" si="0"/>
        <v>122058496</v>
      </c>
      <c r="K12" s="31">
        <f t="shared" si="0"/>
        <v>123015285</v>
      </c>
      <c r="L12" s="31">
        <f t="shared" si="0"/>
        <v>111091743</v>
      </c>
      <c r="M12" s="31">
        <f t="shared" si="0"/>
        <v>157197756</v>
      </c>
      <c r="N12" s="31">
        <f t="shared" si="0"/>
        <v>157197756</v>
      </c>
      <c r="O12" s="31">
        <f t="shared" si="0"/>
        <v>152142854</v>
      </c>
      <c r="P12" s="31">
        <f t="shared" si="0"/>
        <v>145497121</v>
      </c>
      <c r="Q12" s="31">
        <f t="shared" si="0"/>
        <v>0</v>
      </c>
      <c r="R12" s="31">
        <f t="shared" si="0"/>
        <v>0</v>
      </c>
      <c r="S12" s="31">
        <f t="shared" si="0"/>
        <v>128600987</v>
      </c>
      <c r="T12" s="31">
        <f t="shared" si="0"/>
        <v>131455953</v>
      </c>
      <c r="U12" s="31">
        <f t="shared" si="0"/>
        <v>129645452</v>
      </c>
      <c r="V12" s="31">
        <f t="shared" si="0"/>
        <v>129645452</v>
      </c>
      <c r="W12" s="31">
        <f t="shared" si="0"/>
        <v>129645452</v>
      </c>
      <c r="X12" s="31">
        <f t="shared" si="0"/>
        <v>91536000</v>
      </c>
      <c r="Y12" s="31">
        <f t="shared" si="0"/>
        <v>38109452</v>
      </c>
      <c r="Z12" s="32">
        <f>+IF(X12&lt;&gt;0,+(Y12/X12)*100,0)</f>
        <v>41.63329400454466</v>
      </c>
      <c r="AA12" s="33">
        <f>SUM(AA6:AA11)</f>
        <v>91536000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>
        <v>-2500</v>
      </c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>
        <v>116000</v>
      </c>
      <c r="F16" s="20">
        <v>116000</v>
      </c>
      <c r="G16" s="24">
        <v>118175</v>
      </c>
      <c r="H16" s="24">
        <v>118175</v>
      </c>
      <c r="I16" s="24">
        <v>118175</v>
      </c>
      <c r="J16" s="20">
        <v>118175</v>
      </c>
      <c r="K16" s="24">
        <v>117925</v>
      </c>
      <c r="L16" s="24">
        <v>117926</v>
      </c>
      <c r="M16" s="20">
        <v>117676</v>
      </c>
      <c r="N16" s="24">
        <v>117676</v>
      </c>
      <c r="O16" s="24">
        <v>117302</v>
      </c>
      <c r="P16" s="24">
        <v>117302</v>
      </c>
      <c r="Q16" s="20"/>
      <c r="R16" s="24"/>
      <c r="S16" s="24">
        <v>117052</v>
      </c>
      <c r="T16" s="20">
        <v>116902</v>
      </c>
      <c r="U16" s="24">
        <v>116902</v>
      </c>
      <c r="V16" s="24">
        <v>116902</v>
      </c>
      <c r="W16" s="24">
        <v>116902</v>
      </c>
      <c r="X16" s="20">
        <v>116000</v>
      </c>
      <c r="Y16" s="24">
        <v>902</v>
      </c>
      <c r="Z16" s="25">
        <v>0.78</v>
      </c>
      <c r="AA16" s="26">
        <v>116000</v>
      </c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909875236</v>
      </c>
      <c r="D19" s="18">
        <v>909875236</v>
      </c>
      <c r="E19" s="19">
        <v>904634000</v>
      </c>
      <c r="F19" s="20">
        <v>904634000</v>
      </c>
      <c r="G19" s="20">
        <v>910267042</v>
      </c>
      <c r="H19" s="20">
        <v>911915454</v>
      </c>
      <c r="I19" s="20">
        <v>920792967</v>
      </c>
      <c r="J19" s="20">
        <v>920792967</v>
      </c>
      <c r="K19" s="20">
        <v>927310775</v>
      </c>
      <c r="L19" s="20">
        <v>928939127</v>
      </c>
      <c r="M19" s="20">
        <v>937851833</v>
      </c>
      <c r="N19" s="20">
        <v>937851833</v>
      </c>
      <c r="O19" s="20">
        <v>937077374</v>
      </c>
      <c r="P19" s="20">
        <v>940768785</v>
      </c>
      <c r="Q19" s="20"/>
      <c r="R19" s="20"/>
      <c r="S19" s="20">
        <v>949564022</v>
      </c>
      <c r="T19" s="20">
        <v>952808592</v>
      </c>
      <c r="U19" s="20">
        <v>955249272</v>
      </c>
      <c r="V19" s="20">
        <v>955249272</v>
      </c>
      <c r="W19" s="20">
        <v>955249272</v>
      </c>
      <c r="X19" s="20">
        <v>904634000</v>
      </c>
      <c r="Y19" s="20">
        <v>50615272</v>
      </c>
      <c r="Z19" s="21">
        <v>5.6</v>
      </c>
      <c r="AA19" s="22">
        <v>904634000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80296</v>
      </c>
      <c r="D21" s="18">
        <v>80296</v>
      </c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55523</v>
      </c>
      <c r="D22" s="18">
        <v>55523</v>
      </c>
      <c r="E22" s="19">
        <v>48000</v>
      </c>
      <c r="F22" s="20">
        <v>48000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48000</v>
      </c>
      <c r="Y22" s="20">
        <v>-48000</v>
      </c>
      <c r="Z22" s="21">
        <v>-100</v>
      </c>
      <c r="AA22" s="22">
        <v>48000</v>
      </c>
    </row>
    <row r="23" spans="1:27" ht="13.5">
      <c r="A23" s="23" t="s">
        <v>49</v>
      </c>
      <c r="B23" s="17"/>
      <c r="C23" s="18">
        <v>118176</v>
      </c>
      <c r="D23" s="18">
        <v>118176</v>
      </c>
      <c r="E23" s="19"/>
      <c r="F23" s="20"/>
      <c r="G23" s="24"/>
      <c r="H23" s="24"/>
      <c r="I23" s="24"/>
      <c r="J23" s="20"/>
      <c r="K23" s="24"/>
      <c r="L23" s="24">
        <v>88000</v>
      </c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910129231</v>
      </c>
      <c r="D24" s="29">
        <f>SUM(D15:D23)</f>
        <v>910129231</v>
      </c>
      <c r="E24" s="36">
        <f t="shared" si="1"/>
        <v>904798000</v>
      </c>
      <c r="F24" s="37">
        <f t="shared" si="1"/>
        <v>904798000</v>
      </c>
      <c r="G24" s="37">
        <f t="shared" si="1"/>
        <v>910385217</v>
      </c>
      <c r="H24" s="37">
        <f t="shared" si="1"/>
        <v>912033629</v>
      </c>
      <c r="I24" s="37">
        <f t="shared" si="1"/>
        <v>920911142</v>
      </c>
      <c r="J24" s="37">
        <f t="shared" si="1"/>
        <v>920911142</v>
      </c>
      <c r="K24" s="37">
        <f t="shared" si="1"/>
        <v>927428700</v>
      </c>
      <c r="L24" s="37">
        <f t="shared" si="1"/>
        <v>929145053</v>
      </c>
      <c r="M24" s="37">
        <f t="shared" si="1"/>
        <v>937969509</v>
      </c>
      <c r="N24" s="37">
        <f t="shared" si="1"/>
        <v>937969509</v>
      </c>
      <c r="O24" s="37">
        <f t="shared" si="1"/>
        <v>937194676</v>
      </c>
      <c r="P24" s="37">
        <f t="shared" si="1"/>
        <v>940886087</v>
      </c>
      <c r="Q24" s="37">
        <f t="shared" si="1"/>
        <v>0</v>
      </c>
      <c r="R24" s="37">
        <f t="shared" si="1"/>
        <v>0</v>
      </c>
      <c r="S24" s="37">
        <f t="shared" si="1"/>
        <v>949681074</v>
      </c>
      <c r="T24" s="37">
        <f t="shared" si="1"/>
        <v>952922994</v>
      </c>
      <c r="U24" s="37">
        <f t="shared" si="1"/>
        <v>955366174</v>
      </c>
      <c r="V24" s="37">
        <f t="shared" si="1"/>
        <v>955366174</v>
      </c>
      <c r="W24" s="37">
        <f t="shared" si="1"/>
        <v>955366174</v>
      </c>
      <c r="X24" s="37">
        <f t="shared" si="1"/>
        <v>904798000</v>
      </c>
      <c r="Y24" s="37">
        <f t="shared" si="1"/>
        <v>50568174</v>
      </c>
      <c r="Z24" s="38">
        <f>+IF(X24&lt;&gt;0,+(Y24/X24)*100,0)</f>
        <v>5.588891001085325</v>
      </c>
      <c r="AA24" s="39">
        <f>SUM(AA15:AA23)</f>
        <v>904798000</v>
      </c>
    </row>
    <row r="25" spans="1:27" ht="13.5">
      <c r="A25" s="27" t="s">
        <v>51</v>
      </c>
      <c r="B25" s="28"/>
      <c r="C25" s="29">
        <f aca="true" t="shared" si="2" ref="C25:Y25">+C12+C24</f>
        <v>993141952</v>
      </c>
      <c r="D25" s="29">
        <f>+D12+D24</f>
        <v>993141952</v>
      </c>
      <c r="E25" s="30">
        <f t="shared" si="2"/>
        <v>996334000</v>
      </c>
      <c r="F25" s="31">
        <f t="shared" si="2"/>
        <v>996334000</v>
      </c>
      <c r="G25" s="31">
        <f t="shared" si="2"/>
        <v>1051254713</v>
      </c>
      <c r="H25" s="31">
        <f t="shared" si="2"/>
        <v>1051319686</v>
      </c>
      <c r="I25" s="31">
        <f t="shared" si="2"/>
        <v>1042969638</v>
      </c>
      <c r="J25" s="31">
        <f t="shared" si="2"/>
        <v>1042969638</v>
      </c>
      <c r="K25" s="31">
        <f t="shared" si="2"/>
        <v>1050443985</v>
      </c>
      <c r="L25" s="31">
        <f t="shared" si="2"/>
        <v>1040236796</v>
      </c>
      <c r="M25" s="31">
        <f t="shared" si="2"/>
        <v>1095167265</v>
      </c>
      <c r="N25" s="31">
        <f t="shared" si="2"/>
        <v>1095167265</v>
      </c>
      <c r="O25" s="31">
        <f t="shared" si="2"/>
        <v>1089337530</v>
      </c>
      <c r="P25" s="31">
        <f t="shared" si="2"/>
        <v>1086383208</v>
      </c>
      <c r="Q25" s="31">
        <f t="shared" si="2"/>
        <v>0</v>
      </c>
      <c r="R25" s="31">
        <f t="shared" si="2"/>
        <v>0</v>
      </c>
      <c r="S25" s="31">
        <f t="shared" si="2"/>
        <v>1078282061</v>
      </c>
      <c r="T25" s="31">
        <f t="shared" si="2"/>
        <v>1084378947</v>
      </c>
      <c r="U25" s="31">
        <f t="shared" si="2"/>
        <v>1085011626</v>
      </c>
      <c r="V25" s="31">
        <f t="shared" si="2"/>
        <v>1085011626</v>
      </c>
      <c r="W25" s="31">
        <f t="shared" si="2"/>
        <v>1085011626</v>
      </c>
      <c r="X25" s="31">
        <f t="shared" si="2"/>
        <v>996334000</v>
      </c>
      <c r="Y25" s="31">
        <f t="shared" si="2"/>
        <v>88677626</v>
      </c>
      <c r="Z25" s="32">
        <f>+IF(X25&lt;&gt;0,+(Y25/X25)*100,0)</f>
        <v>8.900391435000712</v>
      </c>
      <c r="AA25" s="33">
        <f>+AA12+AA24</f>
        <v>996334000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65876638</v>
      </c>
      <c r="D30" s="18">
        <v>65876638</v>
      </c>
      <c r="E30" s="19">
        <v>42001000</v>
      </c>
      <c r="F30" s="20">
        <v>42001000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42001000</v>
      </c>
      <c r="Y30" s="20">
        <v>-42001000</v>
      </c>
      <c r="Z30" s="21">
        <v>-100</v>
      </c>
      <c r="AA30" s="22">
        <v>42001000</v>
      </c>
    </row>
    <row r="31" spans="1:27" ht="13.5">
      <c r="A31" s="23" t="s">
        <v>56</v>
      </c>
      <c r="B31" s="17"/>
      <c r="C31" s="18">
        <v>1565068</v>
      </c>
      <c r="D31" s="18">
        <v>1565068</v>
      </c>
      <c r="E31" s="19">
        <v>2000000</v>
      </c>
      <c r="F31" s="20">
        <v>2000000</v>
      </c>
      <c r="G31" s="20">
        <v>1604873</v>
      </c>
      <c r="H31" s="20">
        <v>1618344</v>
      </c>
      <c r="I31" s="20">
        <v>1634029</v>
      </c>
      <c r="J31" s="20">
        <v>1634029</v>
      </c>
      <c r="K31" s="20">
        <v>1632218</v>
      </c>
      <c r="L31" s="20">
        <v>1658122</v>
      </c>
      <c r="M31" s="20">
        <v>1657542</v>
      </c>
      <c r="N31" s="20">
        <v>1657542</v>
      </c>
      <c r="O31" s="20">
        <v>1668726</v>
      </c>
      <c r="P31" s="20">
        <v>1679620</v>
      </c>
      <c r="Q31" s="20"/>
      <c r="R31" s="20"/>
      <c r="S31" s="20">
        <v>1707295</v>
      </c>
      <c r="T31" s="20">
        <v>1719249</v>
      </c>
      <c r="U31" s="20">
        <v>1749577</v>
      </c>
      <c r="V31" s="20">
        <v>1749577</v>
      </c>
      <c r="W31" s="20">
        <v>1749577</v>
      </c>
      <c r="X31" s="20">
        <v>2000000</v>
      </c>
      <c r="Y31" s="20">
        <v>-250423</v>
      </c>
      <c r="Z31" s="21">
        <v>-12.52</v>
      </c>
      <c r="AA31" s="22">
        <v>2000000</v>
      </c>
    </row>
    <row r="32" spans="1:27" ht="13.5">
      <c r="A32" s="23" t="s">
        <v>57</v>
      </c>
      <c r="B32" s="17"/>
      <c r="C32" s="18">
        <v>185973119</v>
      </c>
      <c r="D32" s="18">
        <v>185973119</v>
      </c>
      <c r="E32" s="19">
        <v>223345000</v>
      </c>
      <c r="F32" s="20">
        <v>218345000</v>
      </c>
      <c r="G32" s="20">
        <v>194431068</v>
      </c>
      <c r="H32" s="20">
        <v>199545455</v>
      </c>
      <c r="I32" s="20">
        <v>203490864</v>
      </c>
      <c r="J32" s="20">
        <v>203490864</v>
      </c>
      <c r="K32" s="20">
        <v>210003377</v>
      </c>
      <c r="L32" s="20">
        <v>203051250</v>
      </c>
      <c r="M32" s="20">
        <v>234582412</v>
      </c>
      <c r="N32" s="20">
        <v>234582412</v>
      </c>
      <c r="O32" s="20">
        <v>232190644</v>
      </c>
      <c r="P32" s="20">
        <v>225502249</v>
      </c>
      <c r="Q32" s="20"/>
      <c r="R32" s="20"/>
      <c r="S32" s="20">
        <v>260668359</v>
      </c>
      <c r="T32" s="20">
        <v>262192968</v>
      </c>
      <c r="U32" s="20">
        <v>265694788</v>
      </c>
      <c r="V32" s="20">
        <v>265694788</v>
      </c>
      <c r="W32" s="20">
        <v>265694788</v>
      </c>
      <c r="X32" s="20">
        <v>218345000</v>
      </c>
      <c r="Y32" s="20">
        <v>47349788</v>
      </c>
      <c r="Z32" s="21">
        <v>21.69</v>
      </c>
      <c r="AA32" s="22">
        <v>218345000</v>
      </c>
    </row>
    <row r="33" spans="1:27" ht="13.5">
      <c r="A33" s="23" t="s">
        <v>58</v>
      </c>
      <c r="B33" s="17"/>
      <c r="C33" s="18"/>
      <c r="D33" s="18"/>
      <c r="E33" s="19">
        <v>5000000</v>
      </c>
      <c r="F33" s="20">
        <v>5000000</v>
      </c>
      <c r="G33" s="20">
        <v>78372044</v>
      </c>
      <c r="H33" s="20">
        <v>78372044</v>
      </c>
      <c r="I33" s="20">
        <v>78372044</v>
      </c>
      <c r="J33" s="20">
        <v>78372044</v>
      </c>
      <c r="K33" s="20">
        <v>78372044</v>
      </c>
      <c r="L33" s="20">
        <v>78372044</v>
      </c>
      <c r="M33" s="20">
        <v>78372044</v>
      </c>
      <c r="N33" s="20">
        <v>78372044</v>
      </c>
      <c r="O33" s="20">
        <v>78372044</v>
      </c>
      <c r="P33" s="20">
        <v>78372044</v>
      </c>
      <c r="Q33" s="20"/>
      <c r="R33" s="20"/>
      <c r="S33" s="20">
        <v>78372044</v>
      </c>
      <c r="T33" s="20">
        <v>78372044</v>
      </c>
      <c r="U33" s="20">
        <v>78372044</v>
      </c>
      <c r="V33" s="20">
        <v>78372044</v>
      </c>
      <c r="W33" s="20">
        <v>78372044</v>
      </c>
      <c r="X33" s="20">
        <v>5000000</v>
      </c>
      <c r="Y33" s="20">
        <v>73372044</v>
      </c>
      <c r="Z33" s="21">
        <v>1467.44</v>
      </c>
      <c r="AA33" s="22">
        <v>5000000</v>
      </c>
    </row>
    <row r="34" spans="1:27" ht="13.5">
      <c r="A34" s="27" t="s">
        <v>59</v>
      </c>
      <c r="B34" s="28"/>
      <c r="C34" s="29">
        <f aca="true" t="shared" si="3" ref="C34:Y34">SUM(C29:C33)</f>
        <v>253414825</v>
      </c>
      <c r="D34" s="29">
        <f>SUM(D29:D33)</f>
        <v>253414825</v>
      </c>
      <c r="E34" s="30">
        <f t="shared" si="3"/>
        <v>272346000</v>
      </c>
      <c r="F34" s="31">
        <f t="shared" si="3"/>
        <v>267346000</v>
      </c>
      <c r="G34" s="31">
        <f t="shared" si="3"/>
        <v>274407985</v>
      </c>
      <c r="H34" s="31">
        <f t="shared" si="3"/>
        <v>279535843</v>
      </c>
      <c r="I34" s="31">
        <f t="shared" si="3"/>
        <v>283496937</v>
      </c>
      <c r="J34" s="31">
        <f t="shared" si="3"/>
        <v>283496937</v>
      </c>
      <c r="K34" s="31">
        <f t="shared" si="3"/>
        <v>290007639</v>
      </c>
      <c r="L34" s="31">
        <f t="shared" si="3"/>
        <v>283081416</v>
      </c>
      <c r="M34" s="31">
        <f t="shared" si="3"/>
        <v>314611998</v>
      </c>
      <c r="N34" s="31">
        <f t="shared" si="3"/>
        <v>314611998</v>
      </c>
      <c r="O34" s="31">
        <f t="shared" si="3"/>
        <v>312231414</v>
      </c>
      <c r="P34" s="31">
        <f t="shared" si="3"/>
        <v>305553913</v>
      </c>
      <c r="Q34" s="31">
        <f t="shared" si="3"/>
        <v>0</v>
      </c>
      <c r="R34" s="31">
        <f t="shared" si="3"/>
        <v>0</v>
      </c>
      <c r="S34" s="31">
        <f t="shared" si="3"/>
        <v>340747698</v>
      </c>
      <c r="T34" s="31">
        <f t="shared" si="3"/>
        <v>342284261</v>
      </c>
      <c r="U34" s="31">
        <f t="shared" si="3"/>
        <v>345816409</v>
      </c>
      <c r="V34" s="31">
        <f t="shared" si="3"/>
        <v>345816409</v>
      </c>
      <c r="W34" s="31">
        <f t="shared" si="3"/>
        <v>345816409</v>
      </c>
      <c r="X34" s="31">
        <f t="shared" si="3"/>
        <v>267346000</v>
      </c>
      <c r="Y34" s="31">
        <f t="shared" si="3"/>
        <v>78470409</v>
      </c>
      <c r="Z34" s="32">
        <f>+IF(X34&lt;&gt;0,+(Y34/X34)*100,0)</f>
        <v>29.351630097327057</v>
      </c>
      <c r="AA34" s="33">
        <f>SUM(AA29:AA33)</f>
        <v>267346000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41373000</v>
      </c>
      <c r="D37" s="18">
        <v>41373000</v>
      </c>
      <c r="E37" s="19"/>
      <c r="F37" s="20"/>
      <c r="G37" s="20">
        <v>48506710</v>
      </c>
      <c r="H37" s="20">
        <v>48506710</v>
      </c>
      <c r="I37" s="20">
        <v>48506710</v>
      </c>
      <c r="J37" s="20">
        <v>48506710</v>
      </c>
      <c r="K37" s="20">
        <v>48506710</v>
      </c>
      <c r="L37" s="20">
        <v>48506710</v>
      </c>
      <c r="M37" s="20">
        <v>48506710</v>
      </c>
      <c r="N37" s="20">
        <v>48506710</v>
      </c>
      <c r="O37" s="20">
        <v>48506710</v>
      </c>
      <c r="P37" s="20">
        <v>48506710</v>
      </c>
      <c r="Q37" s="20"/>
      <c r="R37" s="20"/>
      <c r="S37" s="20">
        <v>48506710</v>
      </c>
      <c r="T37" s="20">
        <v>48506710</v>
      </c>
      <c r="U37" s="20">
        <v>48506710</v>
      </c>
      <c r="V37" s="20">
        <v>48506710</v>
      </c>
      <c r="W37" s="20">
        <v>48506710</v>
      </c>
      <c r="X37" s="20"/>
      <c r="Y37" s="20">
        <v>48506710</v>
      </c>
      <c r="Z37" s="21"/>
      <c r="AA37" s="22"/>
    </row>
    <row r="38" spans="1:27" ht="13.5">
      <c r="A38" s="23" t="s">
        <v>58</v>
      </c>
      <c r="B38" s="17"/>
      <c r="C38" s="18">
        <v>23215838</v>
      </c>
      <c r="D38" s="18">
        <v>23215838</v>
      </c>
      <c r="E38" s="19">
        <v>40178000</v>
      </c>
      <c r="F38" s="20">
        <v>40178000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40178000</v>
      </c>
      <c r="Y38" s="20">
        <v>-40178000</v>
      </c>
      <c r="Z38" s="21">
        <v>-100</v>
      </c>
      <c r="AA38" s="22">
        <v>40178000</v>
      </c>
    </row>
    <row r="39" spans="1:27" ht="13.5">
      <c r="A39" s="27" t="s">
        <v>61</v>
      </c>
      <c r="B39" s="35"/>
      <c r="C39" s="29">
        <f aca="true" t="shared" si="4" ref="C39:Y39">SUM(C37:C38)</f>
        <v>64588838</v>
      </c>
      <c r="D39" s="29">
        <f>SUM(D37:D38)</f>
        <v>64588838</v>
      </c>
      <c r="E39" s="36">
        <f t="shared" si="4"/>
        <v>40178000</v>
      </c>
      <c r="F39" s="37">
        <f t="shared" si="4"/>
        <v>40178000</v>
      </c>
      <c r="G39" s="37">
        <f t="shared" si="4"/>
        <v>48506710</v>
      </c>
      <c r="H39" s="37">
        <f t="shared" si="4"/>
        <v>48506710</v>
      </c>
      <c r="I39" s="37">
        <f t="shared" si="4"/>
        <v>48506710</v>
      </c>
      <c r="J39" s="37">
        <f t="shared" si="4"/>
        <v>48506710</v>
      </c>
      <c r="K39" s="37">
        <f t="shared" si="4"/>
        <v>48506710</v>
      </c>
      <c r="L39" s="37">
        <f t="shared" si="4"/>
        <v>48506710</v>
      </c>
      <c r="M39" s="37">
        <f t="shared" si="4"/>
        <v>48506710</v>
      </c>
      <c r="N39" s="37">
        <f t="shared" si="4"/>
        <v>48506710</v>
      </c>
      <c r="O39" s="37">
        <f t="shared" si="4"/>
        <v>48506710</v>
      </c>
      <c r="P39" s="37">
        <f t="shared" si="4"/>
        <v>48506710</v>
      </c>
      <c r="Q39" s="37">
        <f t="shared" si="4"/>
        <v>0</v>
      </c>
      <c r="R39" s="37">
        <f t="shared" si="4"/>
        <v>0</v>
      </c>
      <c r="S39" s="37">
        <f t="shared" si="4"/>
        <v>48506710</v>
      </c>
      <c r="T39" s="37">
        <f t="shared" si="4"/>
        <v>48506710</v>
      </c>
      <c r="U39" s="37">
        <f t="shared" si="4"/>
        <v>48506710</v>
      </c>
      <c r="V39" s="37">
        <f t="shared" si="4"/>
        <v>48506710</v>
      </c>
      <c r="W39" s="37">
        <f t="shared" si="4"/>
        <v>48506710</v>
      </c>
      <c r="X39" s="37">
        <f t="shared" si="4"/>
        <v>40178000</v>
      </c>
      <c r="Y39" s="37">
        <f t="shared" si="4"/>
        <v>8328710</v>
      </c>
      <c r="Z39" s="38">
        <f>+IF(X39&lt;&gt;0,+(Y39/X39)*100,0)</f>
        <v>20.729528597740057</v>
      </c>
      <c r="AA39" s="39">
        <f>SUM(AA37:AA38)</f>
        <v>40178000</v>
      </c>
    </row>
    <row r="40" spans="1:27" ht="13.5">
      <c r="A40" s="27" t="s">
        <v>62</v>
      </c>
      <c r="B40" s="28"/>
      <c r="C40" s="29">
        <f aca="true" t="shared" si="5" ref="C40:Y40">+C34+C39</f>
        <v>318003663</v>
      </c>
      <c r="D40" s="29">
        <f>+D34+D39</f>
        <v>318003663</v>
      </c>
      <c r="E40" s="30">
        <f t="shared" si="5"/>
        <v>312524000</v>
      </c>
      <c r="F40" s="31">
        <f t="shared" si="5"/>
        <v>307524000</v>
      </c>
      <c r="G40" s="31">
        <f t="shared" si="5"/>
        <v>322914695</v>
      </c>
      <c r="H40" s="31">
        <f t="shared" si="5"/>
        <v>328042553</v>
      </c>
      <c r="I40" s="31">
        <f t="shared" si="5"/>
        <v>332003647</v>
      </c>
      <c r="J40" s="31">
        <f t="shared" si="5"/>
        <v>332003647</v>
      </c>
      <c r="K40" s="31">
        <f t="shared" si="5"/>
        <v>338514349</v>
      </c>
      <c r="L40" s="31">
        <f t="shared" si="5"/>
        <v>331588126</v>
      </c>
      <c r="M40" s="31">
        <f t="shared" si="5"/>
        <v>363118708</v>
      </c>
      <c r="N40" s="31">
        <f t="shared" si="5"/>
        <v>363118708</v>
      </c>
      <c r="O40" s="31">
        <f t="shared" si="5"/>
        <v>360738124</v>
      </c>
      <c r="P40" s="31">
        <f t="shared" si="5"/>
        <v>354060623</v>
      </c>
      <c r="Q40" s="31">
        <f t="shared" si="5"/>
        <v>0</v>
      </c>
      <c r="R40" s="31">
        <f t="shared" si="5"/>
        <v>0</v>
      </c>
      <c r="S40" s="31">
        <f t="shared" si="5"/>
        <v>389254408</v>
      </c>
      <c r="T40" s="31">
        <f t="shared" si="5"/>
        <v>390790971</v>
      </c>
      <c r="U40" s="31">
        <f t="shared" si="5"/>
        <v>394323119</v>
      </c>
      <c r="V40" s="31">
        <f t="shared" si="5"/>
        <v>394323119</v>
      </c>
      <c r="W40" s="31">
        <f t="shared" si="5"/>
        <v>394323119</v>
      </c>
      <c r="X40" s="31">
        <f t="shared" si="5"/>
        <v>307524000</v>
      </c>
      <c r="Y40" s="31">
        <f t="shared" si="5"/>
        <v>86799119</v>
      </c>
      <c r="Z40" s="32">
        <f>+IF(X40&lt;&gt;0,+(Y40/X40)*100,0)</f>
        <v>28.22515283359998</v>
      </c>
      <c r="AA40" s="33">
        <f>+AA34+AA39</f>
        <v>307524000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675138289</v>
      </c>
      <c r="D42" s="43">
        <f>+D25-D40</f>
        <v>675138289</v>
      </c>
      <c r="E42" s="44">
        <f t="shared" si="6"/>
        <v>683810000</v>
      </c>
      <c r="F42" s="45">
        <f t="shared" si="6"/>
        <v>688810000</v>
      </c>
      <c r="G42" s="45">
        <f t="shared" si="6"/>
        <v>728340018</v>
      </c>
      <c r="H42" s="45">
        <f t="shared" si="6"/>
        <v>723277133</v>
      </c>
      <c r="I42" s="45">
        <f t="shared" si="6"/>
        <v>710965991</v>
      </c>
      <c r="J42" s="45">
        <f t="shared" si="6"/>
        <v>710965991</v>
      </c>
      <c r="K42" s="45">
        <f t="shared" si="6"/>
        <v>711929636</v>
      </c>
      <c r="L42" s="45">
        <f t="shared" si="6"/>
        <v>708648670</v>
      </c>
      <c r="M42" s="45">
        <f t="shared" si="6"/>
        <v>732048557</v>
      </c>
      <c r="N42" s="45">
        <f t="shared" si="6"/>
        <v>732048557</v>
      </c>
      <c r="O42" s="45">
        <f t="shared" si="6"/>
        <v>728599406</v>
      </c>
      <c r="P42" s="45">
        <f t="shared" si="6"/>
        <v>732322585</v>
      </c>
      <c r="Q42" s="45">
        <f t="shared" si="6"/>
        <v>0</v>
      </c>
      <c r="R42" s="45">
        <f t="shared" si="6"/>
        <v>0</v>
      </c>
      <c r="S42" s="45">
        <f t="shared" si="6"/>
        <v>689027653</v>
      </c>
      <c r="T42" s="45">
        <f t="shared" si="6"/>
        <v>693587976</v>
      </c>
      <c r="U42" s="45">
        <f t="shared" si="6"/>
        <v>690688507</v>
      </c>
      <c r="V42" s="45">
        <f t="shared" si="6"/>
        <v>690688507</v>
      </c>
      <c r="W42" s="45">
        <f t="shared" si="6"/>
        <v>690688507</v>
      </c>
      <c r="X42" s="45">
        <f t="shared" si="6"/>
        <v>688810000</v>
      </c>
      <c r="Y42" s="45">
        <f t="shared" si="6"/>
        <v>1878507</v>
      </c>
      <c r="Z42" s="46">
        <f>+IF(X42&lt;&gt;0,+(Y42/X42)*100,0)</f>
        <v>0.27271773057882437</v>
      </c>
      <c r="AA42" s="47">
        <f>+AA25-AA40</f>
        <v>688810000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675138289</v>
      </c>
      <c r="D45" s="18">
        <v>675138289</v>
      </c>
      <c r="E45" s="19">
        <v>683810000</v>
      </c>
      <c r="F45" s="20">
        <v>688810000</v>
      </c>
      <c r="G45" s="20">
        <v>728340018</v>
      </c>
      <c r="H45" s="20">
        <v>723277133</v>
      </c>
      <c r="I45" s="20">
        <v>710965991</v>
      </c>
      <c r="J45" s="20">
        <v>710965991</v>
      </c>
      <c r="K45" s="20">
        <v>711929636</v>
      </c>
      <c r="L45" s="20">
        <v>708648670</v>
      </c>
      <c r="M45" s="20">
        <v>732048557</v>
      </c>
      <c r="N45" s="20">
        <v>732048557</v>
      </c>
      <c r="O45" s="20">
        <v>728599406</v>
      </c>
      <c r="P45" s="20">
        <v>732322585</v>
      </c>
      <c r="Q45" s="20"/>
      <c r="R45" s="20"/>
      <c r="S45" s="20">
        <v>689027653</v>
      </c>
      <c r="T45" s="20">
        <v>693587976</v>
      </c>
      <c r="U45" s="20">
        <v>690688507</v>
      </c>
      <c r="V45" s="20">
        <v>690688507</v>
      </c>
      <c r="W45" s="20">
        <v>690688507</v>
      </c>
      <c r="X45" s="20">
        <v>688810000</v>
      </c>
      <c r="Y45" s="20">
        <v>1878507</v>
      </c>
      <c r="Z45" s="48">
        <v>0.27</v>
      </c>
      <c r="AA45" s="22">
        <v>688810000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675138289</v>
      </c>
      <c r="D48" s="51">
        <f>SUM(D45:D47)</f>
        <v>675138289</v>
      </c>
      <c r="E48" s="52">
        <f t="shared" si="7"/>
        <v>683810000</v>
      </c>
      <c r="F48" s="53">
        <f t="shared" si="7"/>
        <v>688810000</v>
      </c>
      <c r="G48" s="53">
        <f t="shared" si="7"/>
        <v>728340018</v>
      </c>
      <c r="H48" s="53">
        <f t="shared" si="7"/>
        <v>723277133</v>
      </c>
      <c r="I48" s="53">
        <f t="shared" si="7"/>
        <v>710965991</v>
      </c>
      <c r="J48" s="53">
        <f t="shared" si="7"/>
        <v>710965991</v>
      </c>
      <c r="K48" s="53">
        <f t="shared" si="7"/>
        <v>711929636</v>
      </c>
      <c r="L48" s="53">
        <f t="shared" si="7"/>
        <v>708648670</v>
      </c>
      <c r="M48" s="53">
        <f t="shared" si="7"/>
        <v>732048557</v>
      </c>
      <c r="N48" s="53">
        <f t="shared" si="7"/>
        <v>732048557</v>
      </c>
      <c r="O48" s="53">
        <f t="shared" si="7"/>
        <v>728599406</v>
      </c>
      <c r="P48" s="53">
        <f t="shared" si="7"/>
        <v>732322585</v>
      </c>
      <c r="Q48" s="53">
        <f t="shared" si="7"/>
        <v>0</v>
      </c>
      <c r="R48" s="53">
        <f t="shared" si="7"/>
        <v>0</v>
      </c>
      <c r="S48" s="53">
        <f t="shared" si="7"/>
        <v>689027653</v>
      </c>
      <c r="T48" s="53">
        <f t="shared" si="7"/>
        <v>693587976</v>
      </c>
      <c r="U48" s="53">
        <f t="shared" si="7"/>
        <v>690688507</v>
      </c>
      <c r="V48" s="53">
        <f t="shared" si="7"/>
        <v>690688507</v>
      </c>
      <c r="W48" s="53">
        <f t="shared" si="7"/>
        <v>690688507</v>
      </c>
      <c r="X48" s="53">
        <f t="shared" si="7"/>
        <v>688810000</v>
      </c>
      <c r="Y48" s="53">
        <f t="shared" si="7"/>
        <v>1878507</v>
      </c>
      <c r="Z48" s="54">
        <f>+IF(X48&lt;&gt;0,+(Y48/X48)*100,0)</f>
        <v>0.27271773057882437</v>
      </c>
      <c r="AA48" s="55">
        <f>SUM(AA45:AA47)</f>
        <v>688810000</v>
      </c>
    </row>
    <row r="49" spans="1:27" ht="13.5">
      <c r="A49" s="56" t="s">
        <v>94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4421293</v>
      </c>
      <c r="D6" s="18">
        <v>4421293</v>
      </c>
      <c r="E6" s="19">
        <v>1441000</v>
      </c>
      <c r="F6" s="20">
        <v>4421293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4421293</v>
      </c>
      <c r="Y6" s="20">
        <v>-4421293</v>
      </c>
      <c r="Z6" s="21">
        <v>-100</v>
      </c>
      <c r="AA6" s="22">
        <v>4421293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4618516</v>
      </c>
      <c r="D8" s="18">
        <v>4618516</v>
      </c>
      <c r="E8" s="19">
        <v>19095000</v>
      </c>
      <c r="F8" s="20">
        <v>4618516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4618516</v>
      </c>
      <c r="Y8" s="20">
        <v>-4618516</v>
      </c>
      <c r="Z8" s="21">
        <v>-100</v>
      </c>
      <c r="AA8" s="22">
        <v>4618516</v>
      </c>
    </row>
    <row r="9" spans="1:27" ht="13.5">
      <c r="A9" s="23" t="s">
        <v>36</v>
      </c>
      <c r="B9" s="17"/>
      <c r="C9" s="18">
        <v>27620</v>
      </c>
      <c r="D9" s="18">
        <v>27620</v>
      </c>
      <c r="E9" s="19"/>
      <c r="F9" s="20">
        <v>27620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27620</v>
      </c>
      <c r="Y9" s="20">
        <v>-27620</v>
      </c>
      <c r="Z9" s="21">
        <v>-100</v>
      </c>
      <c r="AA9" s="22">
        <v>27620</v>
      </c>
    </row>
    <row r="10" spans="1:27" ht="13.5">
      <c r="A10" s="23" t="s">
        <v>37</v>
      </c>
      <c r="B10" s="17"/>
      <c r="C10" s="18"/>
      <c r="D10" s="18"/>
      <c r="E10" s="19">
        <v>355000</v>
      </c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81007</v>
      </c>
      <c r="D11" s="18">
        <v>81007</v>
      </c>
      <c r="E11" s="19">
        <v>50000</v>
      </c>
      <c r="F11" s="20">
        <v>81007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81007</v>
      </c>
      <c r="Y11" s="20">
        <v>-81007</v>
      </c>
      <c r="Z11" s="21">
        <v>-100</v>
      </c>
      <c r="AA11" s="22">
        <v>81007</v>
      </c>
    </row>
    <row r="12" spans="1:27" ht="13.5">
      <c r="A12" s="27" t="s">
        <v>39</v>
      </c>
      <c r="B12" s="28"/>
      <c r="C12" s="29">
        <f aca="true" t="shared" si="0" ref="C12:Y12">SUM(C6:C11)</f>
        <v>9148436</v>
      </c>
      <c r="D12" s="29">
        <f>SUM(D6:D11)</f>
        <v>9148436</v>
      </c>
      <c r="E12" s="30">
        <f t="shared" si="0"/>
        <v>20941000</v>
      </c>
      <c r="F12" s="31">
        <f t="shared" si="0"/>
        <v>9148436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9148436</v>
      </c>
      <c r="Y12" s="31">
        <f t="shared" si="0"/>
        <v>-9148436</v>
      </c>
      <c r="Z12" s="32">
        <f>+IF(X12&lt;&gt;0,+(Y12/X12)*100,0)</f>
        <v>-100</v>
      </c>
      <c r="AA12" s="33">
        <f>SUM(AA6:AA11)</f>
        <v>9148436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1090000</v>
      </c>
      <c r="D16" s="18">
        <v>1090000</v>
      </c>
      <c r="E16" s="19">
        <v>73000</v>
      </c>
      <c r="F16" s="20">
        <v>1090000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1090000</v>
      </c>
      <c r="Y16" s="24">
        <v>-1090000</v>
      </c>
      <c r="Z16" s="25">
        <v>-100</v>
      </c>
      <c r="AA16" s="26">
        <v>1090000</v>
      </c>
    </row>
    <row r="17" spans="1:27" ht="13.5">
      <c r="A17" s="23" t="s">
        <v>43</v>
      </c>
      <c r="B17" s="17"/>
      <c r="C17" s="18"/>
      <c r="D17" s="18"/>
      <c r="E17" s="19">
        <v>2520000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289833467</v>
      </c>
      <c r="D19" s="18">
        <v>289833467</v>
      </c>
      <c r="E19" s="19">
        <v>280000000</v>
      </c>
      <c r="F19" s="20">
        <v>289833467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289833467</v>
      </c>
      <c r="Y19" s="20">
        <v>-289833467</v>
      </c>
      <c r="Z19" s="21">
        <v>-100</v>
      </c>
      <c r="AA19" s="22">
        <v>289833467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311040</v>
      </c>
      <c r="D22" s="18">
        <v>311040</v>
      </c>
      <c r="E22" s="19">
        <v>311000</v>
      </c>
      <c r="F22" s="20">
        <v>311040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311040</v>
      </c>
      <c r="Y22" s="20">
        <v>-311040</v>
      </c>
      <c r="Z22" s="21">
        <v>-100</v>
      </c>
      <c r="AA22" s="22">
        <v>311040</v>
      </c>
    </row>
    <row r="23" spans="1:27" ht="13.5">
      <c r="A23" s="23" t="s">
        <v>49</v>
      </c>
      <c r="B23" s="17"/>
      <c r="C23" s="18">
        <v>98010</v>
      </c>
      <c r="D23" s="18">
        <v>98010</v>
      </c>
      <c r="E23" s="19"/>
      <c r="F23" s="20">
        <v>98010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98010</v>
      </c>
      <c r="Y23" s="24">
        <v>-98010</v>
      </c>
      <c r="Z23" s="25">
        <v>-100</v>
      </c>
      <c r="AA23" s="26">
        <v>98010</v>
      </c>
    </row>
    <row r="24" spans="1:27" ht="13.5">
      <c r="A24" s="27" t="s">
        <v>50</v>
      </c>
      <c r="B24" s="35"/>
      <c r="C24" s="29">
        <f aca="true" t="shared" si="1" ref="C24:Y24">SUM(C15:C23)</f>
        <v>291332517</v>
      </c>
      <c r="D24" s="29">
        <f>SUM(D15:D23)</f>
        <v>291332517</v>
      </c>
      <c r="E24" s="36">
        <f t="shared" si="1"/>
        <v>282904000</v>
      </c>
      <c r="F24" s="37">
        <f t="shared" si="1"/>
        <v>291332517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291332517</v>
      </c>
      <c r="Y24" s="37">
        <f t="shared" si="1"/>
        <v>-291332517</v>
      </c>
      <c r="Z24" s="38">
        <f>+IF(X24&lt;&gt;0,+(Y24/X24)*100,0)</f>
        <v>-100</v>
      </c>
      <c r="AA24" s="39">
        <f>SUM(AA15:AA23)</f>
        <v>291332517</v>
      </c>
    </row>
    <row r="25" spans="1:27" ht="13.5">
      <c r="A25" s="27" t="s">
        <v>51</v>
      </c>
      <c r="B25" s="28"/>
      <c r="C25" s="29">
        <f aca="true" t="shared" si="2" ref="C25:Y25">+C12+C24</f>
        <v>300480953</v>
      </c>
      <c r="D25" s="29">
        <f>+D12+D24</f>
        <v>300480953</v>
      </c>
      <c r="E25" s="30">
        <f t="shared" si="2"/>
        <v>303845000</v>
      </c>
      <c r="F25" s="31">
        <f t="shared" si="2"/>
        <v>300480953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300480953</v>
      </c>
      <c r="Y25" s="31">
        <f t="shared" si="2"/>
        <v>-300480953</v>
      </c>
      <c r="Z25" s="32">
        <f>+IF(X25&lt;&gt;0,+(Y25/X25)*100,0)</f>
        <v>-100</v>
      </c>
      <c r="AA25" s="33">
        <f>+AA12+AA24</f>
        <v>300480953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108475</v>
      </c>
      <c r="D30" s="18">
        <v>108475</v>
      </c>
      <c r="E30" s="19"/>
      <c r="F30" s="20">
        <v>108475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108475</v>
      </c>
      <c r="Y30" s="20">
        <v>-108475</v>
      </c>
      <c r="Z30" s="21">
        <v>-100</v>
      </c>
      <c r="AA30" s="22">
        <v>108475</v>
      </c>
    </row>
    <row r="31" spans="1:27" ht="13.5">
      <c r="A31" s="23" t="s">
        <v>56</v>
      </c>
      <c r="B31" s="17"/>
      <c r="C31" s="18">
        <v>568828</v>
      </c>
      <c r="D31" s="18">
        <v>568828</v>
      </c>
      <c r="E31" s="19"/>
      <c r="F31" s="20">
        <v>568828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568828</v>
      </c>
      <c r="Y31" s="20">
        <v>-568828</v>
      </c>
      <c r="Z31" s="21">
        <v>-100</v>
      </c>
      <c r="AA31" s="22">
        <v>568828</v>
      </c>
    </row>
    <row r="32" spans="1:27" ht="13.5">
      <c r="A32" s="23" t="s">
        <v>57</v>
      </c>
      <c r="B32" s="17"/>
      <c r="C32" s="18">
        <v>29411923</v>
      </c>
      <c r="D32" s="18">
        <v>29411923</v>
      </c>
      <c r="E32" s="19">
        <v>17860000</v>
      </c>
      <c r="F32" s="20">
        <v>29411923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29411923</v>
      </c>
      <c r="Y32" s="20">
        <v>-29411923</v>
      </c>
      <c r="Z32" s="21">
        <v>-100</v>
      </c>
      <c r="AA32" s="22">
        <v>29411923</v>
      </c>
    </row>
    <row r="33" spans="1:27" ht="13.5">
      <c r="A33" s="23" t="s">
        <v>58</v>
      </c>
      <c r="B33" s="17"/>
      <c r="C33" s="18">
        <v>12407031</v>
      </c>
      <c r="D33" s="18">
        <v>12407031</v>
      </c>
      <c r="E33" s="19"/>
      <c r="F33" s="20">
        <v>12407031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12407031</v>
      </c>
      <c r="Y33" s="20">
        <v>-12407031</v>
      </c>
      <c r="Z33" s="21">
        <v>-100</v>
      </c>
      <c r="AA33" s="22">
        <v>12407031</v>
      </c>
    </row>
    <row r="34" spans="1:27" ht="13.5">
      <c r="A34" s="27" t="s">
        <v>59</v>
      </c>
      <c r="B34" s="28"/>
      <c r="C34" s="29">
        <f aca="true" t="shared" si="3" ref="C34:Y34">SUM(C29:C33)</f>
        <v>42496257</v>
      </c>
      <c r="D34" s="29">
        <f>SUM(D29:D33)</f>
        <v>42496257</v>
      </c>
      <c r="E34" s="30">
        <f t="shared" si="3"/>
        <v>17860000</v>
      </c>
      <c r="F34" s="31">
        <f t="shared" si="3"/>
        <v>42496257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42496257</v>
      </c>
      <c r="Y34" s="31">
        <f t="shared" si="3"/>
        <v>-42496257</v>
      </c>
      <c r="Z34" s="32">
        <f>+IF(X34&lt;&gt;0,+(Y34/X34)*100,0)</f>
        <v>-100</v>
      </c>
      <c r="AA34" s="33">
        <f>SUM(AA29:AA33)</f>
        <v>42496257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201115</v>
      </c>
      <c r="D37" s="18">
        <v>201115</v>
      </c>
      <c r="E37" s="19"/>
      <c r="F37" s="20">
        <v>201115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201115</v>
      </c>
      <c r="Y37" s="20">
        <v>-201115</v>
      </c>
      <c r="Z37" s="21">
        <v>-100</v>
      </c>
      <c r="AA37" s="22">
        <v>201115</v>
      </c>
    </row>
    <row r="38" spans="1:27" ht="13.5">
      <c r="A38" s="23" t="s">
        <v>58</v>
      </c>
      <c r="B38" s="17"/>
      <c r="C38" s="18">
        <v>2757000</v>
      </c>
      <c r="D38" s="18">
        <v>2757000</v>
      </c>
      <c r="E38" s="19"/>
      <c r="F38" s="20">
        <v>2757000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2757000</v>
      </c>
      <c r="Y38" s="20">
        <v>-2757000</v>
      </c>
      <c r="Z38" s="21">
        <v>-100</v>
      </c>
      <c r="AA38" s="22">
        <v>2757000</v>
      </c>
    </row>
    <row r="39" spans="1:27" ht="13.5">
      <c r="A39" s="27" t="s">
        <v>61</v>
      </c>
      <c r="B39" s="35"/>
      <c r="C39" s="29">
        <f aca="true" t="shared" si="4" ref="C39:Y39">SUM(C37:C38)</f>
        <v>2958115</v>
      </c>
      <c r="D39" s="29">
        <f>SUM(D37:D38)</f>
        <v>2958115</v>
      </c>
      <c r="E39" s="36">
        <f t="shared" si="4"/>
        <v>0</v>
      </c>
      <c r="F39" s="37">
        <f t="shared" si="4"/>
        <v>2958115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2958115</v>
      </c>
      <c r="Y39" s="37">
        <f t="shared" si="4"/>
        <v>-2958115</v>
      </c>
      <c r="Z39" s="38">
        <f>+IF(X39&lt;&gt;0,+(Y39/X39)*100,0)</f>
        <v>-100</v>
      </c>
      <c r="AA39" s="39">
        <f>SUM(AA37:AA38)</f>
        <v>2958115</v>
      </c>
    </row>
    <row r="40" spans="1:27" ht="13.5">
      <c r="A40" s="27" t="s">
        <v>62</v>
      </c>
      <c r="B40" s="28"/>
      <c r="C40" s="29">
        <f aca="true" t="shared" si="5" ref="C40:Y40">+C34+C39</f>
        <v>45454372</v>
      </c>
      <c r="D40" s="29">
        <f>+D34+D39</f>
        <v>45454372</v>
      </c>
      <c r="E40" s="30">
        <f t="shared" si="5"/>
        <v>17860000</v>
      </c>
      <c r="F40" s="31">
        <f t="shared" si="5"/>
        <v>45454372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45454372</v>
      </c>
      <c r="Y40" s="31">
        <f t="shared" si="5"/>
        <v>-45454372</v>
      </c>
      <c r="Z40" s="32">
        <f>+IF(X40&lt;&gt;0,+(Y40/X40)*100,0)</f>
        <v>-100</v>
      </c>
      <c r="AA40" s="33">
        <f>+AA34+AA39</f>
        <v>45454372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255026581</v>
      </c>
      <c r="D42" s="43">
        <f>+D25-D40</f>
        <v>255026581</v>
      </c>
      <c r="E42" s="44">
        <f t="shared" si="6"/>
        <v>285985000</v>
      </c>
      <c r="F42" s="45">
        <f t="shared" si="6"/>
        <v>255026581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255026581</v>
      </c>
      <c r="Y42" s="45">
        <f t="shared" si="6"/>
        <v>-255026581</v>
      </c>
      <c r="Z42" s="46">
        <f>+IF(X42&lt;&gt;0,+(Y42/X42)*100,0)</f>
        <v>-100</v>
      </c>
      <c r="AA42" s="47">
        <f>+AA25-AA40</f>
        <v>255026581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255026581</v>
      </c>
      <c r="D45" s="18">
        <v>255026581</v>
      </c>
      <c r="E45" s="19">
        <v>285985000</v>
      </c>
      <c r="F45" s="20">
        <v>255026581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255026581</v>
      </c>
      <c r="Y45" s="20">
        <v>-255026581</v>
      </c>
      <c r="Z45" s="48">
        <v>-100</v>
      </c>
      <c r="AA45" s="22">
        <v>255026581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255026581</v>
      </c>
      <c r="D48" s="51">
        <f>SUM(D45:D47)</f>
        <v>255026581</v>
      </c>
      <c r="E48" s="52">
        <f t="shared" si="7"/>
        <v>285985000</v>
      </c>
      <c r="F48" s="53">
        <f t="shared" si="7"/>
        <v>255026581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255026581</v>
      </c>
      <c r="Y48" s="53">
        <f t="shared" si="7"/>
        <v>-255026581</v>
      </c>
      <c r="Z48" s="54">
        <f>+IF(X48&lt;&gt;0,+(Y48/X48)*100,0)</f>
        <v>-100</v>
      </c>
      <c r="AA48" s="55">
        <f>SUM(AA45:AA47)</f>
        <v>255026581</v>
      </c>
    </row>
    <row r="49" spans="1:27" ht="13.5">
      <c r="A49" s="56" t="s">
        <v>94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7990198</v>
      </c>
      <c r="D6" s="18">
        <v>7990198</v>
      </c>
      <c r="E6" s="19">
        <v>9265151</v>
      </c>
      <c r="F6" s="20">
        <v>9265151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9265151</v>
      </c>
      <c r="Y6" s="20">
        <v>-9265151</v>
      </c>
      <c r="Z6" s="21">
        <v>-100</v>
      </c>
      <c r="AA6" s="22">
        <v>9265151</v>
      </c>
    </row>
    <row r="7" spans="1:27" ht="13.5">
      <c r="A7" s="23" t="s">
        <v>34</v>
      </c>
      <c r="B7" s="17"/>
      <c r="C7" s="18">
        <v>445546</v>
      </c>
      <c r="D7" s="18">
        <v>445546</v>
      </c>
      <c r="E7" s="19">
        <v>50119879</v>
      </c>
      <c r="F7" s="20">
        <v>50119879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50119879</v>
      </c>
      <c r="Y7" s="20">
        <v>-50119879</v>
      </c>
      <c r="Z7" s="21">
        <v>-100</v>
      </c>
      <c r="AA7" s="22">
        <v>50119879</v>
      </c>
    </row>
    <row r="8" spans="1:27" ht="13.5">
      <c r="A8" s="23" t="s">
        <v>35</v>
      </c>
      <c r="B8" s="17"/>
      <c r="C8" s="18">
        <v>326066037</v>
      </c>
      <c r="D8" s="18">
        <v>326066037</v>
      </c>
      <c r="E8" s="19">
        <v>272533988</v>
      </c>
      <c r="F8" s="20">
        <v>211889510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211889510</v>
      </c>
      <c r="Y8" s="20">
        <v>-211889510</v>
      </c>
      <c r="Z8" s="21">
        <v>-100</v>
      </c>
      <c r="AA8" s="22">
        <v>211889510</v>
      </c>
    </row>
    <row r="9" spans="1:27" ht="13.5">
      <c r="A9" s="23" t="s">
        <v>36</v>
      </c>
      <c r="B9" s="17"/>
      <c r="C9" s="18">
        <v>106330143</v>
      </c>
      <c r="D9" s="18">
        <v>106330143</v>
      </c>
      <c r="E9" s="19">
        <v>148316203</v>
      </c>
      <c r="F9" s="20">
        <v>148316203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148316203</v>
      </c>
      <c r="Y9" s="20">
        <v>-148316203</v>
      </c>
      <c r="Z9" s="21">
        <v>-100</v>
      </c>
      <c r="AA9" s="22">
        <v>148316203</v>
      </c>
    </row>
    <row r="10" spans="1:27" ht="13.5">
      <c r="A10" s="23" t="s">
        <v>37</v>
      </c>
      <c r="B10" s="17"/>
      <c r="C10" s="18">
        <v>38571940</v>
      </c>
      <c r="D10" s="18">
        <v>38571940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484917</v>
      </c>
      <c r="D11" s="18">
        <v>484917</v>
      </c>
      <c r="E11" s="19">
        <v>531777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479888781</v>
      </c>
      <c r="D12" s="29">
        <f>SUM(D6:D11)</f>
        <v>479888781</v>
      </c>
      <c r="E12" s="30">
        <f t="shared" si="0"/>
        <v>480766998</v>
      </c>
      <c r="F12" s="31">
        <f t="shared" si="0"/>
        <v>419590743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419590743</v>
      </c>
      <c r="Y12" s="31">
        <f t="shared" si="0"/>
        <v>-419590743</v>
      </c>
      <c r="Z12" s="32">
        <f>+IF(X12&lt;&gt;0,+(Y12/X12)*100,0)</f>
        <v>-100</v>
      </c>
      <c r="AA12" s="33">
        <f>SUM(AA6:AA11)</f>
        <v>419590743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>
        <v>854729</v>
      </c>
      <c r="F16" s="20">
        <v>854729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854729</v>
      </c>
      <c r="Y16" s="24">
        <v>-854729</v>
      </c>
      <c r="Z16" s="25">
        <v>-100</v>
      </c>
      <c r="AA16" s="26">
        <v>854729</v>
      </c>
    </row>
    <row r="17" spans="1:27" ht="13.5">
      <c r="A17" s="23" t="s">
        <v>43</v>
      </c>
      <c r="B17" s="17"/>
      <c r="C17" s="18">
        <v>152718000</v>
      </c>
      <c r="D17" s="18">
        <v>152718000</v>
      </c>
      <c r="E17" s="19">
        <v>152718000</v>
      </c>
      <c r="F17" s="20">
        <v>152718000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152718000</v>
      </c>
      <c r="Y17" s="20">
        <v>-152718000</v>
      </c>
      <c r="Z17" s="21">
        <v>-100</v>
      </c>
      <c r="AA17" s="22">
        <v>152718000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1094612165</v>
      </c>
      <c r="D19" s="18">
        <v>1094612165</v>
      </c>
      <c r="E19" s="19">
        <v>1083658922</v>
      </c>
      <c r="F19" s="20">
        <v>1083658922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1083658922</v>
      </c>
      <c r="Y19" s="20">
        <v>-1083658922</v>
      </c>
      <c r="Z19" s="21">
        <v>-100</v>
      </c>
      <c r="AA19" s="22">
        <v>1083658922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916883</v>
      </c>
      <c r="D23" s="18">
        <v>916883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1248247048</v>
      </c>
      <c r="D24" s="29">
        <f>SUM(D15:D23)</f>
        <v>1248247048</v>
      </c>
      <c r="E24" s="36">
        <f t="shared" si="1"/>
        <v>1237231651</v>
      </c>
      <c r="F24" s="37">
        <f t="shared" si="1"/>
        <v>1237231651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1237231651</v>
      </c>
      <c r="Y24" s="37">
        <f t="shared" si="1"/>
        <v>-1237231651</v>
      </c>
      <c r="Z24" s="38">
        <f>+IF(X24&lt;&gt;0,+(Y24/X24)*100,0)</f>
        <v>-100</v>
      </c>
      <c r="AA24" s="39">
        <f>SUM(AA15:AA23)</f>
        <v>1237231651</v>
      </c>
    </row>
    <row r="25" spans="1:27" ht="13.5">
      <c r="A25" s="27" t="s">
        <v>51</v>
      </c>
      <c r="B25" s="28"/>
      <c r="C25" s="29">
        <f aca="true" t="shared" si="2" ref="C25:Y25">+C12+C24</f>
        <v>1728135829</v>
      </c>
      <c r="D25" s="29">
        <f>+D12+D24</f>
        <v>1728135829</v>
      </c>
      <c r="E25" s="30">
        <f t="shared" si="2"/>
        <v>1717998649</v>
      </c>
      <c r="F25" s="31">
        <f t="shared" si="2"/>
        <v>1656822394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1656822394</v>
      </c>
      <c r="Y25" s="31">
        <f t="shared" si="2"/>
        <v>-1656822394</v>
      </c>
      <c r="Z25" s="32">
        <f>+IF(X25&lt;&gt;0,+(Y25/X25)*100,0)</f>
        <v>-100</v>
      </c>
      <c r="AA25" s="33">
        <f>+AA12+AA24</f>
        <v>1656822394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1136551</v>
      </c>
      <c r="D29" s="18">
        <v>1136551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3200000</v>
      </c>
      <c r="F30" s="20">
        <v>3200000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3200000</v>
      </c>
      <c r="Y30" s="20">
        <v>-3200000</v>
      </c>
      <c r="Z30" s="21">
        <v>-100</v>
      </c>
      <c r="AA30" s="22">
        <v>3200000</v>
      </c>
    </row>
    <row r="31" spans="1:27" ht="13.5">
      <c r="A31" s="23" t="s">
        <v>56</v>
      </c>
      <c r="B31" s="17"/>
      <c r="C31" s="18">
        <v>4787647</v>
      </c>
      <c r="D31" s="18">
        <v>4787647</v>
      </c>
      <c r="E31" s="19">
        <v>4305424</v>
      </c>
      <c r="F31" s="20">
        <v>4305424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4305424</v>
      </c>
      <c r="Y31" s="20">
        <v>-4305424</v>
      </c>
      <c r="Z31" s="21">
        <v>-100</v>
      </c>
      <c r="AA31" s="22">
        <v>4305424</v>
      </c>
    </row>
    <row r="32" spans="1:27" ht="13.5">
      <c r="A32" s="23" t="s">
        <v>57</v>
      </c>
      <c r="B32" s="17"/>
      <c r="C32" s="18">
        <v>447144736</v>
      </c>
      <c r="D32" s="18">
        <v>447144736</v>
      </c>
      <c r="E32" s="19">
        <v>244397407</v>
      </c>
      <c r="F32" s="20">
        <v>244397407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244397407</v>
      </c>
      <c r="Y32" s="20">
        <v>-244397407</v>
      </c>
      <c r="Z32" s="21">
        <v>-100</v>
      </c>
      <c r="AA32" s="22">
        <v>244397407</v>
      </c>
    </row>
    <row r="33" spans="1:27" ht="13.5">
      <c r="A33" s="23" t="s">
        <v>58</v>
      </c>
      <c r="B33" s="17"/>
      <c r="C33" s="18">
        <v>1709350</v>
      </c>
      <c r="D33" s="18">
        <v>1709350</v>
      </c>
      <c r="E33" s="19">
        <v>5162951</v>
      </c>
      <c r="F33" s="20">
        <v>5162951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5162951</v>
      </c>
      <c r="Y33" s="20">
        <v>-5162951</v>
      </c>
      <c r="Z33" s="21">
        <v>-100</v>
      </c>
      <c r="AA33" s="22">
        <v>5162951</v>
      </c>
    </row>
    <row r="34" spans="1:27" ht="13.5">
      <c r="A34" s="27" t="s">
        <v>59</v>
      </c>
      <c r="B34" s="28"/>
      <c r="C34" s="29">
        <f aca="true" t="shared" si="3" ref="C34:Y34">SUM(C29:C33)</f>
        <v>454778284</v>
      </c>
      <c r="D34" s="29">
        <f>SUM(D29:D33)</f>
        <v>454778284</v>
      </c>
      <c r="E34" s="30">
        <f t="shared" si="3"/>
        <v>257065782</v>
      </c>
      <c r="F34" s="31">
        <f t="shared" si="3"/>
        <v>257065782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257065782</v>
      </c>
      <c r="Y34" s="31">
        <f t="shared" si="3"/>
        <v>-257065782</v>
      </c>
      <c r="Z34" s="32">
        <f>+IF(X34&lt;&gt;0,+(Y34/X34)*100,0)</f>
        <v>-100</v>
      </c>
      <c r="AA34" s="33">
        <f>SUM(AA29:AA33)</f>
        <v>257065782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9305243</v>
      </c>
      <c r="D37" s="18">
        <v>9305243</v>
      </c>
      <c r="E37" s="19">
        <v>4966000</v>
      </c>
      <c r="F37" s="20">
        <v>4966000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4966000</v>
      </c>
      <c r="Y37" s="20">
        <v>-4966000</v>
      </c>
      <c r="Z37" s="21">
        <v>-100</v>
      </c>
      <c r="AA37" s="22">
        <v>4966000</v>
      </c>
    </row>
    <row r="38" spans="1:27" ht="13.5">
      <c r="A38" s="23" t="s">
        <v>58</v>
      </c>
      <c r="B38" s="17"/>
      <c r="C38" s="18">
        <v>94378197</v>
      </c>
      <c r="D38" s="18">
        <v>94378197</v>
      </c>
      <c r="E38" s="19">
        <v>37854007</v>
      </c>
      <c r="F38" s="20">
        <v>37854007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37854007</v>
      </c>
      <c r="Y38" s="20">
        <v>-37854007</v>
      </c>
      <c r="Z38" s="21">
        <v>-100</v>
      </c>
      <c r="AA38" s="22">
        <v>37854007</v>
      </c>
    </row>
    <row r="39" spans="1:27" ht="13.5">
      <c r="A39" s="27" t="s">
        <v>61</v>
      </c>
      <c r="B39" s="35"/>
      <c r="C39" s="29">
        <f aca="true" t="shared" si="4" ref="C39:Y39">SUM(C37:C38)</f>
        <v>103683440</v>
      </c>
      <c r="D39" s="29">
        <f>SUM(D37:D38)</f>
        <v>103683440</v>
      </c>
      <c r="E39" s="36">
        <f t="shared" si="4"/>
        <v>42820007</v>
      </c>
      <c r="F39" s="37">
        <f t="shared" si="4"/>
        <v>42820007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42820007</v>
      </c>
      <c r="Y39" s="37">
        <f t="shared" si="4"/>
        <v>-42820007</v>
      </c>
      <c r="Z39" s="38">
        <f>+IF(X39&lt;&gt;0,+(Y39/X39)*100,0)</f>
        <v>-100</v>
      </c>
      <c r="AA39" s="39">
        <f>SUM(AA37:AA38)</f>
        <v>42820007</v>
      </c>
    </row>
    <row r="40" spans="1:27" ht="13.5">
      <c r="A40" s="27" t="s">
        <v>62</v>
      </c>
      <c r="B40" s="28"/>
      <c r="C40" s="29">
        <f aca="true" t="shared" si="5" ref="C40:Y40">+C34+C39</f>
        <v>558461724</v>
      </c>
      <c r="D40" s="29">
        <f>+D34+D39</f>
        <v>558461724</v>
      </c>
      <c r="E40" s="30">
        <f t="shared" si="5"/>
        <v>299885789</v>
      </c>
      <c r="F40" s="31">
        <f t="shared" si="5"/>
        <v>299885789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299885789</v>
      </c>
      <c r="Y40" s="31">
        <f t="shared" si="5"/>
        <v>-299885789</v>
      </c>
      <c r="Z40" s="32">
        <f>+IF(X40&lt;&gt;0,+(Y40/X40)*100,0)</f>
        <v>-100</v>
      </c>
      <c r="AA40" s="33">
        <f>+AA34+AA39</f>
        <v>299885789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1169674105</v>
      </c>
      <c r="D42" s="43">
        <f>+D25-D40</f>
        <v>1169674105</v>
      </c>
      <c r="E42" s="44">
        <f t="shared" si="6"/>
        <v>1418112860</v>
      </c>
      <c r="F42" s="45">
        <f t="shared" si="6"/>
        <v>1356936605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1356936605</v>
      </c>
      <c r="Y42" s="45">
        <f t="shared" si="6"/>
        <v>-1356936605</v>
      </c>
      <c r="Z42" s="46">
        <f>+IF(X42&lt;&gt;0,+(Y42/X42)*100,0)</f>
        <v>-100</v>
      </c>
      <c r="AA42" s="47">
        <f>+AA25-AA40</f>
        <v>1356936605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1169674105</v>
      </c>
      <c r="D45" s="18">
        <v>1169674105</v>
      </c>
      <c r="E45" s="19">
        <v>1418112860</v>
      </c>
      <c r="F45" s="20">
        <v>1356936605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1356936605</v>
      </c>
      <c r="Y45" s="20">
        <v>-1356936605</v>
      </c>
      <c r="Z45" s="48">
        <v>-100</v>
      </c>
      <c r="AA45" s="22">
        <v>1356936605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1169674105</v>
      </c>
      <c r="D48" s="51">
        <f>SUM(D45:D47)</f>
        <v>1169674105</v>
      </c>
      <c r="E48" s="52">
        <f t="shared" si="7"/>
        <v>1418112860</v>
      </c>
      <c r="F48" s="53">
        <f t="shared" si="7"/>
        <v>1356936605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1356936605</v>
      </c>
      <c r="Y48" s="53">
        <f t="shared" si="7"/>
        <v>-1356936605</v>
      </c>
      <c r="Z48" s="54">
        <f>+IF(X48&lt;&gt;0,+(Y48/X48)*100,0)</f>
        <v>-100</v>
      </c>
      <c r="AA48" s="55">
        <f>SUM(AA45:AA47)</f>
        <v>1356936605</v>
      </c>
    </row>
    <row r="49" spans="1:27" ht="13.5">
      <c r="A49" s="56" t="s">
        <v>94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/>
      <c r="F6" s="20"/>
      <c r="G6" s="20">
        <v>5346343</v>
      </c>
      <c r="H6" s="20">
        <v>522740</v>
      </c>
      <c r="I6" s="20"/>
      <c r="J6" s="20"/>
      <c r="K6" s="20">
        <v>7727980</v>
      </c>
      <c r="L6" s="20">
        <v>3372879</v>
      </c>
      <c r="M6" s="20">
        <v>7509688</v>
      </c>
      <c r="N6" s="20">
        <v>7509688</v>
      </c>
      <c r="O6" s="20">
        <v>5661633</v>
      </c>
      <c r="P6" s="20">
        <v>60788611</v>
      </c>
      <c r="Q6" s="20">
        <v>9752546</v>
      </c>
      <c r="R6" s="20">
        <v>9752546</v>
      </c>
      <c r="S6" s="20">
        <v>4488090</v>
      </c>
      <c r="T6" s="20">
        <v>17761431</v>
      </c>
      <c r="U6" s="20">
        <v>32807</v>
      </c>
      <c r="V6" s="20">
        <v>32807</v>
      </c>
      <c r="W6" s="20">
        <v>32807</v>
      </c>
      <c r="X6" s="20"/>
      <c r="Y6" s="20">
        <v>32807</v>
      </c>
      <c r="Z6" s="21"/>
      <c r="AA6" s="22"/>
    </row>
    <row r="7" spans="1:27" ht="13.5">
      <c r="A7" s="23" t="s">
        <v>34</v>
      </c>
      <c r="B7" s="17"/>
      <c r="C7" s="18">
        <v>47923000</v>
      </c>
      <c r="D7" s="18">
        <v>47923000</v>
      </c>
      <c r="E7" s="19">
        <v>13456000</v>
      </c>
      <c r="F7" s="20">
        <v>13456000</v>
      </c>
      <c r="G7" s="20">
        <v>14098047</v>
      </c>
      <c r="H7" s="20">
        <v>18877353</v>
      </c>
      <c r="I7" s="20"/>
      <c r="J7" s="20"/>
      <c r="K7" s="20">
        <v>8620216</v>
      </c>
      <c r="L7" s="20">
        <v>15481030</v>
      </c>
      <c r="M7" s="20">
        <v>20957978</v>
      </c>
      <c r="N7" s="20">
        <v>20957978</v>
      </c>
      <c r="O7" s="20">
        <v>16291012</v>
      </c>
      <c r="P7" s="20">
        <v>13819814</v>
      </c>
      <c r="Q7" s="20">
        <v>10043054</v>
      </c>
      <c r="R7" s="20">
        <v>10043054</v>
      </c>
      <c r="S7" s="20">
        <v>11581204</v>
      </c>
      <c r="T7" s="20">
        <v>10471559</v>
      </c>
      <c r="U7" s="20">
        <v>10742043</v>
      </c>
      <c r="V7" s="20">
        <v>10742043</v>
      </c>
      <c r="W7" s="20">
        <v>10742043</v>
      </c>
      <c r="X7" s="20">
        <v>13456000</v>
      </c>
      <c r="Y7" s="20">
        <v>-2713957</v>
      </c>
      <c r="Z7" s="21">
        <v>-20.17</v>
      </c>
      <c r="AA7" s="22">
        <v>13456000</v>
      </c>
    </row>
    <row r="8" spans="1:27" ht="13.5">
      <c r="A8" s="23" t="s">
        <v>35</v>
      </c>
      <c r="B8" s="17"/>
      <c r="C8" s="18">
        <v>154328445</v>
      </c>
      <c r="D8" s="18">
        <v>154328445</v>
      </c>
      <c r="E8" s="19">
        <v>141355000</v>
      </c>
      <c r="F8" s="20">
        <v>98121000</v>
      </c>
      <c r="G8" s="20">
        <v>246303275</v>
      </c>
      <c r="H8" s="20">
        <v>257264709</v>
      </c>
      <c r="I8" s="20"/>
      <c r="J8" s="20"/>
      <c r="K8" s="20">
        <v>267867441</v>
      </c>
      <c r="L8" s="20">
        <v>277662585</v>
      </c>
      <c r="M8" s="20">
        <v>284192773</v>
      </c>
      <c r="N8" s="20">
        <v>284192773</v>
      </c>
      <c r="O8" s="20">
        <v>249529218</v>
      </c>
      <c r="P8" s="20">
        <v>253087177</v>
      </c>
      <c r="Q8" s="20">
        <v>257868196</v>
      </c>
      <c r="R8" s="20">
        <v>257868196</v>
      </c>
      <c r="S8" s="20">
        <v>253587133</v>
      </c>
      <c r="T8" s="20">
        <v>260048225</v>
      </c>
      <c r="U8" s="20">
        <v>270796852</v>
      </c>
      <c r="V8" s="20">
        <v>270796852</v>
      </c>
      <c r="W8" s="20">
        <v>270796852</v>
      </c>
      <c r="X8" s="20">
        <v>98121000</v>
      </c>
      <c r="Y8" s="20">
        <v>172675852</v>
      </c>
      <c r="Z8" s="21">
        <v>175.98</v>
      </c>
      <c r="AA8" s="22">
        <v>98121000</v>
      </c>
    </row>
    <row r="9" spans="1:27" ht="13.5">
      <c r="A9" s="23" t="s">
        <v>36</v>
      </c>
      <c r="B9" s="17"/>
      <c r="C9" s="18"/>
      <c r="D9" s="18"/>
      <c r="E9" s="19">
        <v>23357000</v>
      </c>
      <c r="F9" s="20">
        <v>23357000</v>
      </c>
      <c r="G9" s="20">
        <v>7173553</v>
      </c>
      <c r="H9" s="20">
        <v>5044596</v>
      </c>
      <c r="I9" s="20"/>
      <c r="J9" s="20"/>
      <c r="K9" s="20">
        <v>5044596</v>
      </c>
      <c r="L9" s="20">
        <v>5497869</v>
      </c>
      <c r="M9" s="20">
        <v>5448839</v>
      </c>
      <c r="N9" s="20">
        <v>5448839</v>
      </c>
      <c r="O9" s="20">
        <v>5448839</v>
      </c>
      <c r="P9" s="20">
        <v>5497870</v>
      </c>
      <c r="Q9" s="20">
        <v>5497870</v>
      </c>
      <c r="R9" s="20">
        <v>5497870</v>
      </c>
      <c r="S9" s="20">
        <v>5497870</v>
      </c>
      <c r="T9" s="20">
        <v>5497870</v>
      </c>
      <c r="U9" s="20">
        <v>13886179</v>
      </c>
      <c r="V9" s="20">
        <v>13886179</v>
      </c>
      <c r="W9" s="20">
        <v>13886179</v>
      </c>
      <c r="X9" s="20">
        <v>23357000</v>
      </c>
      <c r="Y9" s="20">
        <v>-9470821</v>
      </c>
      <c r="Z9" s="21">
        <v>-40.55</v>
      </c>
      <c r="AA9" s="22">
        <v>23357000</v>
      </c>
    </row>
    <row r="10" spans="1:27" ht="13.5">
      <c r="A10" s="23" t="s">
        <v>37</v>
      </c>
      <c r="B10" s="17"/>
      <c r="C10" s="18"/>
      <c r="D10" s="18"/>
      <c r="E10" s="19">
        <v>10480000</v>
      </c>
      <c r="F10" s="20">
        <v>10480000</v>
      </c>
      <c r="G10" s="24"/>
      <c r="H10" s="24">
        <v>252743</v>
      </c>
      <c r="I10" s="24"/>
      <c r="J10" s="20"/>
      <c r="K10" s="24">
        <v>252743</v>
      </c>
      <c r="L10" s="24"/>
      <c r="M10" s="20">
        <v>1995136</v>
      </c>
      <c r="N10" s="24">
        <v>1995136</v>
      </c>
      <c r="O10" s="24">
        <v>2781915</v>
      </c>
      <c r="P10" s="24">
        <v>3515138</v>
      </c>
      <c r="Q10" s="20">
        <v>3825402</v>
      </c>
      <c r="R10" s="24">
        <v>3825402</v>
      </c>
      <c r="S10" s="24">
        <v>3965893</v>
      </c>
      <c r="T10" s="20">
        <v>4076237</v>
      </c>
      <c r="U10" s="24">
        <v>4569005</v>
      </c>
      <c r="V10" s="24">
        <v>4569005</v>
      </c>
      <c r="W10" s="24">
        <v>4569005</v>
      </c>
      <c r="X10" s="20">
        <v>10480000</v>
      </c>
      <c r="Y10" s="24">
        <v>-5910995</v>
      </c>
      <c r="Z10" s="25">
        <v>-56.4</v>
      </c>
      <c r="AA10" s="26">
        <v>10480000</v>
      </c>
    </row>
    <row r="11" spans="1:27" ht="13.5">
      <c r="A11" s="23" t="s">
        <v>38</v>
      </c>
      <c r="B11" s="17"/>
      <c r="C11" s="18"/>
      <c r="D11" s="18"/>
      <c r="E11" s="19">
        <v>398000</v>
      </c>
      <c r="F11" s="20">
        <v>398000</v>
      </c>
      <c r="G11" s="20">
        <v>427998</v>
      </c>
      <c r="H11" s="20">
        <v>794358</v>
      </c>
      <c r="I11" s="20"/>
      <c r="J11" s="20"/>
      <c r="K11" s="20">
        <v>781953</v>
      </c>
      <c r="L11" s="20">
        <v>754977</v>
      </c>
      <c r="M11" s="20">
        <v>775614</v>
      </c>
      <c r="N11" s="20">
        <v>775614</v>
      </c>
      <c r="O11" s="20">
        <v>751718</v>
      </c>
      <c r="P11" s="20">
        <v>762348</v>
      </c>
      <c r="Q11" s="20">
        <v>759006</v>
      </c>
      <c r="R11" s="20">
        <v>759006</v>
      </c>
      <c r="S11" s="20">
        <v>768067</v>
      </c>
      <c r="T11" s="20">
        <v>796814</v>
      </c>
      <c r="U11" s="20">
        <v>732924</v>
      </c>
      <c r="V11" s="20">
        <v>732924</v>
      </c>
      <c r="W11" s="20">
        <v>732924</v>
      </c>
      <c r="X11" s="20">
        <v>398000</v>
      </c>
      <c r="Y11" s="20">
        <v>334924</v>
      </c>
      <c r="Z11" s="21">
        <v>84.15</v>
      </c>
      <c r="AA11" s="22">
        <v>398000</v>
      </c>
    </row>
    <row r="12" spans="1:27" ht="13.5">
      <c r="A12" s="27" t="s">
        <v>39</v>
      </c>
      <c r="B12" s="28"/>
      <c r="C12" s="29">
        <f aca="true" t="shared" si="0" ref="C12:Y12">SUM(C6:C11)</f>
        <v>202251445</v>
      </c>
      <c r="D12" s="29">
        <f>SUM(D6:D11)</f>
        <v>202251445</v>
      </c>
      <c r="E12" s="30">
        <f t="shared" si="0"/>
        <v>189046000</v>
      </c>
      <c r="F12" s="31">
        <f t="shared" si="0"/>
        <v>145812000</v>
      </c>
      <c r="G12" s="31">
        <f t="shared" si="0"/>
        <v>273349216</v>
      </c>
      <c r="H12" s="31">
        <f t="shared" si="0"/>
        <v>282756499</v>
      </c>
      <c r="I12" s="31">
        <f t="shared" si="0"/>
        <v>0</v>
      </c>
      <c r="J12" s="31">
        <f t="shared" si="0"/>
        <v>0</v>
      </c>
      <c r="K12" s="31">
        <f t="shared" si="0"/>
        <v>290294929</v>
      </c>
      <c r="L12" s="31">
        <f t="shared" si="0"/>
        <v>302769340</v>
      </c>
      <c r="M12" s="31">
        <f t="shared" si="0"/>
        <v>320880028</v>
      </c>
      <c r="N12" s="31">
        <f t="shared" si="0"/>
        <v>320880028</v>
      </c>
      <c r="O12" s="31">
        <f t="shared" si="0"/>
        <v>280464335</v>
      </c>
      <c r="P12" s="31">
        <f t="shared" si="0"/>
        <v>337470958</v>
      </c>
      <c r="Q12" s="31">
        <f t="shared" si="0"/>
        <v>287746074</v>
      </c>
      <c r="R12" s="31">
        <f t="shared" si="0"/>
        <v>287746074</v>
      </c>
      <c r="S12" s="31">
        <f t="shared" si="0"/>
        <v>279888257</v>
      </c>
      <c r="T12" s="31">
        <f t="shared" si="0"/>
        <v>298652136</v>
      </c>
      <c r="U12" s="31">
        <f t="shared" si="0"/>
        <v>300759810</v>
      </c>
      <c r="V12" s="31">
        <f t="shared" si="0"/>
        <v>300759810</v>
      </c>
      <c r="W12" s="31">
        <f t="shared" si="0"/>
        <v>300759810</v>
      </c>
      <c r="X12" s="31">
        <f t="shared" si="0"/>
        <v>145812000</v>
      </c>
      <c r="Y12" s="31">
        <f t="shared" si="0"/>
        <v>154947810</v>
      </c>
      <c r="Z12" s="32">
        <f>+IF(X12&lt;&gt;0,+(Y12/X12)*100,0)</f>
        <v>106.265471977615</v>
      </c>
      <c r="AA12" s="33">
        <f>SUM(AA6:AA11)</f>
        <v>145812000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2089000</v>
      </c>
      <c r="F17" s="20">
        <v>2089000</v>
      </c>
      <c r="G17" s="20">
        <v>2958485</v>
      </c>
      <c r="H17" s="20">
        <v>4085885</v>
      </c>
      <c r="I17" s="20"/>
      <c r="J17" s="20"/>
      <c r="K17" s="20">
        <v>4085885</v>
      </c>
      <c r="L17" s="20">
        <v>7977709</v>
      </c>
      <c r="M17" s="20">
        <v>7977709</v>
      </c>
      <c r="N17" s="20">
        <v>7977709</v>
      </c>
      <c r="O17" s="20">
        <v>7977709</v>
      </c>
      <c r="P17" s="20">
        <v>7977709</v>
      </c>
      <c r="Q17" s="20">
        <v>7977710</v>
      </c>
      <c r="R17" s="20">
        <v>7977710</v>
      </c>
      <c r="S17" s="20">
        <v>7977710</v>
      </c>
      <c r="T17" s="20">
        <v>7977710</v>
      </c>
      <c r="U17" s="20">
        <v>7977710</v>
      </c>
      <c r="V17" s="20">
        <v>7977710</v>
      </c>
      <c r="W17" s="20">
        <v>7977710</v>
      </c>
      <c r="X17" s="20">
        <v>2089000</v>
      </c>
      <c r="Y17" s="20">
        <v>5888710</v>
      </c>
      <c r="Z17" s="21">
        <v>281.89</v>
      </c>
      <c r="AA17" s="22">
        <v>2089000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652833000</v>
      </c>
      <c r="D19" s="18">
        <v>652833000</v>
      </c>
      <c r="E19" s="19">
        <v>577379000</v>
      </c>
      <c r="F19" s="20">
        <v>577379000</v>
      </c>
      <c r="G19" s="20">
        <v>596185663</v>
      </c>
      <c r="H19" s="20">
        <v>595429712</v>
      </c>
      <c r="I19" s="20"/>
      <c r="J19" s="20"/>
      <c r="K19" s="20">
        <v>592015484</v>
      </c>
      <c r="L19" s="20">
        <v>589472645</v>
      </c>
      <c r="M19" s="20">
        <v>589472645</v>
      </c>
      <c r="N19" s="20">
        <v>589472645</v>
      </c>
      <c r="O19" s="20">
        <v>591067909</v>
      </c>
      <c r="P19" s="20">
        <v>591067909</v>
      </c>
      <c r="Q19" s="20">
        <v>591067907</v>
      </c>
      <c r="R19" s="20">
        <v>591067907</v>
      </c>
      <c r="S19" s="20">
        <v>591067907</v>
      </c>
      <c r="T19" s="20">
        <v>591067907</v>
      </c>
      <c r="U19" s="20">
        <v>591067907</v>
      </c>
      <c r="V19" s="20">
        <v>591067907</v>
      </c>
      <c r="W19" s="20">
        <v>591067907</v>
      </c>
      <c r="X19" s="20">
        <v>577379000</v>
      </c>
      <c r="Y19" s="20">
        <v>13688907</v>
      </c>
      <c r="Z19" s="21">
        <v>2.37</v>
      </c>
      <c r="AA19" s="22">
        <v>577379000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12000</v>
      </c>
      <c r="D21" s="18">
        <v>12000</v>
      </c>
      <c r="E21" s="19">
        <v>12000</v>
      </c>
      <c r="F21" s="20"/>
      <c r="G21" s="20">
        <v>11500</v>
      </c>
      <c r="H21" s="20">
        <v>22700</v>
      </c>
      <c r="I21" s="20"/>
      <c r="J21" s="20"/>
      <c r="K21" s="20">
        <v>22700</v>
      </c>
      <c r="L21" s="20">
        <v>22700</v>
      </c>
      <c r="M21" s="20">
        <v>22700</v>
      </c>
      <c r="N21" s="20">
        <v>22700</v>
      </c>
      <c r="O21" s="20">
        <v>22700</v>
      </c>
      <c r="P21" s="20">
        <v>22700</v>
      </c>
      <c r="Q21" s="20">
        <v>22700</v>
      </c>
      <c r="R21" s="20">
        <v>22700</v>
      </c>
      <c r="S21" s="20">
        <v>22700</v>
      </c>
      <c r="T21" s="20">
        <v>22700</v>
      </c>
      <c r="U21" s="20">
        <v>22700</v>
      </c>
      <c r="V21" s="20">
        <v>22700</v>
      </c>
      <c r="W21" s="20">
        <v>22700</v>
      </c>
      <c r="X21" s="20"/>
      <c r="Y21" s="20">
        <v>22700</v>
      </c>
      <c r="Z21" s="21"/>
      <c r="AA21" s="22"/>
    </row>
    <row r="22" spans="1:27" ht="13.5">
      <c r="A22" s="23" t="s">
        <v>48</v>
      </c>
      <c r="B22" s="17"/>
      <c r="C22" s="18">
        <v>219000</v>
      </c>
      <c r="D22" s="18">
        <v>219000</v>
      </c>
      <c r="E22" s="19">
        <v>176000</v>
      </c>
      <c r="F22" s="20"/>
      <c r="G22" s="20">
        <v>156352</v>
      </c>
      <c r="H22" s="20">
        <v>275148</v>
      </c>
      <c r="I22" s="20"/>
      <c r="J22" s="20"/>
      <c r="K22" s="20">
        <v>1439376</v>
      </c>
      <c r="L22" s="20">
        <v>27832</v>
      </c>
      <c r="M22" s="20">
        <v>27832</v>
      </c>
      <c r="N22" s="20">
        <v>27832</v>
      </c>
      <c r="O22" s="20">
        <v>27832</v>
      </c>
      <c r="P22" s="20">
        <v>27832</v>
      </c>
      <c r="Q22" s="20">
        <v>27833</v>
      </c>
      <c r="R22" s="20">
        <v>27833</v>
      </c>
      <c r="S22" s="20">
        <v>27833</v>
      </c>
      <c r="T22" s="20">
        <v>27833</v>
      </c>
      <c r="U22" s="20">
        <v>27833</v>
      </c>
      <c r="V22" s="20">
        <v>27833</v>
      </c>
      <c r="W22" s="20">
        <v>27833</v>
      </c>
      <c r="X22" s="20"/>
      <c r="Y22" s="20">
        <v>27833</v>
      </c>
      <c r="Z22" s="21"/>
      <c r="AA22" s="22"/>
    </row>
    <row r="23" spans="1:27" ht="13.5">
      <c r="A23" s="23" t="s">
        <v>49</v>
      </c>
      <c r="B23" s="17"/>
      <c r="C23" s="18">
        <v>10900000</v>
      </c>
      <c r="D23" s="18">
        <v>10900000</v>
      </c>
      <c r="E23" s="19">
        <v>13245000</v>
      </c>
      <c r="F23" s="20"/>
      <c r="G23" s="24"/>
      <c r="H23" s="24"/>
      <c r="I23" s="24"/>
      <c r="J23" s="20"/>
      <c r="K23" s="24">
        <v>2250000</v>
      </c>
      <c r="L23" s="24">
        <v>1595264</v>
      </c>
      <c r="M23" s="20">
        <v>1595264</v>
      </c>
      <c r="N23" s="24">
        <v>1595264</v>
      </c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663964000</v>
      </c>
      <c r="D24" s="29">
        <f>SUM(D15:D23)</f>
        <v>663964000</v>
      </c>
      <c r="E24" s="36">
        <f t="shared" si="1"/>
        <v>592901000</v>
      </c>
      <c r="F24" s="37">
        <f t="shared" si="1"/>
        <v>579468000</v>
      </c>
      <c r="G24" s="37">
        <f t="shared" si="1"/>
        <v>599312000</v>
      </c>
      <c r="H24" s="37">
        <f t="shared" si="1"/>
        <v>599813445</v>
      </c>
      <c r="I24" s="37">
        <f t="shared" si="1"/>
        <v>0</v>
      </c>
      <c r="J24" s="37">
        <f t="shared" si="1"/>
        <v>0</v>
      </c>
      <c r="K24" s="37">
        <f t="shared" si="1"/>
        <v>599813445</v>
      </c>
      <c r="L24" s="37">
        <f t="shared" si="1"/>
        <v>599096150</v>
      </c>
      <c r="M24" s="37">
        <f t="shared" si="1"/>
        <v>599096150</v>
      </c>
      <c r="N24" s="37">
        <f t="shared" si="1"/>
        <v>599096150</v>
      </c>
      <c r="O24" s="37">
        <f t="shared" si="1"/>
        <v>599096150</v>
      </c>
      <c r="P24" s="37">
        <f t="shared" si="1"/>
        <v>599096150</v>
      </c>
      <c r="Q24" s="37">
        <f t="shared" si="1"/>
        <v>599096150</v>
      </c>
      <c r="R24" s="37">
        <f t="shared" si="1"/>
        <v>599096150</v>
      </c>
      <c r="S24" s="37">
        <f t="shared" si="1"/>
        <v>599096150</v>
      </c>
      <c r="T24" s="37">
        <f t="shared" si="1"/>
        <v>599096150</v>
      </c>
      <c r="U24" s="37">
        <f t="shared" si="1"/>
        <v>599096150</v>
      </c>
      <c r="V24" s="37">
        <f t="shared" si="1"/>
        <v>599096150</v>
      </c>
      <c r="W24" s="37">
        <f t="shared" si="1"/>
        <v>599096150</v>
      </c>
      <c r="X24" s="37">
        <f t="shared" si="1"/>
        <v>579468000</v>
      </c>
      <c r="Y24" s="37">
        <f t="shared" si="1"/>
        <v>19628150</v>
      </c>
      <c r="Z24" s="38">
        <f>+IF(X24&lt;&gt;0,+(Y24/X24)*100,0)</f>
        <v>3.387270737987257</v>
      </c>
      <c r="AA24" s="39">
        <f>SUM(AA15:AA23)</f>
        <v>579468000</v>
      </c>
    </row>
    <row r="25" spans="1:27" ht="13.5">
      <c r="A25" s="27" t="s">
        <v>51</v>
      </c>
      <c r="B25" s="28"/>
      <c r="C25" s="29">
        <f aca="true" t="shared" si="2" ref="C25:Y25">+C12+C24</f>
        <v>866215445</v>
      </c>
      <c r="D25" s="29">
        <f>+D12+D24</f>
        <v>866215445</v>
      </c>
      <c r="E25" s="30">
        <f t="shared" si="2"/>
        <v>781947000</v>
      </c>
      <c r="F25" s="31">
        <f t="shared" si="2"/>
        <v>725280000</v>
      </c>
      <c r="G25" s="31">
        <f t="shared" si="2"/>
        <v>872661216</v>
      </c>
      <c r="H25" s="31">
        <f t="shared" si="2"/>
        <v>882569944</v>
      </c>
      <c r="I25" s="31">
        <f t="shared" si="2"/>
        <v>0</v>
      </c>
      <c r="J25" s="31">
        <f t="shared" si="2"/>
        <v>0</v>
      </c>
      <c r="K25" s="31">
        <f t="shared" si="2"/>
        <v>890108374</v>
      </c>
      <c r="L25" s="31">
        <f t="shared" si="2"/>
        <v>901865490</v>
      </c>
      <c r="M25" s="31">
        <f t="shared" si="2"/>
        <v>919976178</v>
      </c>
      <c r="N25" s="31">
        <f t="shared" si="2"/>
        <v>919976178</v>
      </c>
      <c r="O25" s="31">
        <f t="shared" si="2"/>
        <v>879560485</v>
      </c>
      <c r="P25" s="31">
        <f t="shared" si="2"/>
        <v>936567108</v>
      </c>
      <c r="Q25" s="31">
        <f t="shared" si="2"/>
        <v>886842224</v>
      </c>
      <c r="R25" s="31">
        <f t="shared" si="2"/>
        <v>886842224</v>
      </c>
      <c r="S25" s="31">
        <f t="shared" si="2"/>
        <v>878984407</v>
      </c>
      <c r="T25" s="31">
        <f t="shared" si="2"/>
        <v>897748286</v>
      </c>
      <c r="U25" s="31">
        <f t="shared" si="2"/>
        <v>899855960</v>
      </c>
      <c r="V25" s="31">
        <f t="shared" si="2"/>
        <v>899855960</v>
      </c>
      <c r="W25" s="31">
        <f t="shared" si="2"/>
        <v>899855960</v>
      </c>
      <c r="X25" s="31">
        <f t="shared" si="2"/>
        <v>725280000</v>
      </c>
      <c r="Y25" s="31">
        <f t="shared" si="2"/>
        <v>174575960</v>
      </c>
      <c r="Z25" s="32">
        <f>+IF(X25&lt;&gt;0,+(Y25/X25)*100,0)</f>
        <v>24.07014670196338</v>
      </c>
      <c r="AA25" s="33">
        <f>+AA12+AA24</f>
        <v>725280000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588000</v>
      </c>
      <c r="D30" s="18">
        <v>588000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800000</v>
      </c>
      <c r="D31" s="18">
        <v>800000</v>
      </c>
      <c r="E31" s="19">
        <v>1322000</v>
      </c>
      <c r="F31" s="20">
        <v>1322000</v>
      </c>
      <c r="G31" s="20">
        <v>1109756</v>
      </c>
      <c r="H31" s="20">
        <v>1301732</v>
      </c>
      <c r="I31" s="20"/>
      <c r="J31" s="20"/>
      <c r="K31" s="20">
        <v>1306315</v>
      </c>
      <c r="L31" s="20">
        <v>1318634</v>
      </c>
      <c r="M31" s="20">
        <v>1316620</v>
      </c>
      <c r="N31" s="20">
        <v>1316620</v>
      </c>
      <c r="O31" s="20">
        <v>1323082</v>
      </c>
      <c r="P31" s="20">
        <v>1328216</v>
      </c>
      <c r="Q31" s="20">
        <v>1342487</v>
      </c>
      <c r="R31" s="20">
        <v>1342487</v>
      </c>
      <c r="S31" s="20">
        <v>1345455</v>
      </c>
      <c r="T31" s="20">
        <v>1340632</v>
      </c>
      <c r="U31" s="20">
        <v>1345793</v>
      </c>
      <c r="V31" s="20">
        <v>1345793</v>
      </c>
      <c r="W31" s="20">
        <v>1345793</v>
      </c>
      <c r="X31" s="20">
        <v>1322000</v>
      </c>
      <c r="Y31" s="20">
        <v>23793</v>
      </c>
      <c r="Z31" s="21">
        <v>1.8</v>
      </c>
      <c r="AA31" s="22">
        <v>1322000</v>
      </c>
    </row>
    <row r="32" spans="1:27" ht="13.5">
      <c r="A32" s="23" t="s">
        <v>57</v>
      </c>
      <c r="B32" s="17"/>
      <c r="C32" s="18">
        <v>35516326</v>
      </c>
      <c r="D32" s="18">
        <v>35516326</v>
      </c>
      <c r="E32" s="19">
        <v>27355000</v>
      </c>
      <c r="F32" s="20">
        <v>27355000</v>
      </c>
      <c r="G32" s="20">
        <v>44313108</v>
      </c>
      <c r="H32" s="20">
        <v>65490542</v>
      </c>
      <c r="I32" s="20"/>
      <c r="J32" s="20"/>
      <c r="K32" s="20">
        <v>75581695</v>
      </c>
      <c r="L32" s="20">
        <v>86982521</v>
      </c>
      <c r="M32" s="20">
        <v>80371142</v>
      </c>
      <c r="N32" s="20">
        <v>80371142</v>
      </c>
      <c r="O32" s="20">
        <v>80631068</v>
      </c>
      <c r="P32" s="20">
        <v>83618944</v>
      </c>
      <c r="Q32" s="20">
        <v>111301677</v>
      </c>
      <c r="R32" s="20">
        <v>111301677</v>
      </c>
      <c r="S32" s="20">
        <v>100294924</v>
      </c>
      <c r="T32" s="20">
        <v>101660999</v>
      </c>
      <c r="U32" s="20">
        <v>104495532</v>
      </c>
      <c r="V32" s="20">
        <v>104495532</v>
      </c>
      <c r="W32" s="20">
        <v>104495532</v>
      </c>
      <c r="X32" s="20">
        <v>27355000</v>
      </c>
      <c r="Y32" s="20">
        <v>77140532</v>
      </c>
      <c r="Z32" s="21">
        <v>282</v>
      </c>
      <c r="AA32" s="22">
        <v>27355000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>
        <v>26622950</v>
      </c>
      <c r="H33" s="20">
        <v>21782752</v>
      </c>
      <c r="I33" s="20"/>
      <c r="J33" s="20"/>
      <c r="K33" s="20">
        <v>22232465</v>
      </c>
      <c r="L33" s="20">
        <v>24701261</v>
      </c>
      <c r="M33" s="20">
        <v>24067437</v>
      </c>
      <c r="N33" s="20">
        <v>24067437</v>
      </c>
      <c r="O33" s="20">
        <v>23247468</v>
      </c>
      <c r="P33" s="20">
        <v>22944486</v>
      </c>
      <c r="Q33" s="20">
        <v>21627285</v>
      </c>
      <c r="R33" s="20">
        <v>21627285</v>
      </c>
      <c r="S33" s="20">
        <v>21325388</v>
      </c>
      <c r="T33" s="20">
        <v>21979891</v>
      </c>
      <c r="U33" s="20">
        <v>23661289</v>
      </c>
      <c r="V33" s="20">
        <v>23661289</v>
      </c>
      <c r="W33" s="20">
        <v>23661289</v>
      </c>
      <c r="X33" s="20"/>
      <c r="Y33" s="20">
        <v>23661289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36904326</v>
      </c>
      <c r="D34" s="29">
        <f>SUM(D29:D33)</f>
        <v>36904326</v>
      </c>
      <c r="E34" s="30">
        <f t="shared" si="3"/>
        <v>28677000</v>
      </c>
      <c r="F34" s="31">
        <f t="shared" si="3"/>
        <v>28677000</v>
      </c>
      <c r="G34" s="31">
        <f t="shared" si="3"/>
        <v>72045814</v>
      </c>
      <c r="H34" s="31">
        <f t="shared" si="3"/>
        <v>88575026</v>
      </c>
      <c r="I34" s="31">
        <f t="shared" si="3"/>
        <v>0</v>
      </c>
      <c r="J34" s="31">
        <f t="shared" si="3"/>
        <v>0</v>
      </c>
      <c r="K34" s="31">
        <f t="shared" si="3"/>
        <v>99120475</v>
      </c>
      <c r="L34" s="31">
        <f t="shared" si="3"/>
        <v>113002416</v>
      </c>
      <c r="M34" s="31">
        <f t="shared" si="3"/>
        <v>105755199</v>
      </c>
      <c r="N34" s="31">
        <f t="shared" si="3"/>
        <v>105755199</v>
      </c>
      <c r="O34" s="31">
        <f t="shared" si="3"/>
        <v>105201618</v>
      </c>
      <c r="P34" s="31">
        <f t="shared" si="3"/>
        <v>107891646</v>
      </c>
      <c r="Q34" s="31">
        <f t="shared" si="3"/>
        <v>134271449</v>
      </c>
      <c r="R34" s="31">
        <f t="shared" si="3"/>
        <v>134271449</v>
      </c>
      <c r="S34" s="31">
        <f t="shared" si="3"/>
        <v>122965767</v>
      </c>
      <c r="T34" s="31">
        <f t="shared" si="3"/>
        <v>124981522</v>
      </c>
      <c r="U34" s="31">
        <f t="shared" si="3"/>
        <v>129502614</v>
      </c>
      <c r="V34" s="31">
        <f t="shared" si="3"/>
        <v>129502614</v>
      </c>
      <c r="W34" s="31">
        <f t="shared" si="3"/>
        <v>129502614</v>
      </c>
      <c r="X34" s="31">
        <f t="shared" si="3"/>
        <v>28677000</v>
      </c>
      <c r="Y34" s="31">
        <f t="shared" si="3"/>
        <v>100825614</v>
      </c>
      <c r="Z34" s="32">
        <f>+IF(X34&lt;&gt;0,+(Y34/X34)*100,0)</f>
        <v>351.5905220211319</v>
      </c>
      <c r="AA34" s="33">
        <f>SUM(AA29:AA33)</f>
        <v>28677000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11072000</v>
      </c>
      <c r="D37" s="18">
        <v>11072000</v>
      </c>
      <c r="E37" s="19"/>
      <c r="F37" s="20"/>
      <c r="G37" s="20">
        <v>11948629</v>
      </c>
      <c r="H37" s="20">
        <v>11095082</v>
      </c>
      <c r="I37" s="20"/>
      <c r="J37" s="20"/>
      <c r="K37" s="20">
        <v>101901269</v>
      </c>
      <c r="L37" s="20">
        <v>10541551</v>
      </c>
      <c r="M37" s="20">
        <v>10325805</v>
      </c>
      <c r="N37" s="20">
        <v>10325805</v>
      </c>
      <c r="O37" s="20">
        <v>10349749</v>
      </c>
      <c r="P37" s="20">
        <v>10310965</v>
      </c>
      <c r="Q37" s="20">
        <v>9929300</v>
      </c>
      <c r="R37" s="20">
        <v>9929300</v>
      </c>
      <c r="S37" s="20">
        <v>9700068</v>
      </c>
      <c r="T37" s="20">
        <v>9632087</v>
      </c>
      <c r="U37" s="20">
        <v>9129964</v>
      </c>
      <c r="V37" s="20">
        <v>9129964</v>
      </c>
      <c r="W37" s="20">
        <v>9129964</v>
      </c>
      <c r="X37" s="20"/>
      <c r="Y37" s="20">
        <v>9129964</v>
      </c>
      <c r="Z37" s="21"/>
      <c r="AA37" s="22"/>
    </row>
    <row r="38" spans="1:27" ht="13.5">
      <c r="A38" s="23" t="s">
        <v>58</v>
      </c>
      <c r="B38" s="17"/>
      <c r="C38" s="18">
        <v>17391000</v>
      </c>
      <c r="D38" s="18">
        <v>17391000</v>
      </c>
      <c r="E38" s="19">
        <v>28169000</v>
      </c>
      <c r="F38" s="20">
        <v>28169000</v>
      </c>
      <c r="G38" s="20">
        <v>173040227</v>
      </c>
      <c r="H38" s="20">
        <v>228537368</v>
      </c>
      <c r="I38" s="20"/>
      <c r="J38" s="20"/>
      <c r="K38" s="20">
        <v>228537368</v>
      </c>
      <c r="L38" s="20">
        <v>228196444</v>
      </c>
      <c r="M38" s="20">
        <v>228196444</v>
      </c>
      <c r="N38" s="20">
        <v>228196444</v>
      </c>
      <c r="O38" s="20">
        <v>228196444</v>
      </c>
      <c r="P38" s="20">
        <v>228196444</v>
      </c>
      <c r="Q38" s="20">
        <v>228196444</v>
      </c>
      <c r="R38" s="20">
        <v>228196444</v>
      </c>
      <c r="S38" s="20">
        <v>228196444</v>
      </c>
      <c r="T38" s="20">
        <v>228196444</v>
      </c>
      <c r="U38" s="20">
        <v>228196444</v>
      </c>
      <c r="V38" s="20">
        <v>228196444</v>
      </c>
      <c r="W38" s="20">
        <v>228196444</v>
      </c>
      <c r="X38" s="20">
        <v>28169000</v>
      </c>
      <c r="Y38" s="20">
        <v>200027444</v>
      </c>
      <c r="Z38" s="21">
        <v>710.1</v>
      </c>
      <c r="AA38" s="22">
        <v>28169000</v>
      </c>
    </row>
    <row r="39" spans="1:27" ht="13.5">
      <c r="A39" s="27" t="s">
        <v>61</v>
      </c>
      <c r="B39" s="35"/>
      <c r="C39" s="29">
        <f aca="true" t="shared" si="4" ref="C39:Y39">SUM(C37:C38)</f>
        <v>28463000</v>
      </c>
      <c r="D39" s="29">
        <f>SUM(D37:D38)</f>
        <v>28463000</v>
      </c>
      <c r="E39" s="36">
        <f t="shared" si="4"/>
        <v>28169000</v>
      </c>
      <c r="F39" s="37">
        <f t="shared" si="4"/>
        <v>28169000</v>
      </c>
      <c r="G39" s="37">
        <f t="shared" si="4"/>
        <v>184988856</v>
      </c>
      <c r="H39" s="37">
        <f t="shared" si="4"/>
        <v>239632450</v>
      </c>
      <c r="I39" s="37">
        <f t="shared" si="4"/>
        <v>0</v>
      </c>
      <c r="J39" s="37">
        <f t="shared" si="4"/>
        <v>0</v>
      </c>
      <c r="K39" s="37">
        <f t="shared" si="4"/>
        <v>330438637</v>
      </c>
      <c r="L39" s="37">
        <f t="shared" si="4"/>
        <v>238737995</v>
      </c>
      <c r="M39" s="37">
        <f t="shared" si="4"/>
        <v>238522249</v>
      </c>
      <c r="N39" s="37">
        <f t="shared" si="4"/>
        <v>238522249</v>
      </c>
      <c r="O39" s="37">
        <f t="shared" si="4"/>
        <v>238546193</v>
      </c>
      <c r="P39" s="37">
        <f t="shared" si="4"/>
        <v>238507409</v>
      </c>
      <c r="Q39" s="37">
        <f t="shared" si="4"/>
        <v>238125744</v>
      </c>
      <c r="R39" s="37">
        <f t="shared" si="4"/>
        <v>238125744</v>
      </c>
      <c r="S39" s="37">
        <f t="shared" si="4"/>
        <v>237896512</v>
      </c>
      <c r="T39" s="37">
        <f t="shared" si="4"/>
        <v>237828531</v>
      </c>
      <c r="U39" s="37">
        <f t="shared" si="4"/>
        <v>237326408</v>
      </c>
      <c r="V39" s="37">
        <f t="shared" si="4"/>
        <v>237326408</v>
      </c>
      <c r="W39" s="37">
        <f t="shared" si="4"/>
        <v>237326408</v>
      </c>
      <c r="X39" s="37">
        <f t="shared" si="4"/>
        <v>28169000</v>
      </c>
      <c r="Y39" s="37">
        <f t="shared" si="4"/>
        <v>209157408</v>
      </c>
      <c r="Z39" s="38">
        <f>+IF(X39&lt;&gt;0,+(Y39/X39)*100,0)</f>
        <v>742.5091696545849</v>
      </c>
      <c r="AA39" s="39">
        <f>SUM(AA37:AA38)</f>
        <v>28169000</v>
      </c>
    </row>
    <row r="40" spans="1:27" ht="13.5">
      <c r="A40" s="27" t="s">
        <v>62</v>
      </c>
      <c r="B40" s="28"/>
      <c r="C40" s="29">
        <f aca="true" t="shared" si="5" ref="C40:Y40">+C34+C39</f>
        <v>65367326</v>
      </c>
      <c r="D40" s="29">
        <f>+D34+D39</f>
        <v>65367326</v>
      </c>
      <c r="E40" s="30">
        <f t="shared" si="5"/>
        <v>56846000</v>
      </c>
      <c r="F40" s="31">
        <f t="shared" si="5"/>
        <v>56846000</v>
      </c>
      <c r="G40" s="31">
        <f t="shared" si="5"/>
        <v>257034670</v>
      </c>
      <c r="H40" s="31">
        <f t="shared" si="5"/>
        <v>328207476</v>
      </c>
      <c r="I40" s="31">
        <f t="shared" si="5"/>
        <v>0</v>
      </c>
      <c r="J40" s="31">
        <f t="shared" si="5"/>
        <v>0</v>
      </c>
      <c r="K40" s="31">
        <f t="shared" si="5"/>
        <v>429559112</v>
      </c>
      <c r="L40" s="31">
        <f t="shared" si="5"/>
        <v>351740411</v>
      </c>
      <c r="M40" s="31">
        <f t="shared" si="5"/>
        <v>344277448</v>
      </c>
      <c r="N40" s="31">
        <f t="shared" si="5"/>
        <v>344277448</v>
      </c>
      <c r="O40" s="31">
        <f t="shared" si="5"/>
        <v>343747811</v>
      </c>
      <c r="P40" s="31">
        <f t="shared" si="5"/>
        <v>346399055</v>
      </c>
      <c r="Q40" s="31">
        <f t="shared" si="5"/>
        <v>372397193</v>
      </c>
      <c r="R40" s="31">
        <f t="shared" si="5"/>
        <v>372397193</v>
      </c>
      <c r="S40" s="31">
        <f t="shared" si="5"/>
        <v>360862279</v>
      </c>
      <c r="T40" s="31">
        <f t="shared" si="5"/>
        <v>362810053</v>
      </c>
      <c r="U40" s="31">
        <f t="shared" si="5"/>
        <v>366829022</v>
      </c>
      <c r="V40" s="31">
        <f t="shared" si="5"/>
        <v>366829022</v>
      </c>
      <c r="W40" s="31">
        <f t="shared" si="5"/>
        <v>366829022</v>
      </c>
      <c r="X40" s="31">
        <f t="shared" si="5"/>
        <v>56846000</v>
      </c>
      <c r="Y40" s="31">
        <f t="shared" si="5"/>
        <v>309983022</v>
      </c>
      <c r="Z40" s="32">
        <f>+IF(X40&lt;&gt;0,+(Y40/X40)*100,0)</f>
        <v>545.3031383034867</v>
      </c>
      <c r="AA40" s="33">
        <f>+AA34+AA39</f>
        <v>56846000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800848119</v>
      </c>
      <c r="D42" s="43">
        <f>+D25-D40</f>
        <v>800848119</v>
      </c>
      <c r="E42" s="44">
        <f t="shared" si="6"/>
        <v>725101000</v>
      </c>
      <c r="F42" s="45">
        <f t="shared" si="6"/>
        <v>668434000</v>
      </c>
      <c r="G42" s="45">
        <f t="shared" si="6"/>
        <v>615626546</v>
      </c>
      <c r="H42" s="45">
        <f t="shared" si="6"/>
        <v>554362468</v>
      </c>
      <c r="I42" s="45">
        <f t="shared" si="6"/>
        <v>0</v>
      </c>
      <c r="J42" s="45">
        <f t="shared" si="6"/>
        <v>0</v>
      </c>
      <c r="K42" s="45">
        <f t="shared" si="6"/>
        <v>460549262</v>
      </c>
      <c r="L42" s="45">
        <f t="shared" si="6"/>
        <v>550125079</v>
      </c>
      <c r="M42" s="45">
        <f t="shared" si="6"/>
        <v>575698730</v>
      </c>
      <c r="N42" s="45">
        <f t="shared" si="6"/>
        <v>575698730</v>
      </c>
      <c r="O42" s="45">
        <f t="shared" si="6"/>
        <v>535812674</v>
      </c>
      <c r="P42" s="45">
        <f t="shared" si="6"/>
        <v>590168053</v>
      </c>
      <c r="Q42" s="45">
        <f t="shared" si="6"/>
        <v>514445031</v>
      </c>
      <c r="R42" s="45">
        <f t="shared" si="6"/>
        <v>514445031</v>
      </c>
      <c r="S42" s="45">
        <f t="shared" si="6"/>
        <v>518122128</v>
      </c>
      <c r="T42" s="45">
        <f t="shared" si="6"/>
        <v>534938233</v>
      </c>
      <c r="U42" s="45">
        <f t="shared" si="6"/>
        <v>533026938</v>
      </c>
      <c r="V42" s="45">
        <f t="shared" si="6"/>
        <v>533026938</v>
      </c>
      <c r="W42" s="45">
        <f t="shared" si="6"/>
        <v>533026938</v>
      </c>
      <c r="X42" s="45">
        <f t="shared" si="6"/>
        <v>668434000</v>
      </c>
      <c r="Y42" s="45">
        <f t="shared" si="6"/>
        <v>-135407062</v>
      </c>
      <c r="Z42" s="46">
        <f>+IF(X42&lt;&gt;0,+(Y42/X42)*100,0)</f>
        <v>-20.25735704646981</v>
      </c>
      <c r="AA42" s="47">
        <f>+AA25-AA40</f>
        <v>668434000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800848119</v>
      </c>
      <c r="D45" s="18">
        <v>800848119</v>
      </c>
      <c r="E45" s="19">
        <v>725101000</v>
      </c>
      <c r="F45" s="20">
        <v>668434000</v>
      </c>
      <c r="G45" s="20">
        <v>615626546</v>
      </c>
      <c r="H45" s="20">
        <v>554362468</v>
      </c>
      <c r="I45" s="20"/>
      <c r="J45" s="20"/>
      <c r="K45" s="20">
        <v>460549262</v>
      </c>
      <c r="L45" s="20">
        <v>550125079</v>
      </c>
      <c r="M45" s="20">
        <v>575698730</v>
      </c>
      <c r="N45" s="20">
        <v>575698730</v>
      </c>
      <c r="O45" s="20">
        <v>535812674</v>
      </c>
      <c r="P45" s="20">
        <v>590168053</v>
      </c>
      <c r="Q45" s="20">
        <v>514445031</v>
      </c>
      <c r="R45" s="20">
        <v>514445031</v>
      </c>
      <c r="S45" s="20">
        <v>518122128</v>
      </c>
      <c r="T45" s="20">
        <v>534938233</v>
      </c>
      <c r="U45" s="20">
        <v>533026938</v>
      </c>
      <c r="V45" s="20">
        <v>533026938</v>
      </c>
      <c r="W45" s="20">
        <v>533026938</v>
      </c>
      <c r="X45" s="20">
        <v>668434000</v>
      </c>
      <c r="Y45" s="20">
        <v>-135407062</v>
      </c>
      <c r="Z45" s="48">
        <v>-20.26</v>
      </c>
      <c r="AA45" s="22">
        <v>668434000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800848119</v>
      </c>
      <c r="D48" s="51">
        <f>SUM(D45:D47)</f>
        <v>800848119</v>
      </c>
      <c r="E48" s="52">
        <f t="shared" si="7"/>
        <v>725101000</v>
      </c>
      <c r="F48" s="53">
        <f t="shared" si="7"/>
        <v>668434000</v>
      </c>
      <c r="G48" s="53">
        <f t="shared" si="7"/>
        <v>615626546</v>
      </c>
      <c r="H48" s="53">
        <f t="shared" si="7"/>
        <v>554362468</v>
      </c>
      <c r="I48" s="53">
        <f t="shared" si="7"/>
        <v>0</v>
      </c>
      <c r="J48" s="53">
        <f t="shared" si="7"/>
        <v>0</v>
      </c>
      <c r="K48" s="53">
        <f t="shared" si="7"/>
        <v>460549262</v>
      </c>
      <c r="L48" s="53">
        <f t="shared" si="7"/>
        <v>550125079</v>
      </c>
      <c r="M48" s="53">
        <f t="shared" si="7"/>
        <v>575698730</v>
      </c>
      <c r="N48" s="53">
        <f t="shared" si="7"/>
        <v>575698730</v>
      </c>
      <c r="O48" s="53">
        <f t="shared" si="7"/>
        <v>535812674</v>
      </c>
      <c r="P48" s="53">
        <f t="shared" si="7"/>
        <v>590168053</v>
      </c>
      <c r="Q48" s="53">
        <f t="shared" si="7"/>
        <v>514445031</v>
      </c>
      <c r="R48" s="53">
        <f t="shared" si="7"/>
        <v>514445031</v>
      </c>
      <c r="S48" s="53">
        <f t="shared" si="7"/>
        <v>518122128</v>
      </c>
      <c r="T48" s="53">
        <f t="shared" si="7"/>
        <v>534938233</v>
      </c>
      <c r="U48" s="53">
        <f t="shared" si="7"/>
        <v>533026938</v>
      </c>
      <c r="V48" s="53">
        <f t="shared" si="7"/>
        <v>533026938</v>
      </c>
      <c r="W48" s="53">
        <f t="shared" si="7"/>
        <v>533026938</v>
      </c>
      <c r="X48" s="53">
        <f t="shared" si="7"/>
        <v>668434000</v>
      </c>
      <c r="Y48" s="53">
        <f t="shared" si="7"/>
        <v>-135407062</v>
      </c>
      <c r="Z48" s="54">
        <f>+IF(X48&lt;&gt;0,+(Y48/X48)*100,0)</f>
        <v>-20.25735704646981</v>
      </c>
      <c r="AA48" s="55">
        <f>SUM(AA45:AA47)</f>
        <v>668434000</v>
      </c>
    </row>
    <row r="49" spans="1:27" ht="13.5">
      <c r="A49" s="56" t="s">
        <v>94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143266</v>
      </c>
      <c r="D6" s="18">
        <v>143266</v>
      </c>
      <c r="E6" s="19">
        <v>102566</v>
      </c>
      <c r="F6" s="20">
        <v>102566</v>
      </c>
      <c r="G6" s="20">
        <v>-10293019</v>
      </c>
      <c r="H6" s="20">
        <v>321579</v>
      </c>
      <c r="I6" s="20"/>
      <c r="J6" s="20"/>
      <c r="K6" s="20">
        <v>24190315</v>
      </c>
      <c r="L6" s="20">
        <v>24190315</v>
      </c>
      <c r="M6" s="20">
        <v>38303542</v>
      </c>
      <c r="N6" s="20">
        <v>38303542</v>
      </c>
      <c r="O6" s="20">
        <v>-2724795</v>
      </c>
      <c r="P6" s="20">
        <v>1449095</v>
      </c>
      <c r="Q6" s="20">
        <v>8803261</v>
      </c>
      <c r="R6" s="20">
        <v>8803261</v>
      </c>
      <c r="S6" s="20">
        <v>8587392</v>
      </c>
      <c r="T6" s="20">
        <v>37762575</v>
      </c>
      <c r="U6" s="20">
        <v>32201918</v>
      </c>
      <c r="V6" s="20">
        <v>32201918</v>
      </c>
      <c r="W6" s="20">
        <v>32201918</v>
      </c>
      <c r="X6" s="20">
        <v>102566</v>
      </c>
      <c r="Y6" s="20">
        <v>32099352</v>
      </c>
      <c r="Z6" s="21">
        <v>31296.29</v>
      </c>
      <c r="AA6" s="22">
        <v>102566</v>
      </c>
    </row>
    <row r="7" spans="1:27" ht="13.5">
      <c r="A7" s="23" t="s">
        <v>34</v>
      </c>
      <c r="B7" s="17"/>
      <c r="C7" s="18">
        <v>892353</v>
      </c>
      <c r="D7" s="18">
        <v>892353</v>
      </c>
      <c r="E7" s="19">
        <v>850000</v>
      </c>
      <c r="F7" s="20">
        <v>850000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850000</v>
      </c>
      <c r="Y7" s="20">
        <v>-850000</v>
      </c>
      <c r="Z7" s="21">
        <v>-100</v>
      </c>
      <c r="AA7" s="22">
        <v>850000</v>
      </c>
    </row>
    <row r="8" spans="1:27" ht="13.5">
      <c r="A8" s="23" t="s">
        <v>35</v>
      </c>
      <c r="B8" s="17"/>
      <c r="C8" s="18">
        <v>66264699</v>
      </c>
      <c r="D8" s="18">
        <v>66264699</v>
      </c>
      <c r="E8" s="19">
        <v>163210430</v>
      </c>
      <c r="F8" s="20">
        <v>163210430</v>
      </c>
      <c r="G8" s="20">
        <v>20599325</v>
      </c>
      <c r="H8" s="20">
        <v>13099485</v>
      </c>
      <c r="I8" s="20"/>
      <c r="J8" s="20"/>
      <c r="K8" s="20">
        <v>16469498</v>
      </c>
      <c r="L8" s="20">
        <v>16469498</v>
      </c>
      <c r="M8" s="20">
        <v>7943453</v>
      </c>
      <c r="N8" s="20">
        <v>7943453</v>
      </c>
      <c r="O8" s="20">
        <v>10876958</v>
      </c>
      <c r="P8" s="20">
        <v>8028480</v>
      </c>
      <c r="Q8" s="20">
        <v>4854044</v>
      </c>
      <c r="R8" s="20">
        <v>4854044</v>
      </c>
      <c r="S8" s="20">
        <v>9059679</v>
      </c>
      <c r="T8" s="20">
        <v>-11421679</v>
      </c>
      <c r="U8" s="20">
        <v>6742062</v>
      </c>
      <c r="V8" s="20">
        <v>6742062</v>
      </c>
      <c r="W8" s="20">
        <v>6742062</v>
      </c>
      <c r="X8" s="20">
        <v>163210430</v>
      </c>
      <c r="Y8" s="20">
        <v>-156468368</v>
      </c>
      <c r="Z8" s="21">
        <v>-95.87</v>
      </c>
      <c r="AA8" s="22">
        <v>163210430</v>
      </c>
    </row>
    <row r="9" spans="1:27" ht="13.5">
      <c r="A9" s="23" t="s">
        <v>36</v>
      </c>
      <c r="B9" s="17"/>
      <c r="C9" s="18">
        <v>25810078</v>
      </c>
      <c r="D9" s="18">
        <v>25810078</v>
      </c>
      <c r="E9" s="19">
        <v>15000000</v>
      </c>
      <c r="F9" s="20">
        <v>15000000</v>
      </c>
      <c r="G9" s="20"/>
      <c r="H9" s="20">
        <v>-188590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15000000</v>
      </c>
      <c r="Y9" s="20">
        <v>-15000000</v>
      </c>
      <c r="Z9" s="21">
        <v>-100</v>
      </c>
      <c r="AA9" s="22">
        <v>15000000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1155343</v>
      </c>
      <c r="D11" s="18">
        <v>1155343</v>
      </c>
      <c r="E11" s="19">
        <v>1000000</v>
      </c>
      <c r="F11" s="20">
        <v>1000000</v>
      </c>
      <c r="G11" s="20">
        <v>117572</v>
      </c>
      <c r="H11" s="20">
        <v>-143517</v>
      </c>
      <c r="I11" s="20"/>
      <c r="J11" s="20"/>
      <c r="K11" s="20">
        <v>-229139</v>
      </c>
      <c r="L11" s="20">
        <v>-229139</v>
      </c>
      <c r="M11" s="20">
        <v>130073</v>
      </c>
      <c r="N11" s="20">
        <v>130073</v>
      </c>
      <c r="O11" s="20">
        <v>156101</v>
      </c>
      <c r="P11" s="20">
        <v>-391658</v>
      </c>
      <c r="Q11" s="20">
        <v>-17722</v>
      </c>
      <c r="R11" s="20">
        <v>-17722</v>
      </c>
      <c r="S11" s="20">
        <v>99204</v>
      </c>
      <c r="T11" s="20">
        <v>-288979</v>
      </c>
      <c r="U11" s="20">
        <v>-376615</v>
      </c>
      <c r="V11" s="20">
        <v>-376615</v>
      </c>
      <c r="W11" s="20">
        <v>-376615</v>
      </c>
      <c r="X11" s="20">
        <v>1000000</v>
      </c>
      <c r="Y11" s="20">
        <v>-1376615</v>
      </c>
      <c r="Z11" s="21">
        <v>-137.66</v>
      </c>
      <c r="AA11" s="22">
        <v>1000000</v>
      </c>
    </row>
    <row r="12" spans="1:27" ht="13.5">
      <c r="A12" s="27" t="s">
        <v>39</v>
      </c>
      <c r="B12" s="28"/>
      <c r="C12" s="29">
        <f aca="true" t="shared" si="0" ref="C12:Y12">SUM(C6:C11)</f>
        <v>94265739</v>
      </c>
      <c r="D12" s="29">
        <f>SUM(D6:D11)</f>
        <v>94265739</v>
      </c>
      <c r="E12" s="30">
        <f t="shared" si="0"/>
        <v>180162996</v>
      </c>
      <c r="F12" s="31">
        <f t="shared" si="0"/>
        <v>180162996</v>
      </c>
      <c r="G12" s="31">
        <f t="shared" si="0"/>
        <v>10423878</v>
      </c>
      <c r="H12" s="31">
        <f t="shared" si="0"/>
        <v>13088957</v>
      </c>
      <c r="I12" s="31">
        <f t="shared" si="0"/>
        <v>0</v>
      </c>
      <c r="J12" s="31">
        <f t="shared" si="0"/>
        <v>0</v>
      </c>
      <c r="K12" s="31">
        <f t="shared" si="0"/>
        <v>40430674</v>
      </c>
      <c r="L12" s="31">
        <f t="shared" si="0"/>
        <v>40430674</v>
      </c>
      <c r="M12" s="31">
        <f t="shared" si="0"/>
        <v>46377068</v>
      </c>
      <c r="N12" s="31">
        <f t="shared" si="0"/>
        <v>46377068</v>
      </c>
      <c r="O12" s="31">
        <f t="shared" si="0"/>
        <v>8308264</v>
      </c>
      <c r="P12" s="31">
        <f t="shared" si="0"/>
        <v>9085917</v>
      </c>
      <c r="Q12" s="31">
        <f t="shared" si="0"/>
        <v>13639583</v>
      </c>
      <c r="R12" s="31">
        <f t="shared" si="0"/>
        <v>13639583</v>
      </c>
      <c r="S12" s="31">
        <f t="shared" si="0"/>
        <v>17746275</v>
      </c>
      <c r="T12" s="31">
        <f t="shared" si="0"/>
        <v>26051917</v>
      </c>
      <c r="U12" s="31">
        <f t="shared" si="0"/>
        <v>38567365</v>
      </c>
      <c r="V12" s="31">
        <f t="shared" si="0"/>
        <v>38567365</v>
      </c>
      <c r="W12" s="31">
        <f t="shared" si="0"/>
        <v>38567365</v>
      </c>
      <c r="X12" s="31">
        <f t="shared" si="0"/>
        <v>180162996</v>
      </c>
      <c r="Y12" s="31">
        <f t="shared" si="0"/>
        <v>-141595631</v>
      </c>
      <c r="Z12" s="32">
        <f>+IF(X12&lt;&gt;0,+(Y12/X12)*100,0)</f>
        <v>-78.59307079906687</v>
      </c>
      <c r="AA12" s="33">
        <f>SUM(AA6:AA11)</f>
        <v>180162996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>
        <v>-3418500</v>
      </c>
      <c r="H15" s="20"/>
      <c r="I15" s="20"/>
      <c r="J15" s="20"/>
      <c r="K15" s="20">
        <v>-289242</v>
      </c>
      <c r="L15" s="20">
        <v>-289242</v>
      </c>
      <c r="M15" s="20">
        <v>-5769</v>
      </c>
      <c r="N15" s="20">
        <v>-5769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404089</v>
      </c>
      <c r="D16" s="18">
        <v>404089</v>
      </c>
      <c r="E16" s="19">
        <v>415343</v>
      </c>
      <c r="F16" s="20">
        <v>415343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415343</v>
      </c>
      <c r="Y16" s="24">
        <v>-415343</v>
      </c>
      <c r="Z16" s="25">
        <v>-100</v>
      </c>
      <c r="AA16" s="26">
        <v>415343</v>
      </c>
    </row>
    <row r="17" spans="1:27" ht="13.5">
      <c r="A17" s="23" t="s">
        <v>43</v>
      </c>
      <c r="B17" s="17"/>
      <c r="C17" s="18">
        <v>76471194</v>
      </c>
      <c r="D17" s="18">
        <v>76471194</v>
      </c>
      <c r="E17" s="19">
        <v>76471194</v>
      </c>
      <c r="F17" s="20">
        <v>76471194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76471194</v>
      </c>
      <c r="Y17" s="20">
        <v>-76471194</v>
      </c>
      <c r="Z17" s="21">
        <v>-100</v>
      </c>
      <c r="AA17" s="22">
        <v>76471194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1849092140</v>
      </c>
      <c r="D19" s="18">
        <v>1849092140</v>
      </c>
      <c r="E19" s="19">
        <v>1863758320</v>
      </c>
      <c r="F19" s="20">
        <v>1863758320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1863758320</v>
      </c>
      <c r="Y19" s="20">
        <v>-1863758320</v>
      </c>
      <c r="Z19" s="21">
        <v>-100</v>
      </c>
      <c r="AA19" s="22">
        <v>1863758320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2795450</v>
      </c>
      <c r="D21" s="18">
        <v>2795450</v>
      </c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103620</v>
      </c>
      <c r="D22" s="18">
        <v>103620</v>
      </c>
      <c r="E22" s="19">
        <v>1000000</v>
      </c>
      <c r="F22" s="20">
        <v>1000000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1000000</v>
      </c>
      <c r="Y22" s="20">
        <v>-1000000</v>
      </c>
      <c r="Z22" s="21">
        <v>-100</v>
      </c>
      <c r="AA22" s="22">
        <v>1000000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1928866493</v>
      </c>
      <c r="D24" s="29">
        <f>SUM(D15:D23)</f>
        <v>1928866493</v>
      </c>
      <c r="E24" s="36">
        <f t="shared" si="1"/>
        <v>1941644857</v>
      </c>
      <c r="F24" s="37">
        <f t="shared" si="1"/>
        <v>1941644857</v>
      </c>
      <c r="G24" s="37">
        <f t="shared" si="1"/>
        <v>-3418500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-289242</v>
      </c>
      <c r="L24" s="37">
        <f t="shared" si="1"/>
        <v>-289242</v>
      </c>
      <c r="M24" s="37">
        <f t="shared" si="1"/>
        <v>-5769</v>
      </c>
      <c r="N24" s="37">
        <f t="shared" si="1"/>
        <v>-5769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1941644857</v>
      </c>
      <c r="Y24" s="37">
        <f t="shared" si="1"/>
        <v>-1941644857</v>
      </c>
      <c r="Z24" s="38">
        <f>+IF(X24&lt;&gt;0,+(Y24/X24)*100,0)</f>
        <v>-100</v>
      </c>
      <c r="AA24" s="39">
        <f>SUM(AA15:AA23)</f>
        <v>1941644857</v>
      </c>
    </row>
    <row r="25" spans="1:27" ht="13.5">
      <c r="A25" s="27" t="s">
        <v>51</v>
      </c>
      <c r="B25" s="28"/>
      <c r="C25" s="29">
        <f aca="true" t="shared" si="2" ref="C25:Y25">+C12+C24</f>
        <v>2023132232</v>
      </c>
      <c r="D25" s="29">
        <f>+D12+D24</f>
        <v>2023132232</v>
      </c>
      <c r="E25" s="30">
        <f t="shared" si="2"/>
        <v>2121807853</v>
      </c>
      <c r="F25" s="31">
        <f t="shared" si="2"/>
        <v>2121807853</v>
      </c>
      <c r="G25" s="31">
        <f t="shared" si="2"/>
        <v>7005378</v>
      </c>
      <c r="H25" s="31">
        <f t="shared" si="2"/>
        <v>13088957</v>
      </c>
      <c r="I25" s="31">
        <f t="shared" si="2"/>
        <v>0</v>
      </c>
      <c r="J25" s="31">
        <f t="shared" si="2"/>
        <v>0</v>
      </c>
      <c r="K25" s="31">
        <f t="shared" si="2"/>
        <v>40141432</v>
      </c>
      <c r="L25" s="31">
        <f t="shared" si="2"/>
        <v>40141432</v>
      </c>
      <c r="M25" s="31">
        <f t="shared" si="2"/>
        <v>46371299</v>
      </c>
      <c r="N25" s="31">
        <f t="shared" si="2"/>
        <v>46371299</v>
      </c>
      <c r="O25" s="31">
        <f t="shared" si="2"/>
        <v>8308264</v>
      </c>
      <c r="P25" s="31">
        <f t="shared" si="2"/>
        <v>9085917</v>
      </c>
      <c r="Q25" s="31">
        <f t="shared" si="2"/>
        <v>13639583</v>
      </c>
      <c r="R25" s="31">
        <f t="shared" si="2"/>
        <v>13639583</v>
      </c>
      <c r="S25" s="31">
        <f t="shared" si="2"/>
        <v>17746275</v>
      </c>
      <c r="T25" s="31">
        <f t="shared" si="2"/>
        <v>26051917</v>
      </c>
      <c r="U25" s="31">
        <f t="shared" si="2"/>
        <v>38567365</v>
      </c>
      <c r="V25" s="31">
        <f t="shared" si="2"/>
        <v>38567365</v>
      </c>
      <c r="W25" s="31">
        <f t="shared" si="2"/>
        <v>38567365</v>
      </c>
      <c r="X25" s="31">
        <f t="shared" si="2"/>
        <v>2121807853</v>
      </c>
      <c r="Y25" s="31">
        <f t="shared" si="2"/>
        <v>-2083240488</v>
      </c>
      <c r="Z25" s="32">
        <f>+IF(X25&lt;&gt;0,+(Y25/X25)*100,0)</f>
        <v>-98.18233470361277</v>
      </c>
      <c r="AA25" s="33">
        <f>+AA12+AA24</f>
        <v>2121807853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9986891</v>
      </c>
      <c r="D29" s="18">
        <v>9986891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17369115</v>
      </c>
      <c r="D30" s="18">
        <v>17369115</v>
      </c>
      <c r="E30" s="19">
        <v>20861918</v>
      </c>
      <c r="F30" s="20">
        <v>20861918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20861918</v>
      </c>
      <c r="Y30" s="20">
        <v>-20861918</v>
      </c>
      <c r="Z30" s="21">
        <v>-100</v>
      </c>
      <c r="AA30" s="22">
        <v>20861918</v>
      </c>
    </row>
    <row r="31" spans="1:27" ht="13.5">
      <c r="A31" s="23" t="s">
        <v>56</v>
      </c>
      <c r="B31" s="17"/>
      <c r="C31" s="18">
        <v>3715810</v>
      </c>
      <c r="D31" s="18">
        <v>3715810</v>
      </c>
      <c r="E31" s="19">
        <v>3500000</v>
      </c>
      <c r="F31" s="20">
        <v>3500000</v>
      </c>
      <c r="G31" s="20">
        <v>-21197</v>
      </c>
      <c r="H31" s="20">
        <v>88599</v>
      </c>
      <c r="I31" s="20"/>
      <c r="J31" s="20"/>
      <c r="K31" s="20">
        <v>97329</v>
      </c>
      <c r="L31" s="20">
        <v>97329</v>
      </c>
      <c r="M31" s="20">
        <v>386525</v>
      </c>
      <c r="N31" s="20">
        <v>386525</v>
      </c>
      <c r="O31" s="20">
        <v>72956</v>
      </c>
      <c r="P31" s="20">
        <v>81591</v>
      </c>
      <c r="Q31" s="20">
        <v>58892</v>
      </c>
      <c r="R31" s="20">
        <v>58892</v>
      </c>
      <c r="S31" s="20">
        <v>55110</v>
      </c>
      <c r="T31" s="20">
        <v>-67640</v>
      </c>
      <c r="U31" s="20">
        <v>73809</v>
      </c>
      <c r="V31" s="20">
        <v>73809</v>
      </c>
      <c r="W31" s="20">
        <v>73809</v>
      </c>
      <c r="X31" s="20">
        <v>3500000</v>
      </c>
      <c r="Y31" s="20">
        <v>-3426191</v>
      </c>
      <c r="Z31" s="21">
        <v>-97.89</v>
      </c>
      <c r="AA31" s="22">
        <v>3500000</v>
      </c>
    </row>
    <row r="32" spans="1:27" ht="13.5">
      <c r="A32" s="23" t="s">
        <v>57</v>
      </c>
      <c r="B32" s="17"/>
      <c r="C32" s="18">
        <v>224601391</v>
      </c>
      <c r="D32" s="18">
        <v>224601391</v>
      </c>
      <c r="E32" s="19">
        <v>241000000</v>
      </c>
      <c r="F32" s="20">
        <v>241000000</v>
      </c>
      <c r="G32" s="20">
        <v>-60108902</v>
      </c>
      <c r="H32" s="20">
        <v>3093986</v>
      </c>
      <c r="I32" s="20"/>
      <c r="J32" s="20"/>
      <c r="K32" s="20">
        <v>4349129</v>
      </c>
      <c r="L32" s="20">
        <v>4349129</v>
      </c>
      <c r="M32" s="20">
        <v>-34837827</v>
      </c>
      <c r="N32" s="20">
        <v>-34837827</v>
      </c>
      <c r="O32" s="20">
        <v>8306672</v>
      </c>
      <c r="P32" s="20">
        <v>18359067</v>
      </c>
      <c r="Q32" s="20">
        <v>-10808410</v>
      </c>
      <c r="R32" s="20">
        <v>-10808410</v>
      </c>
      <c r="S32" s="20">
        <v>1838092</v>
      </c>
      <c r="T32" s="20">
        <v>-13803780</v>
      </c>
      <c r="U32" s="20">
        <v>26623862</v>
      </c>
      <c r="V32" s="20">
        <v>26623862</v>
      </c>
      <c r="W32" s="20">
        <v>26623862</v>
      </c>
      <c r="X32" s="20">
        <v>241000000</v>
      </c>
      <c r="Y32" s="20">
        <v>-214376138</v>
      </c>
      <c r="Z32" s="21">
        <v>-88.95</v>
      </c>
      <c r="AA32" s="22">
        <v>241000000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>
        <v>-6588133</v>
      </c>
      <c r="H33" s="20">
        <v>1428225</v>
      </c>
      <c r="I33" s="20"/>
      <c r="J33" s="20"/>
      <c r="K33" s="20">
        <v>2139655</v>
      </c>
      <c r="L33" s="20">
        <v>2139655</v>
      </c>
      <c r="M33" s="20">
        <v>-134938</v>
      </c>
      <c r="N33" s="20">
        <v>-134938</v>
      </c>
      <c r="O33" s="20">
        <v>367298</v>
      </c>
      <c r="P33" s="20">
        <v>1223256</v>
      </c>
      <c r="Q33" s="20">
        <v>6676270</v>
      </c>
      <c r="R33" s="20">
        <v>6676270</v>
      </c>
      <c r="S33" s="20">
        <v>3848175</v>
      </c>
      <c r="T33" s="20">
        <v>2743428</v>
      </c>
      <c r="U33" s="20">
        <v>-845241</v>
      </c>
      <c r="V33" s="20">
        <v>-845241</v>
      </c>
      <c r="W33" s="20">
        <v>-845241</v>
      </c>
      <c r="X33" s="20"/>
      <c r="Y33" s="20">
        <v>-845241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255673207</v>
      </c>
      <c r="D34" s="29">
        <f>SUM(D29:D33)</f>
        <v>255673207</v>
      </c>
      <c r="E34" s="30">
        <f t="shared" si="3"/>
        <v>265361918</v>
      </c>
      <c r="F34" s="31">
        <f t="shared" si="3"/>
        <v>265361918</v>
      </c>
      <c r="G34" s="31">
        <f t="shared" si="3"/>
        <v>-66718232</v>
      </c>
      <c r="H34" s="31">
        <f t="shared" si="3"/>
        <v>4610810</v>
      </c>
      <c r="I34" s="31">
        <f t="shared" si="3"/>
        <v>0</v>
      </c>
      <c r="J34" s="31">
        <f t="shared" si="3"/>
        <v>0</v>
      </c>
      <c r="K34" s="31">
        <f t="shared" si="3"/>
        <v>6586113</v>
      </c>
      <c r="L34" s="31">
        <f t="shared" si="3"/>
        <v>6586113</v>
      </c>
      <c r="M34" s="31">
        <f t="shared" si="3"/>
        <v>-34586240</v>
      </c>
      <c r="N34" s="31">
        <f t="shared" si="3"/>
        <v>-34586240</v>
      </c>
      <c r="O34" s="31">
        <f t="shared" si="3"/>
        <v>8746926</v>
      </c>
      <c r="P34" s="31">
        <f t="shared" si="3"/>
        <v>19663914</v>
      </c>
      <c r="Q34" s="31">
        <f t="shared" si="3"/>
        <v>-4073248</v>
      </c>
      <c r="R34" s="31">
        <f t="shared" si="3"/>
        <v>-4073248</v>
      </c>
      <c r="S34" s="31">
        <f t="shared" si="3"/>
        <v>5741377</v>
      </c>
      <c r="T34" s="31">
        <f t="shared" si="3"/>
        <v>-11127992</v>
      </c>
      <c r="U34" s="31">
        <f t="shared" si="3"/>
        <v>25852430</v>
      </c>
      <c r="V34" s="31">
        <f t="shared" si="3"/>
        <v>25852430</v>
      </c>
      <c r="W34" s="31">
        <f t="shared" si="3"/>
        <v>25852430</v>
      </c>
      <c r="X34" s="31">
        <f t="shared" si="3"/>
        <v>265361918</v>
      </c>
      <c r="Y34" s="31">
        <f t="shared" si="3"/>
        <v>-239509488</v>
      </c>
      <c r="Z34" s="32">
        <f>+IF(X34&lt;&gt;0,+(Y34/X34)*100,0)</f>
        <v>-90.25767141161529</v>
      </c>
      <c r="AA34" s="33">
        <f>SUM(AA29:AA33)</f>
        <v>265361918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32056461</v>
      </c>
      <c r="D37" s="18">
        <v>32056461</v>
      </c>
      <c r="E37" s="19">
        <v>30054350</v>
      </c>
      <c r="F37" s="20">
        <v>30054350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30054350</v>
      </c>
      <c r="Y37" s="20">
        <v>-30054350</v>
      </c>
      <c r="Z37" s="21">
        <v>-100</v>
      </c>
      <c r="AA37" s="22">
        <v>30054350</v>
      </c>
    </row>
    <row r="38" spans="1:27" ht="13.5">
      <c r="A38" s="23" t="s">
        <v>58</v>
      </c>
      <c r="B38" s="17"/>
      <c r="C38" s="18">
        <v>37995748</v>
      </c>
      <c r="D38" s="18">
        <v>37995748</v>
      </c>
      <c r="E38" s="19">
        <v>36187940</v>
      </c>
      <c r="F38" s="20">
        <v>36187940</v>
      </c>
      <c r="G38" s="20">
        <v>133637</v>
      </c>
      <c r="H38" s="20"/>
      <c r="I38" s="20"/>
      <c r="J38" s="20"/>
      <c r="K38" s="20"/>
      <c r="L38" s="20"/>
      <c r="M38" s="20"/>
      <c r="N38" s="20"/>
      <c r="O38" s="20"/>
      <c r="P38" s="20"/>
      <c r="Q38" s="20">
        <v>-1242240</v>
      </c>
      <c r="R38" s="20">
        <v>-1242240</v>
      </c>
      <c r="S38" s="20"/>
      <c r="T38" s="20"/>
      <c r="U38" s="20"/>
      <c r="V38" s="20"/>
      <c r="W38" s="20"/>
      <c r="X38" s="20">
        <v>36187940</v>
      </c>
      <c r="Y38" s="20">
        <v>-36187940</v>
      </c>
      <c r="Z38" s="21">
        <v>-100</v>
      </c>
      <c r="AA38" s="22">
        <v>36187940</v>
      </c>
    </row>
    <row r="39" spans="1:27" ht="13.5">
      <c r="A39" s="27" t="s">
        <v>61</v>
      </c>
      <c r="B39" s="35"/>
      <c r="C39" s="29">
        <f aca="true" t="shared" si="4" ref="C39:Y39">SUM(C37:C38)</f>
        <v>70052209</v>
      </c>
      <c r="D39" s="29">
        <f>SUM(D37:D38)</f>
        <v>70052209</v>
      </c>
      <c r="E39" s="36">
        <f t="shared" si="4"/>
        <v>66242290</v>
      </c>
      <c r="F39" s="37">
        <f t="shared" si="4"/>
        <v>66242290</v>
      </c>
      <c r="G39" s="37">
        <f t="shared" si="4"/>
        <v>133637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-1242240</v>
      </c>
      <c r="R39" s="37">
        <f t="shared" si="4"/>
        <v>-1242240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66242290</v>
      </c>
      <c r="Y39" s="37">
        <f t="shared" si="4"/>
        <v>-66242290</v>
      </c>
      <c r="Z39" s="38">
        <f>+IF(X39&lt;&gt;0,+(Y39/X39)*100,0)</f>
        <v>-100</v>
      </c>
      <c r="AA39" s="39">
        <f>SUM(AA37:AA38)</f>
        <v>66242290</v>
      </c>
    </row>
    <row r="40" spans="1:27" ht="13.5">
      <c r="A40" s="27" t="s">
        <v>62</v>
      </c>
      <c r="B40" s="28"/>
      <c r="C40" s="29">
        <f aca="true" t="shared" si="5" ref="C40:Y40">+C34+C39</f>
        <v>325725416</v>
      </c>
      <c r="D40" s="29">
        <f>+D34+D39</f>
        <v>325725416</v>
      </c>
      <c r="E40" s="30">
        <f t="shared" si="5"/>
        <v>331604208</v>
      </c>
      <c r="F40" s="31">
        <f t="shared" si="5"/>
        <v>331604208</v>
      </c>
      <c r="G40" s="31">
        <f t="shared" si="5"/>
        <v>-66584595</v>
      </c>
      <c r="H40" s="31">
        <f t="shared" si="5"/>
        <v>4610810</v>
      </c>
      <c r="I40" s="31">
        <f t="shared" si="5"/>
        <v>0</v>
      </c>
      <c r="J40" s="31">
        <f t="shared" si="5"/>
        <v>0</v>
      </c>
      <c r="K40" s="31">
        <f t="shared" si="5"/>
        <v>6586113</v>
      </c>
      <c r="L40" s="31">
        <f t="shared" si="5"/>
        <v>6586113</v>
      </c>
      <c r="M40" s="31">
        <f t="shared" si="5"/>
        <v>-34586240</v>
      </c>
      <c r="N40" s="31">
        <f t="shared" si="5"/>
        <v>-34586240</v>
      </c>
      <c r="O40" s="31">
        <f t="shared" si="5"/>
        <v>8746926</v>
      </c>
      <c r="P40" s="31">
        <f t="shared" si="5"/>
        <v>19663914</v>
      </c>
      <c r="Q40" s="31">
        <f t="shared" si="5"/>
        <v>-5315488</v>
      </c>
      <c r="R40" s="31">
        <f t="shared" si="5"/>
        <v>-5315488</v>
      </c>
      <c r="S40" s="31">
        <f t="shared" si="5"/>
        <v>5741377</v>
      </c>
      <c r="T40" s="31">
        <f t="shared" si="5"/>
        <v>-11127992</v>
      </c>
      <c r="U40" s="31">
        <f t="shared" si="5"/>
        <v>25852430</v>
      </c>
      <c r="V40" s="31">
        <f t="shared" si="5"/>
        <v>25852430</v>
      </c>
      <c r="W40" s="31">
        <f t="shared" si="5"/>
        <v>25852430</v>
      </c>
      <c r="X40" s="31">
        <f t="shared" si="5"/>
        <v>331604208</v>
      </c>
      <c r="Y40" s="31">
        <f t="shared" si="5"/>
        <v>-305751778</v>
      </c>
      <c r="Z40" s="32">
        <f>+IF(X40&lt;&gt;0,+(Y40/X40)*100,0)</f>
        <v>-92.2038293313817</v>
      </c>
      <c r="AA40" s="33">
        <f>+AA34+AA39</f>
        <v>331604208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1697406816</v>
      </c>
      <c r="D42" s="43">
        <f>+D25-D40</f>
        <v>1697406816</v>
      </c>
      <c r="E42" s="44">
        <f t="shared" si="6"/>
        <v>1790203645</v>
      </c>
      <c r="F42" s="45">
        <f t="shared" si="6"/>
        <v>1790203645</v>
      </c>
      <c r="G42" s="45">
        <f t="shared" si="6"/>
        <v>73589973</v>
      </c>
      <c r="H42" s="45">
        <f t="shared" si="6"/>
        <v>8478147</v>
      </c>
      <c r="I42" s="45">
        <f t="shared" si="6"/>
        <v>0</v>
      </c>
      <c r="J42" s="45">
        <f t="shared" si="6"/>
        <v>0</v>
      </c>
      <c r="K42" s="45">
        <f t="shared" si="6"/>
        <v>33555319</v>
      </c>
      <c r="L42" s="45">
        <f t="shared" si="6"/>
        <v>33555319</v>
      </c>
      <c r="M42" s="45">
        <f t="shared" si="6"/>
        <v>80957539</v>
      </c>
      <c r="N42" s="45">
        <f t="shared" si="6"/>
        <v>80957539</v>
      </c>
      <c r="O42" s="45">
        <f t="shared" si="6"/>
        <v>-438662</v>
      </c>
      <c r="P42" s="45">
        <f t="shared" si="6"/>
        <v>-10577997</v>
      </c>
      <c r="Q42" s="45">
        <f t="shared" si="6"/>
        <v>18955071</v>
      </c>
      <c r="R42" s="45">
        <f t="shared" si="6"/>
        <v>18955071</v>
      </c>
      <c r="S42" s="45">
        <f t="shared" si="6"/>
        <v>12004898</v>
      </c>
      <c r="T42" s="45">
        <f t="shared" si="6"/>
        <v>37179909</v>
      </c>
      <c r="U42" s="45">
        <f t="shared" si="6"/>
        <v>12714935</v>
      </c>
      <c r="V42" s="45">
        <f t="shared" si="6"/>
        <v>12714935</v>
      </c>
      <c r="W42" s="45">
        <f t="shared" si="6"/>
        <v>12714935</v>
      </c>
      <c r="X42" s="45">
        <f t="shared" si="6"/>
        <v>1790203645</v>
      </c>
      <c r="Y42" s="45">
        <f t="shared" si="6"/>
        <v>-1777488710</v>
      </c>
      <c r="Z42" s="46">
        <f>+IF(X42&lt;&gt;0,+(Y42/X42)*100,0)</f>
        <v>-99.2897492396738</v>
      </c>
      <c r="AA42" s="47">
        <f>+AA25-AA40</f>
        <v>1790203645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1697406816</v>
      </c>
      <c r="D45" s="18">
        <v>1697406816</v>
      </c>
      <c r="E45" s="19">
        <v>1790203645</v>
      </c>
      <c r="F45" s="20">
        <v>1790203645</v>
      </c>
      <c r="G45" s="20">
        <v>73589973</v>
      </c>
      <c r="H45" s="20">
        <v>8478147</v>
      </c>
      <c r="I45" s="20"/>
      <c r="J45" s="20"/>
      <c r="K45" s="20">
        <v>33555319</v>
      </c>
      <c r="L45" s="20">
        <v>33555319</v>
      </c>
      <c r="M45" s="20">
        <v>80957539</v>
      </c>
      <c r="N45" s="20">
        <v>80957539</v>
      </c>
      <c r="O45" s="20">
        <v>-438662</v>
      </c>
      <c r="P45" s="20">
        <v>-10577997</v>
      </c>
      <c r="Q45" s="20">
        <v>18955071</v>
      </c>
      <c r="R45" s="20">
        <v>18955071</v>
      </c>
      <c r="S45" s="20">
        <v>12004898</v>
      </c>
      <c r="T45" s="20">
        <v>37179909</v>
      </c>
      <c r="U45" s="20">
        <v>12714935</v>
      </c>
      <c r="V45" s="20">
        <v>12714935</v>
      </c>
      <c r="W45" s="20">
        <v>12714935</v>
      </c>
      <c r="X45" s="20">
        <v>1790203645</v>
      </c>
      <c r="Y45" s="20">
        <v>-1777488710</v>
      </c>
      <c r="Z45" s="48">
        <v>-99.29</v>
      </c>
      <c r="AA45" s="22">
        <v>1790203645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1697406816</v>
      </c>
      <c r="D48" s="51">
        <f>SUM(D45:D47)</f>
        <v>1697406816</v>
      </c>
      <c r="E48" s="52">
        <f t="shared" si="7"/>
        <v>1790203645</v>
      </c>
      <c r="F48" s="53">
        <f t="shared" si="7"/>
        <v>1790203645</v>
      </c>
      <c r="G48" s="53">
        <f t="shared" si="7"/>
        <v>73589973</v>
      </c>
      <c r="H48" s="53">
        <f t="shared" si="7"/>
        <v>8478147</v>
      </c>
      <c r="I48" s="53">
        <f t="shared" si="7"/>
        <v>0</v>
      </c>
      <c r="J48" s="53">
        <f t="shared" si="7"/>
        <v>0</v>
      </c>
      <c r="K48" s="53">
        <f t="shared" si="7"/>
        <v>33555319</v>
      </c>
      <c r="L48" s="53">
        <f t="shared" si="7"/>
        <v>33555319</v>
      </c>
      <c r="M48" s="53">
        <f t="shared" si="7"/>
        <v>80957539</v>
      </c>
      <c r="N48" s="53">
        <f t="shared" si="7"/>
        <v>80957539</v>
      </c>
      <c r="O48" s="53">
        <f t="shared" si="7"/>
        <v>-438662</v>
      </c>
      <c r="P48" s="53">
        <f t="shared" si="7"/>
        <v>-10577997</v>
      </c>
      <c r="Q48" s="53">
        <f t="shared" si="7"/>
        <v>18955071</v>
      </c>
      <c r="R48" s="53">
        <f t="shared" si="7"/>
        <v>18955071</v>
      </c>
      <c r="S48" s="53">
        <f t="shared" si="7"/>
        <v>12004898</v>
      </c>
      <c r="T48" s="53">
        <f t="shared" si="7"/>
        <v>37179909</v>
      </c>
      <c r="U48" s="53">
        <f t="shared" si="7"/>
        <v>12714935</v>
      </c>
      <c r="V48" s="53">
        <f t="shared" si="7"/>
        <v>12714935</v>
      </c>
      <c r="W48" s="53">
        <f t="shared" si="7"/>
        <v>12714935</v>
      </c>
      <c r="X48" s="53">
        <f t="shared" si="7"/>
        <v>1790203645</v>
      </c>
      <c r="Y48" s="53">
        <f t="shared" si="7"/>
        <v>-1777488710</v>
      </c>
      <c r="Z48" s="54">
        <f>+IF(X48&lt;&gt;0,+(Y48/X48)*100,0)</f>
        <v>-99.2897492396738</v>
      </c>
      <c r="AA48" s="55">
        <f>SUM(AA45:AA47)</f>
        <v>1790203645</v>
      </c>
    </row>
    <row r="49" spans="1:27" ht="13.5">
      <c r="A49" s="56" t="s">
        <v>94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4458957</v>
      </c>
      <c r="D6" s="18">
        <v>4458957</v>
      </c>
      <c r="E6" s="19">
        <v>-6030381</v>
      </c>
      <c r="F6" s="20">
        <v>-6030381</v>
      </c>
      <c r="G6" s="20">
        <v>20048</v>
      </c>
      <c r="H6" s="20">
        <v>64129</v>
      </c>
      <c r="I6" s="20">
        <v>64129</v>
      </c>
      <c r="J6" s="20">
        <v>64129</v>
      </c>
      <c r="K6" s="20">
        <v>64129</v>
      </c>
      <c r="L6" s="20">
        <v>64129</v>
      </c>
      <c r="M6" s="20">
        <v>64129</v>
      </c>
      <c r="N6" s="20">
        <v>64129</v>
      </c>
      <c r="O6" s="20">
        <v>64129</v>
      </c>
      <c r="P6" s="20">
        <v>64129</v>
      </c>
      <c r="Q6" s="20">
        <v>64129</v>
      </c>
      <c r="R6" s="20">
        <v>64129</v>
      </c>
      <c r="S6" s="20">
        <v>64129</v>
      </c>
      <c r="T6" s="20">
        <v>64129</v>
      </c>
      <c r="U6" s="20"/>
      <c r="V6" s="20">
        <v>64129</v>
      </c>
      <c r="W6" s="20">
        <v>64129</v>
      </c>
      <c r="X6" s="20">
        <v>-6030381</v>
      </c>
      <c r="Y6" s="20">
        <v>6094510</v>
      </c>
      <c r="Z6" s="21">
        <v>-101.06</v>
      </c>
      <c r="AA6" s="22">
        <v>-6030381</v>
      </c>
    </row>
    <row r="7" spans="1:27" ht="13.5">
      <c r="A7" s="23" t="s">
        <v>34</v>
      </c>
      <c r="B7" s="17"/>
      <c r="C7" s="18"/>
      <c r="D7" s="18"/>
      <c r="E7" s="19">
        <v>1887723</v>
      </c>
      <c r="F7" s="20">
        <v>1887723</v>
      </c>
      <c r="G7" s="20">
        <v>46156668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1887723</v>
      </c>
      <c r="Y7" s="20">
        <v>-1887723</v>
      </c>
      <c r="Z7" s="21">
        <v>-100</v>
      </c>
      <c r="AA7" s="22">
        <v>1887723</v>
      </c>
    </row>
    <row r="8" spans="1:27" ht="13.5">
      <c r="A8" s="23" t="s">
        <v>35</v>
      </c>
      <c r="B8" s="17"/>
      <c r="C8" s="18">
        <v>4678608</v>
      </c>
      <c r="D8" s="18">
        <v>4678608</v>
      </c>
      <c r="E8" s="19">
        <v>16581761</v>
      </c>
      <c r="F8" s="20">
        <v>16581761</v>
      </c>
      <c r="G8" s="20">
        <v>77719646</v>
      </c>
      <c r="H8" s="20">
        <v>122349776</v>
      </c>
      <c r="I8" s="20">
        <v>120491138</v>
      </c>
      <c r="J8" s="20">
        <v>120491138</v>
      </c>
      <c r="K8" s="20">
        <v>123117441</v>
      </c>
      <c r="L8" s="20">
        <v>127812140</v>
      </c>
      <c r="M8" s="20">
        <v>128778342</v>
      </c>
      <c r="N8" s="20">
        <v>128778342</v>
      </c>
      <c r="O8" s="20">
        <v>132758192</v>
      </c>
      <c r="P8" s="20">
        <v>137045085</v>
      </c>
      <c r="Q8" s="20">
        <v>139114563</v>
      </c>
      <c r="R8" s="20">
        <v>139114563</v>
      </c>
      <c r="S8" s="20">
        <v>142002934</v>
      </c>
      <c r="T8" s="20">
        <v>143923966</v>
      </c>
      <c r="U8" s="20"/>
      <c r="V8" s="20">
        <v>143923966</v>
      </c>
      <c r="W8" s="20">
        <v>143923966</v>
      </c>
      <c r="X8" s="20">
        <v>16581761</v>
      </c>
      <c r="Y8" s="20">
        <v>127342205</v>
      </c>
      <c r="Z8" s="21">
        <v>767.97</v>
      </c>
      <c r="AA8" s="22">
        <v>16581761</v>
      </c>
    </row>
    <row r="9" spans="1:27" ht="13.5">
      <c r="A9" s="23" t="s">
        <v>36</v>
      </c>
      <c r="B9" s="17"/>
      <c r="C9" s="18">
        <v>2003014</v>
      </c>
      <c r="D9" s="18">
        <v>2003014</v>
      </c>
      <c r="E9" s="19"/>
      <c r="F9" s="20"/>
      <c r="G9" s="20">
        <v>38532328</v>
      </c>
      <c r="H9" s="20">
        <v>1644633</v>
      </c>
      <c r="I9" s="20">
        <v>1644633</v>
      </c>
      <c r="J9" s="20">
        <v>1644633</v>
      </c>
      <c r="K9" s="20">
        <v>1644328</v>
      </c>
      <c r="L9" s="20">
        <v>343133</v>
      </c>
      <c r="M9" s="20">
        <v>343133</v>
      </c>
      <c r="N9" s="20">
        <v>343133</v>
      </c>
      <c r="O9" s="20">
        <v>2304</v>
      </c>
      <c r="P9" s="20">
        <v>2304</v>
      </c>
      <c r="Q9" s="20">
        <v>-2304</v>
      </c>
      <c r="R9" s="20">
        <v>-2304</v>
      </c>
      <c r="S9" s="20">
        <v>-2304</v>
      </c>
      <c r="T9" s="20">
        <v>-2304</v>
      </c>
      <c r="U9" s="20"/>
      <c r="V9" s="20">
        <v>-2304</v>
      </c>
      <c r="W9" s="20">
        <v>-2304</v>
      </c>
      <c r="X9" s="20"/>
      <c r="Y9" s="20">
        <v>-2304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612321</v>
      </c>
      <c r="D11" s="18">
        <v>612321</v>
      </c>
      <c r="E11" s="19">
        <v>20233204</v>
      </c>
      <c r="F11" s="20">
        <v>20233204</v>
      </c>
      <c r="G11" s="20">
        <v>12800812</v>
      </c>
      <c r="H11" s="20">
        <v>12720120</v>
      </c>
      <c r="I11" s="20">
        <v>12720120</v>
      </c>
      <c r="J11" s="20">
        <v>12720120</v>
      </c>
      <c r="K11" s="20">
        <v>12720120</v>
      </c>
      <c r="L11" s="20">
        <v>12720120</v>
      </c>
      <c r="M11" s="20">
        <v>12720120</v>
      </c>
      <c r="N11" s="20">
        <v>12720120</v>
      </c>
      <c r="O11" s="20">
        <v>12720120</v>
      </c>
      <c r="P11" s="20">
        <v>12720120</v>
      </c>
      <c r="Q11" s="20">
        <v>12720120</v>
      </c>
      <c r="R11" s="20">
        <v>12720120</v>
      </c>
      <c r="S11" s="20">
        <v>12720120</v>
      </c>
      <c r="T11" s="20">
        <v>12720120</v>
      </c>
      <c r="U11" s="20"/>
      <c r="V11" s="20">
        <v>12720120</v>
      </c>
      <c r="W11" s="20">
        <v>12720120</v>
      </c>
      <c r="X11" s="20">
        <v>20233204</v>
      </c>
      <c r="Y11" s="20">
        <v>-7513084</v>
      </c>
      <c r="Z11" s="21">
        <v>-37.13</v>
      </c>
      <c r="AA11" s="22">
        <v>20233204</v>
      </c>
    </row>
    <row r="12" spans="1:27" ht="13.5">
      <c r="A12" s="27" t="s">
        <v>39</v>
      </c>
      <c r="B12" s="28"/>
      <c r="C12" s="29">
        <f aca="true" t="shared" si="0" ref="C12:Y12">SUM(C6:C11)</f>
        <v>11752900</v>
      </c>
      <c r="D12" s="29">
        <f>SUM(D6:D11)</f>
        <v>11752900</v>
      </c>
      <c r="E12" s="30">
        <f t="shared" si="0"/>
        <v>32672307</v>
      </c>
      <c r="F12" s="31">
        <f t="shared" si="0"/>
        <v>32672307</v>
      </c>
      <c r="G12" s="31">
        <f t="shared" si="0"/>
        <v>175229502</v>
      </c>
      <c r="H12" s="31">
        <f t="shared" si="0"/>
        <v>136778658</v>
      </c>
      <c r="I12" s="31">
        <f t="shared" si="0"/>
        <v>134920020</v>
      </c>
      <c r="J12" s="31">
        <f t="shared" si="0"/>
        <v>134920020</v>
      </c>
      <c r="K12" s="31">
        <f t="shared" si="0"/>
        <v>137546018</v>
      </c>
      <c r="L12" s="31">
        <f t="shared" si="0"/>
        <v>140939522</v>
      </c>
      <c r="M12" s="31">
        <f t="shared" si="0"/>
        <v>141905724</v>
      </c>
      <c r="N12" s="31">
        <f t="shared" si="0"/>
        <v>141905724</v>
      </c>
      <c r="O12" s="31">
        <f t="shared" si="0"/>
        <v>145544745</v>
      </c>
      <c r="P12" s="31">
        <f t="shared" si="0"/>
        <v>149831638</v>
      </c>
      <c r="Q12" s="31">
        <f t="shared" si="0"/>
        <v>151896508</v>
      </c>
      <c r="R12" s="31">
        <f t="shared" si="0"/>
        <v>151896508</v>
      </c>
      <c r="S12" s="31">
        <f t="shared" si="0"/>
        <v>154784879</v>
      </c>
      <c r="T12" s="31">
        <f t="shared" si="0"/>
        <v>156705911</v>
      </c>
      <c r="U12" s="31">
        <f t="shared" si="0"/>
        <v>0</v>
      </c>
      <c r="V12" s="31">
        <f t="shared" si="0"/>
        <v>156705911</v>
      </c>
      <c r="W12" s="31">
        <f t="shared" si="0"/>
        <v>156705911</v>
      </c>
      <c r="X12" s="31">
        <f t="shared" si="0"/>
        <v>32672307</v>
      </c>
      <c r="Y12" s="31">
        <f t="shared" si="0"/>
        <v>124033604</v>
      </c>
      <c r="Z12" s="32">
        <f>+IF(X12&lt;&gt;0,+(Y12/X12)*100,0)</f>
        <v>379.6291581124039</v>
      </c>
      <c r="AA12" s="33">
        <f>SUM(AA6:AA11)</f>
        <v>32672307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>
        <v>24600962</v>
      </c>
      <c r="I16" s="24">
        <v>21585002</v>
      </c>
      <c r="J16" s="20">
        <v>21585002</v>
      </c>
      <c r="K16" s="24">
        <v>19041988</v>
      </c>
      <c r="L16" s="24">
        <v>19063660</v>
      </c>
      <c r="M16" s="20">
        <v>19063967</v>
      </c>
      <c r="N16" s="24">
        <v>19063967</v>
      </c>
      <c r="O16" s="24">
        <v>34252897</v>
      </c>
      <c r="P16" s="24">
        <v>34253245</v>
      </c>
      <c r="Q16" s="20">
        <v>38347753</v>
      </c>
      <c r="R16" s="24">
        <v>38347753</v>
      </c>
      <c r="S16" s="24">
        <v>23071410</v>
      </c>
      <c r="T16" s="20">
        <v>23119915</v>
      </c>
      <c r="U16" s="24"/>
      <c r="V16" s="24">
        <v>23119915</v>
      </c>
      <c r="W16" s="24">
        <v>23119915</v>
      </c>
      <c r="X16" s="20"/>
      <c r="Y16" s="24">
        <v>23119915</v>
      </c>
      <c r="Z16" s="25"/>
      <c r="AA16" s="26"/>
    </row>
    <row r="17" spans="1:27" ht="13.5">
      <c r="A17" s="23" t="s">
        <v>43</v>
      </c>
      <c r="B17" s="17"/>
      <c r="C17" s="18">
        <v>19390444</v>
      </c>
      <c r="D17" s="18">
        <v>19390444</v>
      </c>
      <c r="E17" s="19"/>
      <c r="F17" s="20"/>
      <c r="G17" s="20">
        <v>22760134</v>
      </c>
      <c r="H17" s="20">
        <v>22760135</v>
      </c>
      <c r="I17" s="20">
        <v>22760135</v>
      </c>
      <c r="J17" s="20">
        <v>22760135</v>
      </c>
      <c r="K17" s="20">
        <v>22760135</v>
      </c>
      <c r="L17" s="20">
        <v>20895811</v>
      </c>
      <c r="M17" s="20">
        <v>20895811</v>
      </c>
      <c r="N17" s="20">
        <v>20895811</v>
      </c>
      <c r="O17" s="20">
        <v>20895811</v>
      </c>
      <c r="P17" s="20">
        <v>20895811</v>
      </c>
      <c r="Q17" s="20">
        <v>20895811</v>
      </c>
      <c r="R17" s="20">
        <v>20895811</v>
      </c>
      <c r="S17" s="20">
        <v>20895811</v>
      </c>
      <c r="T17" s="20">
        <v>20895811</v>
      </c>
      <c r="U17" s="20"/>
      <c r="V17" s="20">
        <v>20895811</v>
      </c>
      <c r="W17" s="20">
        <v>20895811</v>
      </c>
      <c r="X17" s="20"/>
      <c r="Y17" s="20">
        <v>20895811</v>
      </c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519670314</v>
      </c>
      <c r="D19" s="18">
        <v>519670314</v>
      </c>
      <c r="E19" s="19">
        <v>897986136</v>
      </c>
      <c r="F19" s="20">
        <v>875486136</v>
      </c>
      <c r="G19" s="20">
        <v>487739889</v>
      </c>
      <c r="H19" s="20">
        <v>457749647</v>
      </c>
      <c r="I19" s="20">
        <v>459008620</v>
      </c>
      <c r="J19" s="20">
        <v>459008620</v>
      </c>
      <c r="K19" s="20">
        <v>453852830</v>
      </c>
      <c r="L19" s="20">
        <v>374760141</v>
      </c>
      <c r="M19" s="20">
        <v>371589032</v>
      </c>
      <c r="N19" s="20">
        <v>371589032</v>
      </c>
      <c r="O19" s="20">
        <v>373319839</v>
      </c>
      <c r="P19" s="20">
        <v>374821169</v>
      </c>
      <c r="Q19" s="20">
        <v>376074249</v>
      </c>
      <c r="R19" s="20">
        <v>376074249</v>
      </c>
      <c r="S19" s="20">
        <v>382186107</v>
      </c>
      <c r="T19" s="20">
        <v>382331172</v>
      </c>
      <c r="U19" s="20"/>
      <c r="V19" s="20">
        <v>382331172</v>
      </c>
      <c r="W19" s="20">
        <v>382331172</v>
      </c>
      <c r="X19" s="20">
        <v>875486136</v>
      </c>
      <c r="Y19" s="20">
        <v>-493154964</v>
      </c>
      <c r="Z19" s="21">
        <v>-56.33</v>
      </c>
      <c r="AA19" s="22">
        <v>875486136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47694</v>
      </c>
      <c r="D22" s="18">
        <v>47694</v>
      </c>
      <c r="E22" s="19"/>
      <c r="F22" s="20"/>
      <c r="G22" s="20">
        <v>19974659</v>
      </c>
      <c r="H22" s="20">
        <v>19390444</v>
      </c>
      <c r="I22" s="20">
        <v>19390444</v>
      </c>
      <c r="J22" s="20">
        <v>19390444</v>
      </c>
      <c r="K22" s="20">
        <v>19390444</v>
      </c>
      <c r="L22" s="20">
        <v>18080539</v>
      </c>
      <c r="M22" s="20">
        <v>18080539</v>
      </c>
      <c r="N22" s="20">
        <v>18080539</v>
      </c>
      <c r="O22" s="20">
        <v>18080539</v>
      </c>
      <c r="P22" s="20">
        <v>18080539</v>
      </c>
      <c r="Q22" s="20">
        <v>18080539</v>
      </c>
      <c r="R22" s="20">
        <v>18080539</v>
      </c>
      <c r="S22" s="20">
        <v>18080539</v>
      </c>
      <c r="T22" s="20">
        <v>18080539</v>
      </c>
      <c r="U22" s="20"/>
      <c r="V22" s="20">
        <v>18080539</v>
      </c>
      <c r="W22" s="20">
        <v>18080539</v>
      </c>
      <c r="X22" s="20"/>
      <c r="Y22" s="20">
        <v>18080539</v>
      </c>
      <c r="Z22" s="21"/>
      <c r="AA22" s="22"/>
    </row>
    <row r="23" spans="1:27" ht="13.5">
      <c r="A23" s="23" t="s">
        <v>49</v>
      </c>
      <c r="B23" s="17"/>
      <c r="C23" s="18">
        <v>492911</v>
      </c>
      <c r="D23" s="18">
        <v>492911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539601363</v>
      </c>
      <c r="D24" s="29">
        <f>SUM(D15:D23)</f>
        <v>539601363</v>
      </c>
      <c r="E24" s="36">
        <f t="shared" si="1"/>
        <v>897986136</v>
      </c>
      <c r="F24" s="37">
        <f t="shared" si="1"/>
        <v>875486136</v>
      </c>
      <c r="G24" s="37">
        <f t="shared" si="1"/>
        <v>530474682</v>
      </c>
      <c r="H24" s="37">
        <f t="shared" si="1"/>
        <v>524501188</v>
      </c>
      <c r="I24" s="37">
        <f t="shared" si="1"/>
        <v>522744201</v>
      </c>
      <c r="J24" s="37">
        <f t="shared" si="1"/>
        <v>522744201</v>
      </c>
      <c r="K24" s="37">
        <f t="shared" si="1"/>
        <v>515045397</v>
      </c>
      <c r="L24" s="37">
        <f t="shared" si="1"/>
        <v>432800151</v>
      </c>
      <c r="M24" s="37">
        <f t="shared" si="1"/>
        <v>429629349</v>
      </c>
      <c r="N24" s="37">
        <f t="shared" si="1"/>
        <v>429629349</v>
      </c>
      <c r="O24" s="37">
        <f t="shared" si="1"/>
        <v>446549086</v>
      </c>
      <c r="P24" s="37">
        <f t="shared" si="1"/>
        <v>448050764</v>
      </c>
      <c r="Q24" s="37">
        <f t="shared" si="1"/>
        <v>453398352</v>
      </c>
      <c r="R24" s="37">
        <f t="shared" si="1"/>
        <v>453398352</v>
      </c>
      <c r="S24" s="37">
        <f t="shared" si="1"/>
        <v>444233867</v>
      </c>
      <c r="T24" s="37">
        <f t="shared" si="1"/>
        <v>444427437</v>
      </c>
      <c r="U24" s="37">
        <f t="shared" si="1"/>
        <v>0</v>
      </c>
      <c r="V24" s="37">
        <f t="shared" si="1"/>
        <v>444427437</v>
      </c>
      <c r="W24" s="37">
        <f t="shared" si="1"/>
        <v>444427437</v>
      </c>
      <c r="X24" s="37">
        <f t="shared" si="1"/>
        <v>875486136</v>
      </c>
      <c r="Y24" s="37">
        <f t="shared" si="1"/>
        <v>-431058699</v>
      </c>
      <c r="Z24" s="38">
        <f>+IF(X24&lt;&gt;0,+(Y24/X24)*100,0)</f>
        <v>-49.23649630472275</v>
      </c>
      <c r="AA24" s="39">
        <f>SUM(AA15:AA23)</f>
        <v>875486136</v>
      </c>
    </row>
    <row r="25" spans="1:27" ht="13.5">
      <c r="A25" s="27" t="s">
        <v>51</v>
      </c>
      <c r="B25" s="28"/>
      <c r="C25" s="29">
        <f aca="true" t="shared" si="2" ref="C25:Y25">+C12+C24</f>
        <v>551354263</v>
      </c>
      <c r="D25" s="29">
        <f>+D12+D24</f>
        <v>551354263</v>
      </c>
      <c r="E25" s="30">
        <f t="shared" si="2"/>
        <v>930658443</v>
      </c>
      <c r="F25" s="31">
        <f t="shared" si="2"/>
        <v>908158443</v>
      </c>
      <c r="G25" s="31">
        <f t="shared" si="2"/>
        <v>705704184</v>
      </c>
      <c r="H25" s="31">
        <f t="shared" si="2"/>
        <v>661279846</v>
      </c>
      <c r="I25" s="31">
        <f t="shared" si="2"/>
        <v>657664221</v>
      </c>
      <c r="J25" s="31">
        <f t="shared" si="2"/>
        <v>657664221</v>
      </c>
      <c r="K25" s="31">
        <f t="shared" si="2"/>
        <v>652591415</v>
      </c>
      <c r="L25" s="31">
        <f t="shared" si="2"/>
        <v>573739673</v>
      </c>
      <c r="M25" s="31">
        <f t="shared" si="2"/>
        <v>571535073</v>
      </c>
      <c r="N25" s="31">
        <f t="shared" si="2"/>
        <v>571535073</v>
      </c>
      <c r="O25" s="31">
        <f t="shared" si="2"/>
        <v>592093831</v>
      </c>
      <c r="P25" s="31">
        <f t="shared" si="2"/>
        <v>597882402</v>
      </c>
      <c r="Q25" s="31">
        <f t="shared" si="2"/>
        <v>605294860</v>
      </c>
      <c r="R25" s="31">
        <f t="shared" si="2"/>
        <v>605294860</v>
      </c>
      <c r="S25" s="31">
        <f t="shared" si="2"/>
        <v>599018746</v>
      </c>
      <c r="T25" s="31">
        <f t="shared" si="2"/>
        <v>601133348</v>
      </c>
      <c r="U25" s="31">
        <f t="shared" si="2"/>
        <v>0</v>
      </c>
      <c r="V25" s="31">
        <f t="shared" si="2"/>
        <v>601133348</v>
      </c>
      <c r="W25" s="31">
        <f t="shared" si="2"/>
        <v>601133348</v>
      </c>
      <c r="X25" s="31">
        <f t="shared" si="2"/>
        <v>908158443</v>
      </c>
      <c r="Y25" s="31">
        <f t="shared" si="2"/>
        <v>-307025095</v>
      </c>
      <c r="Z25" s="32">
        <f>+IF(X25&lt;&gt;0,+(Y25/X25)*100,0)</f>
        <v>-33.80743716765732</v>
      </c>
      <c r="AA25" s="33">
        <f>+AA12+AA24</f>
        <v>908158443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>
        <v>14663814</v>
      </c>
      <c r="H29" s="20">
        <v>4474131</v>
      </c>
      <c r="I29" s="20">
        <v>3669396</v>
      </c>
      <c r="J29" s="20">
        <v>3669396</v>
      </c>
      <c r="K29" s="20">
        <v>775923</v>
      </c>
      <c r="L29" s="20">
        <v>4613630</v>
      </c>
      <c r="M29" s="20">
        <v>-8884131</v>
      </c>
      <c r="N29" s="20">
        <v>-8884131</v>
      </c>
      <c r="O29" s="20">
        <v>8356439</v>
      </c>
      <c r="P29" s="20">
        <v>13668990</v>
      </c>
      <c r="Q29" s="20">
        <v>-891568</v>
      </c>
      <c r="R29" s="20">
        <v>-891568</v>
      </c>
      <c r="S29" s="20">
        <v>1861944</v>
      </c>
      <c r="T29" s="20">
        <v>8680365</v>
      </c>
      <c r="U29" s="20"/>
      <c r="V29" s="20">
        <v>8680365</v>
      </c>
      <c r="W29" s="20">
        <v>8680365</v>
      </c>
      <c r="X29" s="20"/>
      <c r="Y29" s="20">
        <v>8680365</v>
      </c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1833493</v>
      </c>
      <c r="F30" s="20">
        <v>1833493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1833493</v>
      </c>
      <c r="Y30" s="20">
        <v>-1833493</v>
      </c>
      <c r="Z30" s="21">
        <v>-100</v>
      </c>
      <c r="AA30" s="22">
        <v>1833493</v>
      </c>
    </row>
    <row r="31" spans="1:27" ht="13.5">
      <c r="A31" s="23" t="s">
        <v>56</v>
      </c>
      <c r="B31" s="17"/>
      <c r="C31" s="18">
        <v>231326</v>
      </c>
      <c r="D31" s="18">
        <v>231326</v>
      </c>
      <c r="E31" s="19">
        <v>547935</v>
      </c>
      <c r="F31" s="20">
        <v>547935</v>
      </c>
      <c r="G31" s="20">
        <v>1695765</v>
      </c>
      <c r="H31" s="20">
        <v>1695961</v>
      </c>
      <c r="I31" s="20">
        <v>1698298</v>
      </c>
      <c r="J31" s="20">
        <v>1698298</v>
      </c>
      <c r="K31" s="20">
        <v>1698920</v>
      </c>
      <c r="L31" s="20">
        <v>237150</v>
      </c>
      <c r="M31" s="20">
        <v>238284</v>
      </c>
      <c r="N31" s="20">
        <v>238284</v>
      </c>
      <c r="O31" s="20">
        <v>237585</v>
      </c>
      <c r="P31" s="20">
        <v>239485</v>
      </c>
      <c r="Q31" s="20">
        <v>240461</v>
      </c>
      <c r="R31" s="20">
        <v>240461</v>
      </c>
      <c r="S31" s="20">
        <v>243478</v>
      </c>
      <c r="T31" s="20">
        <v>243374</v>
      </c>
      <c r="U31" s="20"/>
      <c r="V31" s="20">
        <v>243374</v>
      </c>
      <c r="W31" s="20">
        <v>243374</v>
      </c>
      <c r="X31" s="20">
        <v>547935</v>
      </c>
      <c r="Y31" s="20">
        <v>-304561</v>
      </c>
      <c r="Z31" s="21">
        <v>-55.58</v>
      </c>
      <c r="AA31" s="22">
        <v>547935</v>
      </c>
    </row>
    <row r="32" spans="1:27" ht="13.5">
      <c r="A32" s="23" t="s">
        <v>57</v>
      </c>
      <c r="B32" s="17"/>
      <c r="C32" s="18">
        <v>97876965</v>
      </c>
      <c r="D32" s="18">
        <v>97876965</v>
      </c>
      <c r="E32" s="19"/>
      <c r="F32" s="20"/>
      <c r="G32" s="20">
        <v>115019355</v>
      </c>
      <c r="H32" s="20">
        <v>96172430</v>
      </c>
      <c r="I32" s="20">
        <v>101185972</v>
      </c>
      <c r="J32" s="20">
        <v>101185972</v>
      </c>
      <c r="K32" s="20">
        <v>107909092</v>
      </c>
      <c r="L32" s="20">
        <v>117681933</v>
      </c>
      <c r="M32" s="20">
        <v>121075396</v>
      </c>
      <c r="N32" s="20">
        <v>121075396</v>
      </c>
      <c r="O32" s="20">
        <v>125701591</v>
      </c>
      <c r="P32" s="20">
        <v>127698870</v>
      </c>
      <c r="Q32" s="20">
        <v>139535634</v>
      </c>
      <c r="R32" s="20">
        <v>139535634</v>
      </c>
      <c r="S32" s="20">
        <v>138906497</v>
      </c>
      <c r="T32" s="20">
        <v>140385856</v>
      </c>
      <c r="U32" s="20"/>
      <c r="V32" s="20">
        <v>140385856</v>
      </c>
      <c r="W32" s="20">
        <v>140385856</v>
      </c>
      <c r="X32" s="20"/>
      <c r="Y32" s="20">
        <v>140385856</v>
      </c>
      <c r="Z32" s="21"/>
      <c r="AA32" s="22"/>
    </row>
    <row r="33" spans="1:27" ht="13.5">
      <c r="A33" s="23" t="s">
        <v>58</v>
      </c>
      <c r="B33" s="17"/>
      <c r="C33" s="18"/>
      <c r="D33" s="18"/>
      <c r="E33" s="19"/>
      <c r="F33" s="20"/>
      <c r="G33" s="20">
        <v>87435516</v>
      </c>
      <c r="H33" s="20">
        <v>108291295</v>
      </c>
      <c r="I33" s="20">
        <v>108190356</v>
      </c>
      <c r="J33" s="20">
        <v>108190356</v>
      </c>
      <c r="K33" s="20">
        <v>108169590</v>
      </c>
      <c r="L33" s="20">
        <v>108161171</v>
      </c>
      <c r="M33" s="20">
        <v>108128768</v>
      </c>
      <c r="N33" s="20">
        <v>108128768</v>
      </c>
      <c r="O33" s="20">
        <v>108128768</v>
      </c>
      <c r="P33" s="20">
        <v>108128768</v>
      </c>
      <c r="Q33" s="20">
        <v>108128768</v>
      </c>
      <c r="R33" s="20">
        <v>108128768</v>
      </c>
      <c r="S33" s="20">
        <v>107937740</v>
      </c>
      <c r="T33" s="20">
        <v>107887999</v>
      </c>
      <c r="U33" s="20"/>
      <c r="V33" s="20">
        <v>107887999</v>
      </c>
      <c r="W33" s="20">
        <v>107887999</v>
      </c>
      <c r="X33" s="20"/>
      <c r="Y33" s="20">
        <v>107887999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98108291</v>
      </c>
      <c r="D34" s="29">
        <f>SUM(D29:D33)</f>
        <v>98108291</v>
      </c>
      <c r="E34" s="30">
        <f t="shared" si="3"/>
        <v>2381428</v>
      </c>
      <c r="F34" s="31">
        <f t="shared" si="3"/>
        <v>2381428</v>
      </c>
      <c r="G34" s="31">
        <f t="shared" si="3"/>
        <v>218814450</v>
      </c>
      <c r="H34" s="31">
        <f t="shared" si="3"/>
        <v>210633817</v>
      </c>
      <c r="I34" s="31">
        <f t="shared" si="3"/>
        <v>214744022</v>
      </c>
      <c r="J34" s="31">
        <f t="shared" si="3"/>
        <v>214744022</v>
      </c>
      <c r="K34" s="31">
        <f t="shared" si="3"/>
        <v>218553525</v>
      </c>
      <c r="L34" s="31">
        <f t="shared" si="3"/>
        <v>230693884</v>
      </c>
      <c r="M34" s="31">
        <f t="shared" si="3"/>
        <v>220558317</v>
      </c>
      <c r="N34" s="31">
        <f t="shared" si="3"/>
        <v>220558317</v>
      </c>
      <c r="O34" s="31">
        <f t="shared" si="3"/>
        <v>242424383</v>
      </c>
      <c r="P34" s="31">
        <f t="shared" si="3"/>
        <v>249736113</v>
      </c>
      <c r="Q34" s="31">
        <f t="shared" si="3"/>
        <v>247013295</v>
      </c>
      <c r="R34" s="31">
        <f t="shared" si="3"/>
        <v>247013295</v>
      </c>
      <c r="S34" s="31">
        <f t="shared" si="3"/>
        <v>248949659</v>
      </c>
      <c r="T34" s="31">
        <f t="shared" si="3"/>
        <v>257197594</v>
      </c>
      <c r="U34" s="31">
        <f t="shared" si="3"/>
        <v>0</v>
      </c>
      <c r="V34" s="31">
        <f t="shared" si="3"/>
        <v>257197594</v>
      </c>
      <c r="W34" s="31">
        <f t="shared" si="3"/>
        <v>257197594</v>
      </c>
      <c r="X34" s="31">
        <f t="shared" si="3"/>
        <v>2381428</v>
      </c>
      <c r="Y34" s="31">
        <f t="shared" si="3"/>
        <v>254816166</v>
      </c>
      <c r="Z34" s="32">
        <f>+IF(X34&lt;&gt;0,+(Y34/X34)*100,0)</f>
        <v>10700.141511731617</v>
      </c>
      <c r="AA34" s="33">
        <f>SUM(AA29:AA33)</f>
        <v>2381428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9961594</v>
      </c>
      <c r="F37" s="20">
        <v>9961594</v>
      </c>
      <c r="G37" s="20">
        <v>4246652</v>
      </c>
      <c r="H37" s="20">
        <v>4316396</v>
      </c>
      <c r="I37" s="20">
        <v>3989859</v>
      </c>
      <c r="J37" s="20">
        <v>3989859</v>
      </c>
      <c r="K37" s="20">
        <v>3868971</v>
      </c>
      <c r="L37" s="20">
        <v>3141498</v>
      </c>
      <c r="M37" s="20">
        <v>3071251</v>
      </c>
      <c r="N37" s="20">
        <v>3071251</v>
      </c>
      <c r="O37" s="20">
        <v>2950363</v>
      </c>
      <c r="P37" s="20">
        <v>2753004</v>
      </c>
      <c r="Q37" s="20">
        <v>2470711</v>
      </c>
      <c r="R37" s="20">
        <v>2470711</v>
      </c>
      <c r="S37" s="20">
        <v>2349823</v>
      </c>
      <c r="T37" s="20">
        <v>2228935</v>
      </c>
      <c r="U37" s="20"/>
      <c r="V37" s="20">
        <v>2228935</v>
      </c>
      <c r="W37" s="20">
        <v>2228935</v>
      </c>
      <c r="X37" s="20">
        <v>9961594</v>
      </c>
      <c r="Y37" s="20">
        <v>-7732659</v>
      </c>
      <c r="Z37" s="21">
        <v>-77.62</v>
      </c>
      <c r="AA37" s="22">
        <v>9961594</v>
      </c>
    </row>
    <row r="38" spans="1:27" ht="13.5">
      <c r="A38" s="23" t="s">
        <v>58</v>
      </c>
      <c r="B38" s="17"/>
      <c r="C38" s="18">
        <v>20498813</v>
      </c>
      <c r="D38" s="18">
        <v>20498813</v>
      </c>
      <c r="E38" s="19">
        <v>20295134</v>
      </c>
      <c r="F38" s="20">
        <v>20295134</v>
      </c>
      <c r="G38" s="20">
        <v>13416011</v>
      </c>
      <c r="H38" s="20">
        <v>17348456</v>
      </c>
      <c r="I38" s="20">
        <v>17348456</v>
      </c>
      <c r="J38" s="20">
        <v>17348456</v>
      </c>
      <c r="K38" s="20">
        <v>17348456</v>
      </c>
      <c r="L38" s="20">
        <v>16781134</v>
      </c>
      <c r="M38" s="20">
        <v>16781134</v>
      </c>
      <c r="N38" s="20">
        <v>16781134</v>
      </c>
      <c r="O38" s="20">
        <v>16781134</v>
      </c>
      <c r="P38" s="20">
        <v>16781134</v>
      </c>
      <c r="Q38" s="20">
        <v>16781134</v>
      </c>
      <c r="R38" s="20">
        <v>16781134</v>
      </c>
      <c r="S38" s="20">
        <v>16781134</v>
      </c>
      <c r="T38" s="20">
        <v>16781134</v>
      </c>
      <c r="U38" s="20"/>
      <c r="V38" s="20">
        <v>16781134</v>
      </c>
      <c r="W38" s="20">
        <v>16781134</v>
      </c>
      <c r="X38" s="20">
        <v>20295134</v>
      </c>
      <c r="Y38" s="20">
        <v>-3514000</v>
      </c>
      <c r="Z38" s="21">
        <v>-17.31</v>
      </c>
      <c r="AA38" s="22">
        <v>20295134</v>
      </c>
    </row>
    <row r="39" spans="1:27" ht="13.5">
      <c r="A39" s="27" t="s">
        <v>61</v>
      </c>
      <c r="B39" s="35"/>
      <c r="C39" s="29">
        <f aca="true" t="shared" si="4" ref="C39:Y39">SUM(C37:C38)</f>
        <v>20498813</v>
      </c>
      <c r="D39" s="29">
        <f>SUM(D37:D38)</f>
        <v>20498813</v>
      </c>
      <c r="E39" s="36">
        <f t="shared" si="4"/>
        <v>30256728</v>
      </c>
      <c r="F39" s="37">
        <f t="shared" si="4"/>
        <v>30256728</v>
      </c>
      <c r="G39" s="37">
        <f t="shared" si="4"/>
        <v>17662663</v>
      </c>
      <c r="H39" s="37">
        <f t="shared" si="4"/>
        <v>21664852</v>
      </c>
      <c r="I39" s="37">
        <f t="shared" si="4"/>
        <v>21338315</v>
      </c>
      <c r="J39" s="37">
        <f t="shared" si="4"/>
        <v>21338315</v>
      </c>
      <c r="K39" s="37">
        <f t="shared" si="4"/>
        <v>21217427</v>
      </c>
      <c r="L39" s="37">
        <f t="shared" si="4"/>
        <v>19922632</v>
      </c>
      <c r="M39" s="37">
        <f t="shared" si="4"/>
        <v>19852385</v>
      </c>
      <c r="N39" s="37">
        <f t="shared" si="4"/>
        <v>19852385</v>
      </c>
      <c r="O39" s="37">
        <f t="shared" si="4"/>
        <v>19731497</v>
      </c>
      <c r="P39" s="37">
        <f t="shared" si="4"/>
        <v>19534138</v>
      </c>
      <c r="Q39" s="37">
        <f t="shared" si="4"/>
        <v>19251845</v>
      </c>
      <c r="R39" s="37">
        <f t="shared" si="4"/>
        <v>19251845</v>
      </c>
      <c r="S39" s="37">
        <f t="shared" si="4"/>
        <v>19130957</v>
      </c>
      <c r="T39" s="37">
        <f t="shared" si="4"/>
        <v>19010069</v>
      </c>
      <c r="U39" s="37">
        <f t="shared" si="4"/>
        <v>0</v>
      </c>
      <c r="V39" s="37">
        <f t="shared" si="4"/>
        <v>19010069</v>
      </c>
      <c r="W39" s="37">
        <f t="shared" si="4"/>
        <v>19010069</v>
      </c>
      <c r="X39" s="37">
        <f t="shared" si="4"/>
        <v>30256728</v>
      </c>
      <c r="Y39" s="37">
        <f t="shared" si="4"/>
        <v>-11246659</v>
      </c>
      <c r="Z39" s="38">
        <f>+IF(X39&lt;&gt;0,+(Y39/X39)*100,0)</f>
        <v>-37.17077074560078</v>
      </c>
      <c r="AA39" s="39">
        <f>SUM(AA37:AA38)</f>
        <v>30256728</v>
      </c>
    </row>
    <row r="40" spans="1:27" ht="13.5">
      <c r="A40" s="27" t="s">
        <v>62</v>
      </c>
      <c r="B40" s="28"/>
      <c r="C40" s="29">
        <f aca="true" t="shared" si="5" ref="C40:Y40">+C34+C39</f>
        <v>118607104</v>
      </c>
      <c r="D40" s="29">
        <f>+D34+D39</f>
        <v>118607104</v>
      </c>
      <c r="E40" s="30">
        <f t="shared" si="5"/>
        <v>32638156</v>
      </c>
      <c r="F40" s="31">
        <f t="shared" si="5"/>
        <v>32638156</v>
      </c>
      <c r="G40" s="31">
        <f t="shared" si="5"/>
        <v>236477113</v>
      </c>
      <c r="H40" s="31">
        <f t="shared" si="5"/>
        <v>232298669</v>
      </c>
      <c r="I40" s="31">
        <f t="shared" si="5"/>
        <v>236082337</v>
      </c>
      <c r="J40" s="31">
        <f t="shared" si="5"/>
        <v>236082337</v>
      </c>
      <c r="K40" s="31">
        <f t="shared" si="5"/>
        <v>239770952</v>
      </c>
      <c r="L40" s="31">
        <f t="shared" si="5"/>
        <v>250616516</v>
      </c>
      <c r="M40" s="31">
        <f t="shared" si="5"/>
        <v>240410702</v>
      </c>
      <c r="N40" s="31">
        <f t="shared" si="5"/>
        <v>240410702</v>
      </c>
      <c r="O40" s="31">
        <f t="shared" si="5"/>
        <v>262155880</v>
      </c>
      <c r="P40" s="31">
        <f t="shared" si="5"/>
        <v>269270251</v>
      </c>
      <c r="Q40" s="31">
        <f t="shared" si="5"/>
        <v>266265140</v>
      </c>
      <c r="R40" s="31">
        <f t="shared" si="5"/>
        <v>266265140</v>
      </c>
      <c r="S40" s="31">
        <f t="shared" si="5"/>
        <v>268080616</v>
      </c>
      <c r="T40" s="31">
        <f t="shared" si="5"/>
        <v>276207663</v>
      </c>
      <c r="U40" s="31">
        <f t="shared" si="5"/>
        <v>0</v>
      </c>
      <c r="V40" s="31">
        <f t="shared" si="5"/>
        <v>276207663</v>
      </c>
      <c r="W40" s="31">
        <f t="shared" si="5"/>
        <v>276207663</v>
      </c>
      <c r="X40" s="31">
        <f t="shared" si="5"/>
        <v>32638156</v>
      </c>
      <c r="Y40" s="31">
        <f t="shared" si="5"/>
        <v>243569507</v>
      </c>
      <c r="Z40" s="32">
        <f>+IF(X40&lt;&gt;0,+(Y40/X40)*100,0)</f>
        <v>746.2722679553343</v>
      </c>
      <c r="AA40" s="33">
        <f>+AA34+AA39</f>
        <v>32638156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432747159</v>
      </c>
      <c r="D42" s="43">
        <f>+D25-D40</f>
        <v>432747159</v>
      </c>
      <c r="E42" s="44">
        <f t="shared" si="6"/>
        <v>898020287</v>
      </c>
      <c r="F42" s="45">
        <f t="shared" si="6"/>
        <v>875520287</v>
      </c>
      <c r="G42" s="45">
        <f t="shared" si="6"/>
        <v>469227071</v>
      </c>
      <c r="H42" s="45">
        <f t="shared" si="6"/>
        <v>428981177</v>
      </c>
      <c r="I42" s="45">
        <f t="shared" si="6"/>
        <v>421581884</v>
      </c>
      <c r="J42" s="45">
        <f t="shared" si="6"/>
        <v>421581884</v>
      </c>
      <c r="K42" s="45">
        <f t="shared" si="6"/>
        <v>412820463</v>
      </c>
      <c r="L42" s="45">
        <f t="shared" si="6"/>
        <v>323123157</v>
      </c>
      <c r="M42" s="45">
        <f t="shared" si="6"/>
        <v>331124371</v>
      </c>
      <c r="N42" s="45">
        <f t="shared" si="6"/>
        <v>331124371</v>
      </c>
      <c r="O42" s="45">
        <f t="shared" si="6"/>
        <v>329937951</v>
      </c>
      <c r="P42" s="45">
        <f t="shared" si="6"/>
        <v>328612151</v>
      </c>
      <c r="Q42" s="45">
        <f t="shared" si="6"/>
        <v>339029720</v>
      </c>
      <c r="R42" s="45">
        <f t="shared" si="6"/>
        <v>339029720</v>
      </c>
      <c r="S42" s="45">
        <f t="shared" si="6"/>
        <v>330938130</v>
      </c>
      <c r="T42" s="45">
        <f t="shared" si="6"/>
        <v>324925685</v>
      </c>
      <c r="U42" s="45">
        <f t="shared" si="6"/>
        <v>0</v>
      </c>
      <c r="V42" s="45">
        <f t="shared" si="6"/>
        <v>324925685</v>
      </c>
      <c r="W42" s="45">
        <f t="shared" si="6"/>
        <v>324925685</v>
      </c>
      <c r="X42" s="45">
        <f t="shared" si="6"/>
        <v>875520287</v>
      </c>
      <c r="Y42" s="45">
        <f t="shared" si="6"/>
        <v>-550594602</v>
      </c>
      <c r="Z42" s="46">
        <f>+IF(X42&lt;&gt;0,+(Y42/X42)*100,0)</f>
        <v>-62.88770348047914</v>
      </c>
      <c r="AA42" s="47">
        <f>+AA25-AA40</f>
        <v>875520287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432747159</v>
      </c>
      <c r="D45" s="18">
        <v>432747159</v>
      </c>
      <c r="E45" s="19">
        <v>898020287</v>
      </c>
      <c r="F45" s="20">
        <v>875520287</v>
      </c>
      <c r="G45" s="20">
        <v>469227071</v>
      </c>
      <c r="H45" s="20">
        <v>428981177</v>
      </c>
      <c r="I45" s="20">
        <v>421581884</v>
      </c>
      <c r="J45" s="20">
        <v>421581884</v>
      </c>
      <c r="K45" s="20">
        <v>412820463</v>
      </c>
      <c r="L45" s="20">
        <v>323123157</v>
      </c>
      <c r="M45" s="20">
        <v>331124371</v>
      </c>
      <c r="N45" s="20">
        <v>331124371</v>
      </c>
      <c r="O45" s="20">
        <v>329937951</v>
      </c>
      <c r="P45" s="20">
        <v>328612151</v>
      </c>
      <c r="Q45" s="20">
        <v>339029720</v>
      </c>
      <c r="R45" s="20">
        <v>339029720</v>
      </c>
      <c r="S45" s="20">
        <v>330938130</v>
      </c>
      <c r="T45" s="20">
        <v>324925685</v>
      </c>
      <c r="U45" s="20"/>
      <c r="V45" s="20">
        <v>324925685</v>
      </c>
      <c r="W45" s="20">
        <v>324925685</v>
      </c>
      <c r="X45" s="20">
        <v>875520287</v>
      </c>
      <c r="Y45" s="20">
        <v>-550594602</v>
      </c>
      <c r="Z45" s="48">
        <v>-62.89</v>
      </c>
      <c r="AA45" s="22">
        <v>875520287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432747159</v>
      </c>
      <c r="D48" s="51">
        <f>SUM(D45:D47)</f>
        <v>432747159</v>
      </c>
      <c r="E48" s="52">
        <f t="shared" si="7"/>
        <v>898020287</v>
      </c>
      <c r="F48" s="53">
        <f t="shared" si="7"/>
        <v>875520287</v>
      </c>
      <c r="G48" s="53">
        <f t="shared" si="7"/>
        <v>469227071</v>
      </c>
      <c r="H48" s="53">
        <f t="shared" si="7"/>
        <v>428981177</v>
      </c>
      <c r="I48" s="53">
        <f t="shared" si="7"/>
        <v>421581884</v>
      </c>
      <c r="J48" s="53">
        <f t="shared" si="7"/>
        <v>421581884</v>
      </c>
      <c r="K48" s="53">
        <f t="shared" si="7"/>
        <v>412820463</v>
      </c>
      <c r="L48" s="53">
        <f t="shared" si="7"/>
        <v>323123157</v>
      </c>
      <c r="M48" s="53">
        <f t="shared" si="7"/>
        <v>331124371</v>
      </c>
      <c r="N48" s="53">
        <f t="shared" si="7"/>
        <v>331124371</v>
      </c>
      <c r="O48" s="53">
        <f t="shared" si="7"/>
        <v>329937951</v>
      </c>
      <c r="P48" s="53">
        <f t="shared" si="7"/>
        <v>328612151</v>
      </c>
      <c r="Q48" s="53">
        <f t="shared" si="7"/>
        <v>339029720</v>
      </c>
      <c r="R48" s="53">
        <f t="shared" si="7"/>
        <v>339029720</v>
      </c>
      <c r="S48" s="53">
        <f t="shared" si="7"/>
        <v>330938130</v>
      </c>
      <c r="T48" s="53">
        <f t="shared" si="7"/>
        <v>324925685</v>
      </c>
      <c r="U48" s="53">
        <f t="shared" si="7"/>
        <v>0</v>
      </c>
      <c r="V48" s="53">
        <f t="shared" si="7"/>
        <v>324925685</v>
      </c>
      <c r="W48" s="53">
        <f t="shared" si="7"/>
        <v>324925685</v>
      </c>
      <c r="X48" s="53">
        <f t="shared" si="7"/>
        <v>875520287</v>
      </c>
      <c r="Y48" s="53">
        <f t="shared" si="7"/>
        <v>-550594602</v>
      </c>
      <c r="Z48" s="54">
        <f>+IF(X48&lt;&gt;0,+(Y48/X48)*100,0)</f>
        <v>-62.88770348047914</v>
      </c>
      <c r="AA48" s="55">
        <f>SUM(AA45:AA47)</f>
        <v>875520287</v>
      </c>
    </row>
    <row r="49" spans="1:27" ht="13.5">
      <c r="A49" s="56" t="s">
        <v>94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12597635</v>
      </c>
      <c r="D6" s="18">
        <v>12597635</v>
      </c>
      <c r="E6" s="19">
        <v>20000000</v>
      </c>
      <c r="F6" s="20">
        <v>2000000</v>
      </c>
      <c r="G6" s="20">
        <v>75621268</v>
      </c>
      <c r="H6" s="20">
        <v>66060551</v>
      </c>
      <c r="I6" s="20">
        <v>30076804</v>
      </c>
      <c r="J6" s="20">
        <v>30076804</v>
      </c>
      <c r="K6" s="20">
        <v>8504349</v>
      </c>
      <c r="L6" s="20">
        <v>73938575</v>
      </c>
      <c r="M6" s="20">
        <v>48580745</v>
      </c>
      <c r="N6" s="20">
        <v>48580745</v>
      </c>
      <c r="O6" s="20">
        <v>45585946</v>
      </c>
      <c r="P6" s="20">
        <v>28746425</v>
      </c>
      <c r="Q6" s="20">
        <v>85973615</v>
      </c>
      <c r="R6" s="20">
        <v>85973615</v>
      </c>
      <c r="S6" s="20">
        <v>57271751</v>
      </c>
      <c r="T6" s="20">
        <v>35559841</v>
      </c>
      <c r="U6" s="20">
        <v>3683689</v>
      </c>
      <c r="V6" s="20">
        <v>3683689</v>
      </c>
      <c r="W6" s="20">
        <v>3683689</v>
      </c>
      <c r="X6" s="20">
        <v>2000000</v>
      </c>
      <c r="Y6" s="20">
        <v>1683689</v>
      </c>
      <c r="Z6" s="21">
        <v>84.18</v>
      </c>
      <c r="AA6" s="22">
        <v>2000000</v>
      </c>
    </row>
    <row r="7" spans="1:27" ht="13.5">
      <c r="A7" s="23" t="s">
        <v>34</v>
      </c>
      <c r="B7" s="17"/>
      <c r="C7" s="18"/>
      <c r="D7" s="18"/>
      <c r="E7" s="19">
        <v>20000000</v>
      </c>
      <c r="F7" s="20">
        <v>1500000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1500000</v>
      </c>
      <c r="Y7" s="20">
        <v>-1500000</v>
      </c>
      <c r="Z7" s="21">
        <v>-100</v>
      </c>
      <c r="AA7" s="22">
        <v>1500000</v>
      </c>
    </row>
    <row r="8" spans="1:27" ht="13.5">
      <c r="A8" s="23" t="s">
        <v>35</v>
      </c>
      <c r="B8" s="17"/>
      <c r="C8" s="18">
        <v>59871293</v>
      </c>
      <c r="D8" s="18">
        <v>59871293</v>
      </c>
      <c r="E8" s="19">
        <v>66278000</v>
      </c>
      <c r="F8" s="20">
        <v>115278000</v>
      </c>
      <c r="G8" s="20">
        <v>50927102</v>
      </c>
      <c r="H8" s="20">
        <v>84904845</v>
      </c>
      <c r="I8" s="20">
        <v>98472965</v>
      </c>
      <c r="J8" s="20">
        <v>98472965</v>
      </c>
      <c r="K8" s="20">
        <v>105692699</v>
      </c>
      <c r="L8" s="20">
        <v>106209688</v>
      </c>
      <c r="M8" s="20">
        <v>125216792</v>
      </c>
      <c r="N8" s="20">
        <v>125216792</v>
      </c>
      <c r="O8" s="20">
        <v>136179071</v>
      </c>
      <c r="P8" s="20">
        <v>127875686</v>
      </c>
      <c r="Q8" s="20">
        <v>129173408</v>
      </c>
      <c r="R8" s="20">
        <v>129173408</v>
      </c>
      <c r="S8" s="20">
        <v>311396470</v>
      </c>
      <c r="T8" s="20">
        <v>300426961</v>
      </c>
      <c r="U8" s="20">
        <v>173926132</v>
      </c>
      <c r="V8" s="20">
        <v>173926132</v>
      </c>
      <c r="W8" s="20">
        <v>173926132</v>
      </c>
      <c r="X8" s="20">
        <v>115278000</v>
      </c>
      <c r="Y8" s="20">
        <v>58648132</v>
      </c>
      <c r="Z8" s="21">
        <v>50.88</v>
      </c>
      <c r="AA8" s="22">
        <v>115278000</v>
      </c>
    </row>
    <row r="9" spans="1:27" ht="13.5">
      <c r="A9" s="23" t="s">
        <v>36</v>
      </c>
      <c r="B9" s="17"/>
      <c r="C9" s="18">
        <v>75913668</v>
      </c>
      <c r="D9" s="18">
        <v>75913668</v>
      </c>
      <c r="E9" s="19"/>
      <c r="F9" s="20"/>
      <c r="G9" s="20">
        <v>63098211</v>
      </c>
      <c r="H9" s="20">
        <v>13430109</v>
      </c>
      <c r="I9" s="20">
        <v>10928131</v>
      </c>
      <c r="J9" s="20">
        <v>10928131</v>
      </c>
      <c r="K9" s="20">
        <v>10923885</v>
      </c>
      <c r="L9" s="20">
        <v>10923885</v>
      </c>
      <c r="M9" s="20">
        <v>10199984</v>
      </c>
      <c r="N9" s="20">
        <v>10199984</v>
      </c>
      <c r="O9" s="20">
        <v>10279899</v>
      </c>
      <c r="P9" s="20">
        <v>10288352</v>
      </c>
      <c r="Q9" s="20">
        <v>10288352</v>
      </c>
      <c r="R9" s="20">
        <v>10288352</v>
      </c>
      <c r="S9" s="20">
        <v>10286495</v>
      </c>
      <c r="T9" s="20">
        <v>2822036</v>
      </c>
      <c r="U9" s="20">
        <v>56814106</v>
      </c>
      <c r="V9" s="20">
        <v>56814106</v>
      </c>
      <c r="W9" s="20">
        <v>56814106</v>
      </c>
      <c r="X9" s="20"/>
      <c r="Y9" s="20">
        <v>56814106</v>
      </c>
      <c r="Z9" s="21"/>
      <c r="AA9" s="22"/>
    </row>
    <row r="10" spans="1:27" ht="13.5">
      <c r="A10" s="23" t="s">
        <v>37</v>
      </c>
      <c r="B10" s="17"/>
      <c r="C10" s="18">
        <v>1294</v>
      </c>
      <c r="D10" s="18">
        <v>1294</v>
      </c>
      <c r="E10" s="19">
        <v>5000</v>
      </c>
      <c r="F10" s="20">
        <v>5000</v>
      </c>
      <c r="G10" s="24">
        <v>1294</v>
      </c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5000</v>
      </c>
      <c r="Y10" s="24">
        <v>-5000</v>
      </c>
      <c r="Z10" s="25">
        <v>-100</v>
      </c>
      <c r="AA10" s="26">
        <v>5000</v>
      </c>
    </row>
    <row r="11" spans="1:27" ht="13.5">
      <c r="A11" s="23" t="s">
        <v>38</v>
      </c>
      <c r="B11" s="17"/>
      <c r="C11" s="18">
        <v>3992369</v>
      </c>
      <c r="D11" s="18">
        <v>3992369</v>
      </c>
      <c r="E11" s="19">
        <v>1616000</v>
      </c>
      <c r="F11" s="20">
        <v>1616000</v>
      </c>
      <c r="G11" s="20">
        <v>4125496</v>
      </c>
      <c r="H11" s="20">
        <v>4019346</v>
      </c>
      <c r="I11" s="20">
        <v>4019344</v>
      </c>
      <c r="J11" s="20">
        <v>4019344</v>
      </c>
      <c r="K11" s="20">
        <v>4427607</v>
      </c>
      <c r="L11" s="20">
        <v>4427607</v>
      </c>
      <c r="M11" s="20">
        <v>3995824</v>
      </c>
      <c r="N11" s="20">
        <v>3995824</v>
      </c>
      <c r="O11" s="20">
        <v>3976039</v>
      </c>
      <c r="P11" s="20">
        <v>3989359</v>
      </c>
      <c r="Q11" s="20">
        <v>3925967</v>
      </c>
      <c r="R11" s="20">
        <v>3925967</v>
      </c>
      <c r="S11" s="20">
        <v>3886510</v>
      </c>
      <c r="T11" s="20">
        <v>3852168</v>
      </c>
      <c r="U11" s="20">
        <v>4050001</v>
      </c>
      <c r="V11" s="20">
        <v>4050001</v>
      </c>
      <c r="W11" s="20">
        <v>4050001</v>
      </c>
      <c r="X11" s="20">
        <v>1616000</v>
      </c>
      <c r="Y11" s="20">
        <v>2434001</v>
      </c>
      <c r="Z11" s="21">
        <v>150.62</v>
      </c>
      <c r="AA11" s="22">
        <v>1616000</v>
      </c>
    </row>
    <row r="12" spans="1:27" ht="13.5">
      <c r="A12" s="27" t="s">
        <v>39</v>
      </c>
      <c r="B12" s="28"/>
      <c r="C12" s="29">
        <f aca="true" t="shared" si="0" ref="C12:Y12">SUM(C6:C11)</f>
        <v>152376259</v>
      </c>
      <c r="D12" s="29">
        <f>SUM(D6:D11)</f>
        <v>152376259</v>
      </c>
      <c r="E12" s="30">
        <f t="shared" si="0"/>
        <v>107899000</v>
      </c>
      <c r="F12" s="31">
        <f t="shared" si="0"/>
        <v>120399000</v>
      </c>
      <c r="G12" s="31">
        <f t="shared" si="0"/>
        <v>193773371</v>
      </c>
      <c r="H12" s="31">
        <f t="shared" si="0"/>
        <v>168414851</v>
      </c>
      <c r="I12" s="31">
        <f t="shared" si="0"/>
        <v>143497244</v>
      </c>
      <c r="J12" s="31">
        <f t="shared" si="0"/>
        <v>143497244</v>
      </c>
      <c r="K12" s="31">
        <f t="shared" si="0"/>
        <v>129548540</v>
      </c>
      <c r="L12" s="31">
        <f t="shared" si="0"/>
        <v>195499755</v>
      </c>
      <c r="M12" s="31">
        <f t="shared" si="0"/>
        <v>187993345</v>
      </c>
      <c r="N12" s="31">
        <f t="shared" si="0"/>
        <v>187993345</v>
      </c>
      <c r="O12" s="31">
        <f t="shared" si="0"/>
        <v>196020955</v>
      </c>
      <c r="P12" s="31">
        <f t="shared" si="0"/>
        <v>170899822</v>
      </c>
      <c r="Q12" s="31">
        <f t="shared" si="0"/>
        <v>229361342</v>
      </c>
      <c r="R12" s="31">
        <f t="shared" si="0"/>
        <v>229361342</v>
      </c>
      <c r="S12" s="31">
        <f t="shared" si="0"/>
        <v>382841226</v>
      </c>
      <c r="T12" s="31">
        <f t="shared" si="0"/>
        <v>342661006</v>
      </c>
      <c r="U12" s="31">
        <f t="shared" si="0"/>
        <v>238473928</v>
      </c>
      <c r="V12" s="31">
        <f t="shared" si="0"/>
        <v>238473928</v>
      </c>
      <c r="W12" s="31">
        <f t="shared" si="0"/>
        <v>238473928</v>
      </c>
      <c r="X12" s="31">
        <f t="shared" si="0"/>
        <v>120399000</v>
      </c>
      <c r="Y12" s="31">
        <f t="shared" si="0"/>
        <v>118074928</v>
      </c>
      <c r="Z12" s="32">
        <f>+IF(X12&lt;&gt;0,+(Y12/X12)*100,0)</f>
        <v>98.06969160873429</v>
      </c>
      <c r="AA12" s="33">
        <f>SUM(AA6:AA11)</f>
        <v>120399000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1000</v>
      </c>
      <c r="F15" s="20">
        <v>1000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1000</v>
      </c>
      <c r="Y15" s="20">
        <v>-1000</v>
      </c>
      <c r="Z15" s="21">
        <v>-100</v>
      </c>
      <c r="AA15" s="22">
        <v>1000</v>
      </c>
    </row>
    <row r="16" spans="1:27" ht="13.5">
      <c r="A16" s="23" t="s">
        <v>42</v>
      </c>
      <c r="B16" s="17"/>
      <c r="C16" s="18">
        <v>2599033</v>
      </c>
      <c r="D16" s="18">
        <v>2599033</v>
      </c>
      <c r="E16" s="19"/>
      <c r="F16" s="20"/>
      <c r="G16" s="24">
        <v>2599033</v>
      </c>
      <c r="H16" s="24">
        <v>2599033</v>
      </c>
      <c r="I16" s="24">
        <v>2599033</v>
      </c>
      <c r="J16" s="20">
        <v>2599033</v>
      </c>
      <c r="K16" s="24">
        <v>2599033</v>
      </c>
      <c r="L16" s="24">
        <v>2599033</v>
      </c>
      <c r="M16" s="20">
        <v>2599033</v>
      </c>
      <c r="N16" s="24">
        <v>2599033</v>
      </c>
      <c r="O16" s="24">
        <v>2599033</v>
      </c>
      <c r="P16" s="24">
        <v>2599033</v>
      </c>
      <c r="Q16" s="20">
        <v>2599033</v>
      </c>
      <c r="R16" s="24">
        <v>2599033</v>
      </c>
      <c r="S16" s="24">
        <v>2599033</v>
      </c>
      <c r="T16" s="20">
        <v>2599033</v>
      </c>
      <c r="U16" s="24">
        <v>3039051</v>
      </c>
      <c r="V16" s="24">
        <v>3039051</v>
      </c>
      <c r="W16" s="24">
        <v>3039051</v>
      </c>
      <c r="X16" s="20"/>
      <c r="Y16" s="24">
        <v>3039051</v>
      </c>
      <c r="Z16" s="25"/>
      <c r="AA16" s="26"/>
    </row>
    <row r="17" spans="1:27" ht="13.5">
      <c r="A17" s="23" t="s">
        <v>43</v>
      </c>
      <c r="B17" s="17"/>
      <c r="C17" s="18">
        <v>83280939</v>
      </c>
      <c r="D17" s="18">
        <v>83280939</v>
      </c>
      <c r="E17" s="19">
        <v>81672000</v>
      </c>
      <c r="F17" s="20">
        <v>81672000</v>
      </c>
      <c r="G17" s="20">
        <v>80476976</v>
      </c>
      <c r="H17" s="20">
        <v>83280939</v>
      </c>
      <c r="I17" s="20">
        <v>83280939</v>
      </c>
      <c r="J17" s="20">
        <v>83280939</v>
      </c>
      <c r="K17" s="20">
        <v>83280939</v>
      </c>
      <c r="L17" s="20">
        <v>83280939</v>
      </c>
      <c r="M17" s="20">
        <v>76210633</v>
      </c>
      <c r="N17" s="20">
        <v>76210633</v>
      </c>
      <c r="O17" s="20">
        <v>76210633</v>
      </c>
      <c r="P17" s="20">
        <v>76210633</v>
      </c>
      <c r="Q17" s="20">
        <v>76210633</v>
      </c>
      <c r="R17" s="20">
        <v>76210633</v>
      </c>
      <c r="S17" s="20">
        <v>76210633</v>
      </c>
      <c r="T17" s="20">
        <v>76210633</v>
      </c>
      <c r="U17" s="20">
        <v>76210633</v>
      </c>
      <c r="V17" s="20">
        <v>76210633</v>
      </c>
      <c r="W17" s="20">
        <v>76210633</v>
      </c>
      <c r="X17" s="20">
        <v>81672000</v>
      </c>
      <c r="Y17" s="20">
        <v>-5461367</v>
      </c>
      <c r="Z17" s="21">
        <v>-6.69</v>
      </c>
      <c r="AA17" s="22">
        <v>81672000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3451588617</v>
      </c>
      <c r="D19" s="18">
        <v>3451588617</v>
      </c>
      <c r="E19" s="19">
        <v>3361771680</v>
      </c>
      <c r="F19" s="20">
        <v>3425077794</v>
      </c>
      <c r="G19" s="20">
        <v>3579132669</v>
      </c>
      <c r="H19" s="20">
        <v>3451120307</v>
      </c>
      <c r="I19" s="20">
        <v>3451468666</v>
      </c>
      <c r="J19" s="20">
        <v>3451468666</v>
      </c>
      <c r="K19" s="20">
        <v>3451489704</v>
      </c>
      <c r="L19" s="20">
        <v>3345374911</v>
      </c>
      <c r="M19" s="20">
        <v>3401944117</v>
      </c>
      <c r="N19" s="20">
        <v>3401944117</v>
      </c>
      <c r="O19" s="20">
        <v>3369221525</v>
      </c>
      <c r="P19" s="20">
        <v>3388624830</v>
      </c>
      <c r="Q19" s="20">
        <v>3334482071</v>
      </c>
      <c r="R19" s="20">
        <v>3334482071</v>
      </c>
      <c r="S19" s="20">
        <v>3206298390</v>
      </c>
      <c r="T19" s="20">
        <v>3235758941</v>
      </c>
      <c r="U19" s="20">
        <v>3441120568</v>
      </c>
      <c r="V19" s="20">
        <v>3441120568</v>
      </c>
      <c r="W19" s="20">
        <v>3441120568</v>
      </c>
      <c r="X19" s="20">
        <v>3425077794</v>
      </c>
      <c r="Y19" s="20">
        <v>16042774</v>
      </c>
      <c r="Z19" s="21">
        <v>0.47</v>
      </c>
      <c r="AA19" s="22">
        <v>3425077794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2693453</v>
      </c>
      <c r="D22" s="18">
        <v>2693453</v>
      </c>
      <c r="E22" s="19">
        <v>890000</v>
      </c>
      <c r="F22" s="20">
        <v>890000</v>
      </c>
      <c r="G22" s="20">
        <v>2821375</v>
      </c>
      <c r="H22" s="20">
        <v>646228</v>
      </c>
      <c r="I22" s="20">
        <v>646228</v>
      </c>
      <c r="J22" s="20">
        <v>646228</v>
      </c>
      <c r="K22" s="20">
        <v>646228</v>
      </c>
      <c r="L22" s="20">
        <v>646228</v>
      </c>
      <c r="M22" s="20">
        <v>2693454</v>
      </c>
      <c r="N22" s="20">
        <v>2693454</v>
      </c>
      <c r="O22" s="20">
        <v>3277972</v>
      </c>
      <c r="P22" s="20">
        <v>3277972</v>
      </c>
      <c r="Q22" s="20">
        <v>2693454</v>
      </c>
      <c r="R22" s="20">
        <v>2693454</v>
      </c>
      <c r="S22" s="20">
        <v>2693454</v>
      </c>
      <c r="T22" s="20">
        <v>2693454</v>
      </c>
      <c r="U22" s="20">
        <v>2693454</v>
      </c>
      <c r="V22" s="20">
        <v>2693454</v>
      </c>
      <c r="W22" s="20">
        <v>2693454</v>
      </c>
      <c r="X22" s="20">
        <v>890000</v>
      </c>
      <c r="Y22" s="20">
        <v>1803454</v>
      </c>
      <c r="Z22" s="21">
        <v>202.64</v>
      </c>
      <c r="AA22" s="22">
        <v>890000</v>
      </c>
    </row>
    <row r="23" spans="1:27" ht="13.5">
      <c r="A23" s="23" t="s">
        <v>49</v>
      </c>
      <c r="B23" s="17"/>
      <c r="C23" s="18">
        <v>14506753</v>
      </c>
      <c r="D23" s="18">
        <v>14506753</v>
      </c>
      <c r="E23" s="19"/>
      <c r="F23" s="20"/>
      <c r="G23" s="24">
        <v>12022599</v>
      </c>
      <c r="H23" s="24">
        <v>3907</v>
      </c>
      <c r="I23" s="24"/>
      <c r="J23" s="20"/>
      <c r="K23" s="24"/>
      <c r="L23" s="24"/>
      <c r="M23" s="20"/>
      <c r="N23" s="24"/>
      <c r="O23" s="24">
        <v>50542</v>
      </c>
      <c r="P23" s="24">
        <v>50542</v>
      </c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3554668795</v>
      </c>
      <c r="D24" s="29">
        <f>SUM(D15:D23)</f>
        <v>3554668795</v>
      </c>
      <c r="E24" s="36">
        <f t="shared" si="1"/>
        <v>3444334680</v>
      </c>
      <c r="F24" s="37">
        <f t="shared" si="1"/>
        <v>3507640794</v>
      </c>
      <c r="G24" s="37">
        <f t="shared" si="1"/>
        <v>3677052652</v>
      </c>
      <c r="H24" s="37">
        <f t="shared" si="1"/>
        <v>3537650414</v>
      </c>
      <c r="I24" s="37">
        <f t="shared" si="1"/>
        <v>3537994866</v>
      </c>
      <c r="J24" s="37">
        <f t="shared" si="1"/>
        <v>3537994866</v>
      </c>
      <c r="K24" s="37">
        <f t="shared" si="1"/>
        <v>3538015904</v>
      </c>
      <c r="L24" s="37">
        <f t="shared" si="1"/>
        <v>3431901111</v>
      </c>
      <c r="M24" s="37">
        <f t="shared" si="1"/>
        <v>3483447237</v>
      </c>
      <c r="N24" s="37">
        <f t="shared" si="1"/>
        <v>3483447237</v>
      </c>
      <c r="O24" s="37">
        <f t="shared" si="1"/>
        <v>3451359705</v>
      </c>
      <c r="P24" s="37">
        <f t="shared" si="1"/>
        <v>3470763010</v>
      </c>
      <c r="Q24" s="37">
        <f t="shared" si="1"/>
        <v>3415985191</v>
      </c>
      <c r="R24" s="37">
        <f t="shared" si="1"/>
        <v>3415985191</v>
      </c>
      <c r="S24" s="37">
        <f t="shared" si="1"/>
        <v>3287801510</v>
      </c>
      <c r="T24" s="37">
        <f t="shared" si="1"/>
        <v>3317262061</v>
      </c>
      <c r="U24" s="37">
        <f t="shared" si="1"/>
        <v>3523063706</v>
      </c>
      <c r="V24" s="37">
        <f t="shared" si="1"/>
        <v>3523063706</v>
      </c>
      <c r="W24" s="37">
        <f t="shared" si="1"/>
        <v>3523063706</v>
      </c>
      <c r="X24" s="37">
        <f t="shared" si="1"/>
        <v>3507640794</v>
      </c>
      <c r="Y24" s="37">
        <f t="shared" si="1"/>
        <v>15422912</v>
      </c>
      <c r="Z24" s="38">
        <f>+IF(X24&lt;&gt;0,+(Y24/X24)*100,0)</f>
        <v>0.43969473802396425</v>
      </c>
      <c r="AA24" s="39">
        <f>SUM(AA15:AA23)</f>
        <v>3507640794</v>
      </c>
    </row>
    <row r="25" spans="1:27" ht="13.5">
      <c r="A25" s="27" t="s">
        <v>51</v>
      </c>
      <c r="B25" s="28"/>
      <c r="C25" s="29">
        <f aca="true" t="shared" si="2" ref="C25:Y25">+C12+C24</f>
        <v>3707045054</v>
      </c>
      <c r="D25" s="29">
        <f>+D12+D24</f>
        <v>3707045054</v>
      </c>
      <c r="E25" s="30">
        <f t="shared" si="2"/>
        <v>3552233680</v>
      </c>
      <c r="F25" s="31">
        <f t="shared" si="2"/>
        <v>3628039794</v>
      </c>
      <c r="G25" s="31">
        <f t="shared" si="2"/>
        <v>3870826023</v>
      </c>
      <c r="H25" s="31">
        <f t="shared" si="2"/>
        <v>3706065265</v>
      </c>
      <c r="I25" s="31">
        <f t="shared" si="2"/>
        <v>3681492110</v>
      </c>
      <c r="J25" s="31">
        <f t="shared" si="2"/>
        <v>3681492110</v>
      </c>
      <c r="K25" s="31">
        <f t="shared" si="2"/>
        <v>3667564444</v>
      </c>
      <c r="L25" s="31">
        <f t="shared" si="2"/>
        <v>3627400866</v>
      </c>
      <c r="M25" s="31">
        <f t="shared" si="2"/>
        <v>3671440582</v>
      </c>
      <c r="N25" s="31">
        <f t="shared" si="2"/>
        <v>3671440582</v>
      </c>
      <c r="O25" s="31">
        <f t="shared" si="2"/>
        <v>3647380660</v>
      </c>
      <c r="P25" s="31">
        <f t="shared" si="2"/>
        <v>3641662832</v>
      </c>
      <c r="Q25" s="31">
        <f t="shared" si="2"/>
        <v>3645346533</v>
      </c>
      <c r="R25" s="31">
        <f t="shared" si="2"/>
        <v>3645346533</v>
      </c>
      <c r="S25" s="31">
        <f t="shared" si="2"/>
        <v>3670642736</v>
      </c>
      <c r="T25" s="31">
        <f t="shared" si="2"/>
        <v>3659923067</v>
      </c>
      <c r="U25" s="31">
        <f t="shared" si="2"/>
        <v>3761537634</v>
      </c>
      <c r="V25" s="31">
        <f t="shared" si="2"/>
        <v>3761537634</v>
      </c>
      <c r="W25" s="31">
        <f t="shared" si="2"/>
        <v>3761537634</v>
      </c>
      <c r="X25" s="31">
        <f t="shared" si="2"/>
        <v>3628039794</v>
      </c>
      <c r="Y25" s="31">
        <f t="shared" si="2"/>
        <v>133497840</v>
      </c>
      <c r="Z25" s="32">
        <f>+IF(X25&lt;&gt;0,+(Y25/X25)*100,0)</f>
        <v>3.6796134436225536</v>
      </c>
      <c r="AA25" s="33">
        <f>+AA12+AA24</f>
        <v>3628039794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>
        <v>23268800</v>
      </c>
      <c r="I29" s="20">
        <v>10909862</v>
      </c>
      <c r="J29" s="20">
        <v>10909862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477638</v>
      </c>
      <c r="D30" s="18">
        <v>477638</v>
      </c>
      <c r="E30" s="19">
        <v>420000</v>
      </c>
      <c r="F30" s="20">
        <v>40000</v>
      </c>
      <c r="G30" s="20">
        <v>1379360</v>
      </c>
      <c r="H30" s="20">
        <v>477638</v>
      </c>
      <c r="I30" s="20">
        <v>477638</v>
      </c>
      <c r="J30" s="20">
        <v>477638</v>
      </c>
      <c r="K30" s="20">
        <v>477638</v>
      </c>
      <c r="L30" s="20">
        <v>477638</v>
      </c>
      <c r="M30" s="20">
        <v>477638</v>
      </c>
      <c r="N30" s="20">
        <v>477638</v>
      </c>
      <c r="O30" s="20">
        <v>477638</v>
      </c>
      <c r="P30" s="20">
        <v>250096</v>
      </c>
      <c r="Q30" s="20">
        <v>477638</v>
      </c>
      <c r="R30" s="20">
        <v>477638</v>
      </c>
      <c r="S30" s="20">
        <v>477638</v>
      </c>
      <c r="T30" s="20">
        <v>477638</v>
      </c>
      <c r="U30" s="20">
        <v>541222</v>
      </c>
      <c r="V30" s="20">
        <v>541222</v>
      </c>
      <c r="W30" s="20">
        <v>541222</v>
      </c>
      <c r="X30" s="20">
        <v>40000</v>
      </c>
      <c r="Y30" s="20">
        <v>501222</v>
      </c>
      <c r="Z30" s="21">
        <v>1253.06</v>
      </c>
      <c r="AA30" s="22">
        <v>40000</v>
      </c>
    </row>
    <row r="31" spans="1:27" ht="13.5">
      <c r="A31" s="23" t="s">
        <v>56</v>
      </c>
      <c r="B31" s="17"/>
      <c r="C31" s="18">
        <v>2282424</v>
      </c>
      <c r="D31" s="18">
        <v>2282424</v>
      </c>
      <c r="E31" s="19">
        <v>2400000</v>
      </c>
      <c r="F31" s="20">
        <v>2400000</v>
      </c>
      <c r="G31" s="20">
        <v>2313110</v>
      </c>
      <c r="H31" s="20">
        <v>2346968</v>
      </c>
      <c r="I31" s="20">
        <v>2350740</v>
      </c>
      <c r="J31" s="20">
        <v>2350740</v>
      </c>
      <c r="K31" s="20">
        <v>2352202</v>
      </c>
      <c r="L31" s="20">
        <v>2352202</v>
      </c>
      <c r="M31" s="20">
        <v>2397427</v>
      </c>
      <c r="N31" s="20">
        <v>2397427</v>
      </c>
      <c r="O31" s="20">
        <v>2407139</v>
      </c>
      <c r="P31" s="20">
        <v>2408186</v>
      </c>
      <c r="Q31" s="20">
        <v>2406682</v>
      </c>
      <c r="R31" s="20">
        <v>2406682</v>
      </c>
      <c r="S31" s="20">
        <v>2392869</v>
      </c>
      <c r="T31" s="20">
        <v>2408108</v>
      </c>
      <c r="U31" s="20">
        <v>2415002</v>
      </c>
      <c r="V31" s="20">
        <v>2415002</v>
      </c>
      <c r="W31" s="20">
        <v>2415002</v>
      </c>
      <c r="X31" s="20">
        <v>2400000</v>
      </c>
      <c r="Y31" s="20">
        <v>15002</v>
      </c>
      <c r="Z31" s="21">
        <v>0.63</v>
      </c>
      <c r="AA31" s="22">
        <v>2400000</v>
      </c>
    </row>
    <row r="32" spans="1:27" ht="13.5">
      <c r="A32" s="23" t="s">
        <v>57</v>
      </c>
      <c r="B32" s="17"/>
      <c r="C32" s="18">
        <v>72611580</v>
      </c>
      <c r="D32" s="18">
        <v>72611580</v>
      </c>
      <c r="E32" s="19">
        <v>65246000</v>
      </c>
      <c r="F32" s="20">
        <v>29246000</v>
      </c>
      <c r="G32" s="20">
        <v>11540655</v>
      </c>
      <c r="H32" s="20">
        <v>14067366</v>
      </c>
      <c r="I32" s="20">
        <v>7307817</v>
      </c>
      <c r="J32" s="20">
        <v>7307817</v>
      </c>
      <c r="K32" s="20">
        <v>5197663</v>
      </c>
      <c r="L32" s="20">
        <v>13930589</v>
      </c>
      <c r="M32" s="20">
        <v>23635041</v>
      </c>
      <c r="N32" s="20">
        <v>23635041</v>
      </c>
      <c r="O32" s="20">
        <v>12326480</v>
      </c>
      <c r="P32" s="20">
        <v>7254369</v>
      </c>
      <c r="Q32" s="20">
        <v>25017109</v>
      </c>
      <c r="R32" s="20">
        <v>25017109</v>
      </c>
      <c r="S32" s="20">
        <v>18849372</v>
      </c>
      <c r="T32" s="20">
        <v>7900391</v>
      </c>
      <c r="U32" s="20">
        <v>9794267</v>
      </c>
      <c r="V32" s="20">
        <v>9794267</v>
      </c>
      <c r="W32" s="20">
        <v>9794267</v>
      </c>
      <c r="X32" s="20">
        <v>29246000</v>
      </c>
      <c r="Y32" s="20">
        <v>-19451733</v>
      </c>
      <c r="Z32" s="21">
        <v>-66.51</v>
      </c>
      <c r="AA32" s="22">
        <v>29246000</v>
      </c>
    </row>
    <row r="33" spans="1:27" ht="13.5">
      <c r="A33" s="23" t="s">
        <v>58</v>
      </c>
      <c r="B33" s="17"/>
      <c r="C33" s="18">
        <v>1168000</v>
      </c>
      <c r="D33" s="18">
        <v>1168000</v>
      </c>
      <c r="E33" s="19">
        <v>4400000</v>
      </c>
      <c r="F33" s="20">
        <v>4400000</v>
      </c>
      <c r="G33" s="20">
        <v>1168000</v>
      </c>
      <c r="H33" s="20">
        <v>1168000</v>
      </c>
      <c r="I33" s="20">
        <v>1168000</v>
      </c>
      <c r="J33" s="20">
        <v>1168000</v>
      </c>
      <c r="K33" s="20">
        <v>1168000</v>
      </c>
      <c r="L33" s="20">
        <v>1168000</v>
      </c>
      <c r="M33" s="20">
        <v>1168000</v>
      </c>
      <c r="N33" s="20">
        <v>1168000</v>
      </c>
      <c r="O33" s="20">
        <v>1168000</v>
      </c>
      <c r="P33" s="20">
        <v>1168000</v>
      </c>
      <c r="Q33" s="20">
        <v>1168000</v>
      </c>
      <c r="R33" s="20">
        <v>1168000</v>
      </c>
      <c r="S33" s="20">
        <v>1168000</v>
      </c>
      <c r="T33" s="20">
        <v>1168000</v>
      </c>
      <c r="U33" s="20">
        <v>1168000</v>
      </c>
      <c r="V33" s="20">
        <v>1168000</v>
      </c>
      <c r="W33" s="20">
        <v>1168000</v>
      </c>
      <c r="X33" s="20">
        <v>4400000</v>
      </c>
      <c r="Y33" s="20">
        <v>-3232000</v>
      </c>
      <c r="Z33" s="21">
        <v>-73.45</v>
      </c>
      <c r="AA33" s="22">
        <v>4400000</v>
      </c>
    </row>
    <row r="34" spans="1:27" ht="13.5">
      <c r="A34" s="27" t="s">
        <v>59</v>
      </c>
      <c r="B34" s="28"/>
      <c r="C34" s="29">
        <f aca="true" t="shared" si="3" ref="C34:Y34">SUM(C29:C33)</f>
        <v>76539642</v>
      </c>
      <c r="D34" s="29">
        <f>SUM(D29:D33)</f>
        <v>76539642</v>
      </c>
      <c r="E34" s="30">
        <f t="shared" si="3"/>
        <v>72466000</v>
      </c>
      <c r="F34" s="31">
        <f t="shared" si="3"/>
        <v>36086000</v>
      </c>
      <c r="G34" s="31">
        <f t="shared" si="3"/>
        <v>16401125</v>
      </c>
      <c r="H34" s="31">
        <f t="shared" si="3"/>
        <v>41328772</v>
      </c>
      <c r="I34" s="31">
        <f t="shared" si="3"/>
        <v>22214057</v>
      </c>
      <c r="J34" s="31">
        <f t="shared" si="3"/>
        <v>22214057</v>
      </c>
      <c r="K34" s="31">
        <f t="shared" si="3"/>
        <v>9195503</v>
      </c>
      <c r="L34" s="31">
        <f t="shared" si="3"/>
        <v>17928429</v>
      </c>
      <c r="M34" s="31">
        <f t="shared" si="3"/>
        <v>27678106</v>
      </c>
      <c r="N34" s="31">
        <f t="shared" si="3"/>
        <v>27678106</v>
      </c>
      <c r="O34" s="31">
        <f t="shared" si="3"/>
        <v>16379257</v>
      </c>
      <c r="P34" s="31">
        <f t="shared" si="3"/>
        <v>11080651</v>
      </c>
      <c r="Q34" s="31">
        <f t="shared" si="3"/>
        <v>29069429</v>
      </c>
      <c r="R34" s="31">
        <f t="shared" si="3"/>
        <v>29069429</v>
      </c>
      <c r="S34" s="31">
        <f t="shared" si="3"/>
        <v>22887879</v>
      </c>
      <c r="T34" s="31">
        <f t="shared" si="3"/>
        <v>11954137</v>
      </c>
      <c r="U34" s="31">
        <f t="shared" si="3"/>
        <v>13918491</v>
      </c>
      <c r="V34" s="31">
        <f t="shared" si="3"/>
        <v>13918491</v>
      </c>
      <c r="W34" s="31">
        <f t="shared" si="3"/>
        <v>13918491</v>
      </c>
      <c r="X34" s="31">
        <f t="shared" si="3"/>
        <v>36086000</v>
      </c>
      <c r="Y34" s="31">
        <f t="shared" si="3"/>
        <v>-22167509</v>
      </c>
      <c r="Z34" s="32">
        <f>+IF(X34&lt;&gt;0,+(Y34/X34)*100,0)</f>
        <v>-61.429665244138995</v>
      </c>
      <c r="AA34" s="33">
        <f>SUM(AA29:AA33)</f>
        <v>36086000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6825513</v>
      </c>
      <c r="D37" s="18">
        <v>6825513</v>
      </c>
      <c r="E37" s="19">
        <v>6805000</v>
      </c>
      <c r="F37" s="20">
        <v>6805000</v>
      </c>
      <c r="G37" s="20">
        <v>5923791</v>
      </c>
      <c r="H37" s="20">
        <v>6825513</v>
      </c>
      <c r="I37" s="20">
        <v>6825513</v>
      </c>
      <c r="J37" s="20">
        <v>6825513</v>
      </c>
      <c r="K37" s="20">
        <v>6825513</v>
      </c>
      <c r="L37" s="20">
        <v>6825513</v>
      </c>
      <c r="M37" s="20">
        <v>6597971</v>
      </c>
      <c r="N37" s="20">
        <v>6597971</v>
      </c>
      <c r="O37" s="20">
        <v>6597971</v>
      </c>
      <c r="P37" s="20">
        <v>6825513</v>
      </c>
      <c r="Q37" s="20">
        <v>6597971</v>
      </c>
      <c r="R37" s="20">
        <v>6597971</v>
      </c>
      <c r="S37" s="20">
        <v>6597971</v>
      </c>
      <c r="T37" s="20">
        <v>6597971</v>
      </c>
      <c r="U37" s="20">
        <v>6284291</v>
      </c>
      <c r="V37" s="20">
        <v>6284291</v>
      </c>
      <c r="W37" s="20">
        <v>6284291</v>
      </c>
      <c r="X37" s="20">
        <v>6805000</v>
      </c>
      <c r="Y37" s="20">
        <v>-520709</v>
      </c>
      <c r="Z37" s="21">
        <v>-7.65</v>
      </c>
      <c r="AA37" s="22">
        <v>6805000</v>
      </c>
    </row>
    <row r="38" spans="1:27" ht="13.5">
      <c r="A38" s="23" t="s">
        <v>58</v>
      </c>
      <c r="B38" s="17"/>
      <c r="C38" s="18">
        <v>57678641</v>
      </c>
      <c r="D38" s="18">
        <v>57678641</v>
      </c>
      <c r="E38" s="19">
        <v>6500000</v>
      </c>
      <c r="F38" s="20">
        <v>6500000</v>
      </c>
      <c r="G38" s="20">
        <v>16493836</v>
      </c>
      <c r="H38" s="20">
        <v>57678641</v>
      </c>
      <c r="I38" s="20">
        <v>57678641</v>
      </c>
      <c r="J38" s="20">
        <v>57678641</v>
      </c>
      <c r="K38" s="20">
        <v>57678641</v>
      </c>
      <c r="L38" s="20">
        <v>57678641</v>
      </c>
      <c r="M38" s="20">
        <v>57678641</v>
      </c>
      <c r="N38" s="20">
        <v>57678641</v>
      </c>
      <c r="O38" s="20">
        <v>57678641</v>
      </c>
      <c r="P38" s="20">
        <v>57678641</v>
      </c>
      <c r="Q38" s="20">
        <v>57678641</v>
      </c>
      <c r="R38" s="20">
        <v>57678641</v>
      </c>
      <c r="S38" s="20">
        <v>57678641</v>
      </c>
      <c r="T38" s="20">
        <v>57678641</v>
      </c>
      <c r="U38" s="20">
        <v>57943341</v>
      </c>
      <c r="V38" s="20">
        <v>57943341</v>
      </c>
      <c r="W38" s="20">
        <v>57943341</v>
      </c>
      <c r="X38" s="20">
        <v>6500000</v>
      </c>
      <c r="Y38" s="20">
        <v>51443341</v>
      </c>
      <c r="Z38" s="21">
        <v>791.44</v>
      </c>
      <c r="AA38" s="22">
        <v>6500000</v>
      </c>
    </row>
    <row r="39" spans="1:27" ht="13.5">
      <c r="A39" s="27" t="s">
        <v>61</v>
      </c>
      <c r="B39" s="35"/>
      <c r="C39" s="29">
        <f aca="true" t="shared" si="4" ref="C39:Y39">SUM(C37:C38)</f>
        <v>64504154</v>
      </c>
      <c r="D39" s="29">
        <f>SUM(D37:D38)</f>
        <v>64504154</v>
      </c>
      <c r="E39" s="36">
        <f t="shared" si="4"/>
        <v>13305000</v>
      </c>
      <c r="F39" s="37">
        <f t="shared" si="4"/>
        <v>13305000</v>
      </c>
      <c r="G39" s="37">
        <f t="shared" si="4"/>
        <v>22417627</v>
      </c>
      <c r="H39" s="37">
        <f t="shared" si="4"/>
        <v>64504154</v>
      </c>
      <c r="I39" s="37">
        <f t="shared" si="4"/>
        <v>64504154</v>
      </c>
      <c r="J39" s="37">
        <f t="shared" si="4"/>
        <v>64504154</v>
      </c>
      <c r="K39" s="37">
        <f t="shared" si="4"/>
        <v>64504154</v>
      </c>
      <c r="L39" s="37">
        <f t="shared" si="4"/>
        <v>64504154</v>
      </c>
      <c r="M39" s="37">
        <f t="shared" si="4"/>
        <v>64276612</v>
      </c>
      <c r="N39" s="37">
        <f t="shared" si="4"/>
        <v>64276612</v>
      </c>
      <c r="O39" s="37">
        <f t="shared" si="4"/>
        <v>64276612</v>
      </c>
      <c r="P39" s="37">
        <f t="shared" si="4"/>
        <v>64504154</v>
      </c>
      <c r="Q39" s="37">
        <f t="shared" si="4"/>
        <v>64276612</v>
      </c>
      <c r="R39" s="37">
        <f t="shared" si="4"/>
        <v>64276612</v>
      </c>
      <c r="S39" s="37">
        <f t="shared" si="4"/>
        <v>64276612</v>
      </c>
      <c r="T39" s="37">
        <f t="shared" si="4"/>
        <v>64276612</v>
      </c>
      <c r="U39" s="37">
        <f t="shared" si="4"/>
        <v>64227632</v>
      </c>
      <c r="V39" s="37">
        <f t="shared" si="4"/>
        <v>64227632</v>
      </c>
      <c r="W39" s="37">
        <f t="shared" si="4"/>
        <v>64227632</v>
      </c>
      <c r="X39" s="37">
        <f t="shared" si="4"/>
        <v>13305000</v>
      </c>
      <c r="Y39" s="37">
        <f t="shared" si="4"/>
        <v>50922632</v>
      </c>
      <c r="Z39" s="38">
        <f>+IF(X39&lt;&gt;0,+(Y39/X39)*100,0)</f>
        <v>382.73304772641865</v>
      </c>
      <c r="AA39" s="39">
        <f>SUM(AA37:AA38)</f>
        <v>13305000</v>
      </c>
    </row>
    <row r="40" spans="1:27" ht="13.5">
      <c r="A40" s="27" t="s">
        <v>62</v>
      </c>
      <c r="B40" s="28"/>
      <c r="C40" s="29">
        <f aca="true" t="shared" si="5" ref="C40:Y40">+C34+C39</f>
        <v>141043796</v>
      </c>
      <c r="D40" s="29">
        <f>+D34+D39</f>
        <v>141043796</v>
      </c>
      <c r="E40" s="30">
        <f t="shared" si="5"/>
        <v>85771000</v>
      </c>
      <c r="F40" s="31">
        <f t="shared" si="5"/>
        <v>49391000</v>
      </c>
      <c r="G40" s="31">
        <f t="shared" si="5"/>
        <v>38818752</v>
      </c>
      <c r="H40" s="31">
        <f t="shared" si="5"/>
        <v>105832926</v>
      </c>
      <c r="I40" s="31">
        <f t="shared" si="5"/>
        <v>86718211</v>
      </c>
      <c r="J40" s="31">
        <f t="shared" si="5"/>
        <v>86718211</v>
      </c>
      <c r="K40" s="31">
        <f t="shared" si="5"/>
        <v>73699657</v>
      </c>
      <c r="L40" s="31">
        <f t="shared" si="5"/>
        <v>82432583</v>
      </c>
      <c r="M40" s="31">
        <f t="shared" si="5"/>
        <v>91954718</v>
      </c>
      <c r="N40" s="31">
        <f t="shared" si="5"/>
        <v>91954718</v>
      </c>
      <c r="O40" s="31">
        <f t="shared" si="5"/>
        <v>80655869</v>
      </c>
      <c r="P40" s="31">
        <f t="shared" si="5"/>
        <v>75584805</v>
      </c>
      <c r="Q40" s="31">
        <f t="shared" si="5"/>
        <v>93346041</v>
      </c>
      <c r="R40" s="31">
        <f t="shared" si="5"/>
        <v>93346041</v>
      </c>
      <c r="S40" s="31">
        <f t="shared" si="5"/>
        <v>87164491</v>
      </c>
      <c r="T40" s="31">
        <f t="shared" si="5"/>
        <v>76230749</v>
      </c>
      <c r="U40" s="31">
        <f t="shared" si="5"/>
        <v>78146123</v>
      </c>
      <c r="V40" s="31">
        <f t="shared" si="5"/>
        <v>78146123</v>
      </c>
      <c r="W40" s="31">
        <f t="shared" si="5"/>
        <v>78146123</v>
      </c>
      <c r="X40" s="31">
        <f t="shared" si="5"/>
        <v>49391000</v>
      </c>
      <c r="Y40" s="31">
        <f t="shared" si="5"/>
        <v>28755123</v>
      </c>
      <c r="Z40" s="32">
        <f>+IF(X40&lt;&gt;0,+(Y40/X40)*100,0)</f>
        <v>58.21935777773278</v>
      </c>
      <c r="AA40" s="33">
        <f>+AA34+AA39</f>
        <v>49391000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3566001258</v>
      </c>
      <c r="D42" s="43">
        <f>+D25-D40</f>
        <v>3566001258</v>
      </c>
      <c r="E42" s="44">
        <f t="shared" si="6"/>
        <v>3466462680</v>
      </c>
      <c r="F42" s="45">
        <f t="shared" si="6"/>
        <v>3578648794</v>
      </c>
      <c r="G42" s="45">
        <f t="shared" si="6"/>
        <v>3832007271</v>
      </c>
      <c r="H42" s="45">
        <f t="shared" si="6"/>
        <v>3600232339</v>
      </c>
      <c r="I42" s="45">
        <f t="shared" si="6"/>
        <v>3594773899</v>
      </c>
      <c r="J42" s="45">
        <f t="shared" si="6"/>
        <v>3594773899</v>
      </c>
      <c r="K42" s="45">
        <f t="shared" si="6"/>
        <v>3593864787</v>
      </c>
      <c r="L42" s="45">
        <f t="shared" si="6"/>
        <v>3544968283</v>
      </c>
      <c r="M42" s="45">
        <f t="shared" si="6"/>
        <v>3579485864</v>
      </c>
      <c r="N42" s="45">
        <f t="shared" si="6"/>
        <v>3579485864</v>
      </c>
      <c r="O42" s="45">
        <f t="shared" si="6"/>
        <v>3566724791</v>
      </c>
      <c r="P42" s="45">
        <f t="shared" si="6"/>
        <v>3566078027</v>
      </c>
      <c r="Q42" s="45">
        <f t="shared" si="6"/>
        <v>3552000492</v>
      </c>
      <c r="R42" s="45">
        <f t="shared" si="6"/>
        <v>3552000492</v>
      </c>
      <c r="S42" s="45">
        <f t="shared" si="6"/>
        <v>3583478245</v>
      </c>
      <c r="T42" s="45">
        <f t="shared" si="6"/>
        <v>3583692318</v>
      </c>
      <c r="U42" s="45">
        <f t="shared" si="6"/>
        <v>3683391511</v>
      </c>
      <c r="V42" s="45">
        <f t="shared" si="6"/>
        <v>3683391511</v>
      </c>
      <c r="W42" s="45">
        <f t="shared" si="6"/>
        <v>3683391511</v>
      </c>
      <c r="X42" s="45">
        <f t="shared" si="6"/>
        <v>3578648794</v>
      </c>
      <c r="Y42" s="45">
        <f t="shared" si="6"/>
        <v>104742717</v>
      </c>
      <c r="Z42" s="46">
        <f>+IF(X42&lt;&gt;0,+(Y42/X42)*100,0)</f>
        <v>2.926878915181974</v>
      </c>
      <c r="AA42" s="47">
        <f>+AA25-AA40</f>
        <v>3578648794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3566001258</v>
      </c>
      <c r="D45" s="18">
        <v>3566001258</v>
      </c>
      <c r="E45" s="19">
        <v>3466462680</v>
      </c>
      <c r="F45" s="20">
        <v>3578648794</v>
      </c>
      <c r="G45" s="20">
        <v>3832007271</v>
      </c>
      <c r="H45" s="20">
        <v>3600232339</v>
      </c>
      <c r="I45" s="20">
        <v>3594773899</v>
      </c>
      <c r="J45" s="20">
        <v>3594773899</v>
      </c>
      <c r="K45" s="20">
        <v>3593864787</v>
      </c>
      <c r="L45" s="20">
        <v>3544968283</v>
      </c>
      <c r="M45" s="20">
        <v>3579485864</v>
      </c>
      <c r="N45" s="20">
        <v>3579485864</v>
      </c>
      <c r="O45" s="20">
        <v>3566724791</v>
      </c>
      <c r="P45" s="20">
        <v>3566078027</v>
      </c>
      <c r="Q45" s="20">
        <v>3552000492</v>
      </c>
      <c r="R45" s="20">
        <v>3552000492</v>
      </c>
      <c r="S45" s="20">
        <v>3583478245</v>
      </c>
      <c r="T45" s="20">
        <v>3583692318</v>
      </c>
      <c r="U45" s="20">
        <v>3683391511</v>
      </c>
      <c r="V45" s="20">
        <v>3683391511</v>
      </c>
      <c r="W45" s="20">
        <v>3683391511</v>
      </c>
      <c r="X45" s="20">
        <v>3578648794</v>
      </c>
      <c r="Y45" s="20">
        <v>104742717</v>
      </c>
      <c r="Z45" s="48">
        <v>2.93</v>
      </c>
      <c r="AA45" s="22">
        <v>3578648794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3566001258</v>
      </c>
      <c r="D48" s="51">
        <f>SUM(D45:D47)</f>
        <v>3566001258</v>
      </c>
      <c r="E48" s="52">
        <f t="shared" si="7"/>
        <v>3466462680</v>
      </c>
      <c r="F48" s="53">
        <f t="shared" si="7"/>
        <v>3578648794</v>
      </c>
      <c r="G48" s="53">
        <f t="shared" si="7"/>
        <v>3832007271</v>
      </c>
      <c r="H48" s="53">
        <f t="shared" si="7"/>
        <v>3600232339</v>
      </c>
      <c r="I48" s="53">
        <f t="shared" si="7"/>
        <v>3594773899</v>
      </c>
      <c r="J48" s="53">
        <f t="shared" si="7"/>
        <v>3594773899</v>
      </c>
      <c r="K48" s="53">
        <f t="shared" si="7"/>
        <v>3593864787</v>
      </c>
      <c r="L48" s="53">
        <f t="shared" si="7"/>
        <v>3544968283</v>
      </c>
      <c r="M48" s="53">
        <f t="shared" si="7"/>
        <v>3579485864</v>
      </c>
      <c r="N48" s="53">
        <f t="shared" si="7"/>
        <v>3579485864</v>
      </c>
      <c r="O48" s="53">
        <f t="shared" si="7"/>
        <v>3566724791</v>
      </c>
      <c r="P48" s="53">
        <f t="shared" si="7"/>
        <v>3566078027</v>
      </c>
      <c r="Q48" s="53">
        <f t="shared" si="7"/>
        <v>3552000492</v>
      </c>
      <c r="R48" s="53">
        <f t="shared" si="7"/>
        <v>3552000492</v>
      </c>
      <c r="S48" s="53">
        <f t="shared" si="7"/>
        <v>3583478245</v>
      </c>
      <c r="T48" s="53">
        <f t="shared" si="7"/>
        <v>3583692318</v>
      </c>
      <c r="U48" s="53">
        <f t="shared" si="7"/>
        <v>3683391511</v>
      </c>
      <c r="V48" s="53">
        <f t="shared" si="7"/>
        <v>3683391511</v>
      </c>
      <c r="W48" s="53">
        <f t="shared" si="7"/>
        <v>3683391511</v>
      </c>
      <c r="X48" s="53">
        <f t="shared" si="7"/>
        <v>3578648794</v>
      </c>
      <c r="Y48" s="53">
        <f t="shared" si="7"/>
        <v>104742717</v>
      </c>
      <c r="Z48" s="54">
        <f>+IF(X48&lt;&gt;0,+(Y48/X48)*100,0)</f>
        <v>2.926878915181974</v>
      </c>
      <c r="AA48" s="55">
        <f>SUM(AA45:AA47)</f>
        <v>3578648794</v>
      </c>
    </row>
    <row r="49" spans="1:27" ht="13.5">
      <c r="A49" s="56" t="s">
        <v>94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27199475</v>
      </c>
      <c r="D6" s="18">
        <v>27199475</v>
      </c>
      <c r="E6" s="19">
        <v>6589125</v>
      </c>
      <c r="F6" s="20">
        <v>2591555</v>
      </c>
      <c r="G6" s="20">
        <v>2813369</v>
      </c>
      <c r="H6" s="20">
        <v>2103551</v>
      </c>
      <c r="I6" s="20">
        <v>2199819</v>
      </c>
      <c r="J6" s="20">
        <v>2199819</v>
      </c>
      <c r="K6" s="20">
        <v>717462</v>
      </c>
      <c r="L6" s="20">
        <v>28710094</v>
      </c>
      <c r="M6" s="20">
        <v>1763375</v>
      </c>
      <c r="N6" s="20">
        <v>1763375</v>
      </c>
      <c r="O6" s="20">
        <v>326784</v>
      </c>
      <c r="P6" s="20">
        <v>3055845</v>
      </c>
      <c r="Q6" s="20">
        <v>5004374</v>
      </c>
      <c r="R6" s="20">
        <v>5004374</v>
      </c>
      <c r="S6" s="20">
        <v>2246992</v>
      </c>
      <c r="T6" s="20">
        <v>339634</v>
      </c>
      <c r="U6" s="20">
        <v>769756</v>
      </c>
      <c r="V6" s="20">
        <v>769756</v>
      </c>
      <c r="W6" s="20">
        <v>769756</v>
      </c>
      <c r="X6" s="20">
        <v>2591555</v>
      </c>
      <c r="Y6" s="20">
        <v>-1821799</v>
      </c>
      <c r="Z6" s="21">
        <v>-70.3</v>
      </c>
      <c r="AA6" s="22">
        <v>2591555</v>
      </c>
    </row>
    <row r="7" spans="1:27" ht="13.5">
      <c r="A7" s="23" t="s">
        <v>34</v>
      </c>
      <c r="B7" s="17"/>
      <c r="C7" s="18"/>
      <c r="D7" s="18"/>
      <c r="E7" s="19">
        <v>39610000</v>
      </c>
      <c r="F7" s="20">
        <v>24607920</v>
      </c>
      <c r="G7" s="20">
        <v>52648024</v>
      </c>
      <c r="H7" s="20">
        <v>46862770</v>
      </c>
      <c r="I7" s="20">
        <v>38579030</v>
      </c>
      <c r="J7" s="20">
        <v>38579030</v>
      </c>
      <c r="K7" s="20">
        <v>36990284</v>
      </c>
      <c r="L7" s="20">
        <v>29056169</v>
      </c>
      <c r="M7" s="20">
        <v>43252998</v>
      </c>
      <c r="N7" s="20">
        <v>43252998</v>
      </c>
      <c r="O7" s="20">
        <v>38064222</v>
      </c>
      <c r="P7" s="20">
        <v>24252832</v>
      </c>
      <c r="Q7" s="20">
        <v>37924154</v>
      </c>
      <c r="R7" s="20">
        <v>37924154</v>
      </c>
      <c r="S7" s="20">
        <v>24018290</v>
      </c>
      <c r="T7" s="20">
        <v>17153418</v>
      </c>
      <c r="U7" s="20">
        <v>5746608</v>
      </c>
      <c r="V7" s="20">
        <v>5746608</v>
      </c>
      <c r="W7" s="20">
        <v>5746608</v>
      </c>
      <c r="X7" s="20">
        <v>24607920</v>
      </c>
      <c r="Y7" s="20">
        <v>-18861312</v>
      </c>
      <c r="Z7" s="21">
        <v>-76.65</v>
      </c>
      <c r="AA7" s="22">
        <v>24607920</v>
      </c>
    </row>
    <row r="8" spans="1:27" ht="13.5">
      <c r="A8" s="23" t="s">
        <v>35</v>
      </c>
      <c r="B8" s="17"/>
      <c r="C8" s="18">
        <v>4928117</v>
      </c>
      <c r="D8" s="18">
        <v>4928117</v>
      </c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3.5">
      <c r="A9" s="23" t="s">
        <v>36</v>
      </c>
      <c r="B9" s="17"/>
      <c r="C9" s="18">
        <v>1250676</v>
      </c>
      <c r="D9" s="18">
        <v>1250676</v>
      </c>
      <c r="E9" s="19">
        <v>1142743</v>
      </c>
      <c r="F9" s="20">
        <v>1142743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1142743</v>
      </c>
      <c r="Y9" s="20">
        <v>-1142743</v>
      </c>
      <c r="Z9" s="21">
        <v>-100</v>
      </c>
      <c r="AA9" s="22">
        <v>1142743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33378268</v>
      </c>
      <c r="D12" s="29">
        <f>SUM(D6:D11)</f>
        <v>33378268</v>
      </c>
      <c r="E12" s="30">
        <f t="shared" si="0"/>
        <v>47341868</v>
      </c>
      <c r="F12" s="31">
        <f t="shared" si="0"/>
        <v>28342218</v>
      </c>
      <c r="G12" s="31">
        <f t="shared" si="0"/>
        <v>55461393</v>
      </c>
      <c r="H12" s="31">
        <f t="shared" si="0"/>
        <v>48966321</v>
      </c>
      <c r="I12" s="31">
        <f t="shared" si="0"/>
        <v>40778849</v>
      </c>
      <c r="J12" s="31">
        <f t="shared" si="0"/>
        <v>40778849</v>
      </c>
      <c r="K12" s="31">
        <f t="shared" si="0"/>
        <v>37707746</v>
      </c>
      <c r="L12" s="31">
        <f t="shared" si="0"/>
        <v>57766263</v>
      </c>
      <c r="M12" s="31">
        <f t="shared" si="0"/>
        <v>45016373</v>
      </c>
      <c r="N12" s="31">
        <f t="shared" si="0"/>
        <v>45016373</v>
      </c>
      <c r="O12" s="31">
        <f t="shared" si="0"/>
        <v>38391006</v>
      </c>
      <c r="P12" s="31">
        <f t="shared" si="0"/>
        <v>27308677</v>
      </c>
      <c r="Q12" s="31">
        <f t="shared" si="0"/>
        <v>42928528</v>
      </c>
      <c r="R12" s="31">
        <f t="shared" si="0"/>
        <v>42928528</v>
      </c>
      <c r="S12" s="31">
        <f t="shared" si="0"/>
        <v>26265282</v>
      </c>
      <c r="T12" s="31">
        <f t="shared" si="0"/>
        <v>17493052</v>
      </c>
      <c r="U12" s="31">
        <f t="shared" si="0"/>
        <v>6516364</v>
      </c>
      <c r="V12" s="31">
        <f t="shared" si="0"/>
        <v>6516364</v>
      </c>
      <c r="W12" s="31">
        <f t="shared" si="0"/>
        <v>6516364</v>
      </c>
      <c r="X12" s="31">
        <f t="shared" si="0"/>
        <v>28342218</v>
      </c>
      <c r="Y12" s="31">
        <f t="shared" si="0"/>
        <v>-21825854</v>
      </c>
      <c r="Z12" s="32">
        <f>+IF(X12&lt;&gt;0,+(Y12/X12)*100,0)</f>
        <v>-77.0082778983635</v>
      </c>
      <c r="AA12" s="33">
        <f>SUM(AA6:AA11)</f>
        <v>28342218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>
        <v>1049955</v>
      </c>
      <c r="U15" s="20">
        <v>1250676</v>
      </c>
      <c r="V15" s="20">
        <v>1250676</v>
      </c>
      <c r="W15" s="20">
        <v>1250676</v>
      </c>
      <c r="X15" s="20"/>
      <c r="Y15" s="20">
        <v>1250676</v>
      </c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>
        <v>10719545</v>
      </c>
      <c r="V16" s="24">
        <v>10719545</v>
      </c>
      <c r="W16" s="24">
        <v>10719545</v>
      </c>
      <c r="X16" s="20"/>
      <c r="Y16" s="24">
        <v>10719545</v>
      </c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6614669</v>
      </c>
      <c r="D19" s="18">
        <v>6614669</v>
      </c>
      <c r="E19" s="19">
        <v>7000000</v>
      </c>
      <c r="F19" s="20">
        <v>6614669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>
        <v>49600</v>
      </c>
      <c r="U19" s="20"/>
      <c r="V19" s="20"/>
      <c r="W19" s="20"/>
      <c r="X19" s="20">
        <v>6614669</v>
      </c>
      <c r="Y19" s="20">
        <v>-6614669</v>
      </c>
      <c r="Z19" s="21">
        <v>-100</v>
      </c>
      <c r="AA19" s="22">
        <v>6614669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248658</v>
      </c>
      <c r="D22" s="18">
        <v>248658</v>
      </c>
      <c r="E22" s="19">
        <v>400000</v>
      </c>
      <c r="F22" s="20">
        <v>400000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400000</v>
      </c>
      <c r="Y22" s="20">
        <v>-400000</v>
      </c>
      <c r="Z22" s="21">
        <v>-100</v>
      </c>
      <c r="AA22" s="22">
        <v>400000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6863327</v>
      </c>
      <c r="D24" s="29">
        <f>SUM(D15:D23)</f>
        <v>6863327</v>
      </c>
      <c r="E24" s="36">
        <f t="shared" si="1"/>
        <v>7400000</v>
      </c>
      <c r="F24" s="37">
        <f t="shared" si="1"/>
        <v>7014669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1099555</v>
      </c>
      <c r="U24" s="37">
        <f t="shared" si="1"/>
        <v>11970221</v>
      </c>
      <c r="V24" s="37">
        <f t="shared" si="1"/>
        <v>11970221</v>
      </c>
      <c r="W24" s="37">
        <f t="shared" si="1"/>
        <v>11970221</v>
      </c>
      <c r="X24" s="37">
        <f t="shared" si="1"/>
        <v>7014669</v>
      </c>
      <c r="Y24" s="37">
        <f t="shared" si="1"/>
        <v>4955552</v>
      </c>
      <c r="Z24" s="38">
        <f>+IF(X24&lt;&gt;0,+(Y24/X24)*100,0)</f>
        <v>70.64555718879964</v>
      </c>
      <c r="AA24" s="39">
        <f>SUM(AA15:AA23)</f>
        <v>7014669</v>
      </c>
    </row>
    <row r="25" spans="1:27" ht="13.5">
      <c r="A25" s="27" t="s">
        <v>51</v>
      </c>
      <c r="B25" s="28"/>
      <c r="C25" s="29">
        <f aca="true" t="shared" si="2" ref="C25:Y25">+C12+C24</f>
        <v>40241595</v>
      </c>
      <c r="D25" s="29">
        <f>+D12+D24</f>
        <v>40241595</v>
      </c>
      <c r="E25" s="30">
        <f t="shared" si="2"/>
        <v>54741868</v>
      </c>
      <c r="F25" s="31">
        <f t="shared" si="2"/>
        <v>35356887</v>
      </c>
      <c r="G25" s="31">
        <f t="shared" si="2"/>
        <v>55461393</v>
      </c>
      <c r="H25" s="31">
        <f t="shared" si="2"/>
        <v>48966321</v>
      </c>
      <c r="I25" s="31">
        <f t="shared" si="2"/>
        <v>40778849</v>
      </c>
      <c r="J25" s="31">
        <f t="shared" si="2"/>
        <v>40778849</v>
      </c>
      <c r="K25" s="31">
        <f t="shared" si="2"/>
        <v>37707746</v>
      </c>
      <c r="L25" s="31">
        <f t="shared" si="2"/>
        <v>57766263</v>
      </c>
      <c r="M25" s="31">
        <f t="shared" si="2"/>
        <v>45016373</v>
      </c>
      <c r="N25" s="31">
        <f t="shared" si="2"/>
        <v>45016373</v>
      </c>
      <c r="O25" s="31">
        <f t="shared" si="2"/>
        <v>38391006</v>
      </c>
      <c r="P25" s="31">
        <f t="shared" si="2"/>
        <v>27308677</v>
      </c>
      <c r="Q25" s="31">
        <f t="shared" si="2"/>
        <v>42928528</v>
      </c>
      <c r="R25" s="31">
        <f t="shared" si="2"/>
        <v>42928528</v>
      </c>
      <c r="S25" s="31">
        <f t="shared" si="2"/>
        <v>26265282</v>
      </c>
      <c r="T25" s="31">
        <f t="shared" si="2"/>
        <v>18592607</v>
      </c>
      <c r="U25" s="31">
        <f t="shared" si="2"/>
        <v>18486585</v>
      </c>
      <c r="V25" s="31">
        <f t="shared" si="2"/>
        <v>18486585</v>
      </c>
      <c r="W25" s="31">
        <f t="shared" si="2"/>
        <v>18486585</v>
      </c>
      <c r="X25" s="31">
        <f t="shared" si="2"/>
        <v>35356887</v>
      </c>
      <c r="Y25" s="31">
        <f t="shared" si="2"/>
        <v>-16870302</v>
      </c>
      <c r="Z25" s="32">
        <f>+IF(X25&lt;&gt;0,+(Y25/X25)*100,0)</f>
        <v>-47.7143307327933</v>
      </c>
      <c r="AA25" s="33">
        <f>+AA12+AA24</f>
        <v>35356887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428496</v>
      </c>
      <c r="D30" s="18">
        <v>428496</v>
      </c>
      <c r="E30" s="19">
        <v>120000</v>
      </c>
      <c r="F30" s="20">
        <v>27326750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27326750</v>
      </c>
      <c r="Y30" s="20">
        <v>-27326750</v>
      </c>
      <c r="Z30" s="21">
        <v>-100</v>
      </c>
      <c r="AA30" s="22">
        <v>27326750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26898254</v>
      </c>
      <c r="D32" s="18">
        <v>26898254</v>
      </c>
      <c r="E32" s="19">
        <v>22548256</v>
      </c>
      <c r="F32" s="20">
        <v>22548256</v>
      </c>
      <c r="G32" s="20">
        <v>16544941</v>
      </c>
      <c r="H32" s="20">
        <v>16976629</v>
      </c>
      <c r="I32" s="20">
        <v>16516561</v>
      </c>
      <c r="J32" s="20">
        <v>16516561</v>
      </c>
      <c r="K32" s="20">
        <v>16853486</v>
      </c>
      <c r="L32" s="20">
        <v>16824238</v>
      </c>
      <c r="M32" s="20">
        <v>16924464</v>
      </c>
      <c r="N32" s="20">
        <v>16924464</v>
      </c>
      <c r="O32" s="20">
        <v>17551349</v>
      </c>
      <c r="P32" s="20">
        <v>17150843</v>
      </c>
      <c r="Q32" s="20">
        <v>16229003</v>
      </c>
      <c r="R32" s="20">
        <v>16229003</v>
      </c>
      <c r="S32" s="20">
        <v>16993112</v>
      </c>
      <c r="T32" s="20">
        <v>18280532</v>
      </c>
      <c r="U32" s="20">
        <v>16866440</v>
      </c>
      <c r="V32" s="20">
        <v>16866440</v>
      </c>
      <c r="W32" s="20">
        <v>16866440</v>
      </c>
      <c r="X32" s="20">
        <v>22548256</v>
      </c>
      <c r="Y32" s="20">
        <v>-5681816</v>
      </c>
      <c r="Z32" s="21">
        <v>-25.2</v>
      </c>
      <c r="AA32" s="22">
        <v>22548256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27326750</v>
      </c>
      <c r="D34" s="29">
        <f>SUM(D29:D33)</f>
        <v>27326750</v>
      </c>
      <c r="E34" s="30">
        <f t="shared" si="3"/>
        <v>22668256</v>
      </c>
      <c r="F34" s="31">
        <f t="shared" si="3"/>
        <v>49875006</v>
      </c>
      <c r="G34" s="31">
        <f t="shared" si="3"/>
        <v>16544941</v>
      </c>
      <c r="H34" s="31">
        <f t="shared" si="3"/>
        <v>16976629</v>
      </c>
      <c r="I34" s="31">
        <f t="shared" si="3"/>
        <v>16516561</v>
      </c>
      <c r="J34" s="31">
        <f t="shared" si="3"/>
        <v>16516561</v>
      </c>
      <c r="K34" s="31">
        <f t="shared" si="3"/>
        <v>16853486</v>
      </c>
      <c r="L34" s="31">
        <f t="shared" si="3"/>
        <v>16824238</v>
      </c>
      <c r="M34" s="31">
        <f t="shared" si="3"/>
        <v>16924464</v>
      </c>
      <c r="N34" s="31">
        <f t="shared" si="3"/>
        <v>16924464</v>
      </c>
      <c r="O34" s="31">
        <f t="shared" si="3"/>
        <v>17551349</v>
      </c>
      <c r="P34" s="31">
        <f t="shared" si="3"/>
        <v>17150843</v>
      </c>
      <c r="Q34" s="31">
        <f t="shared" si="3"/>
        <v>16229003</v>
      </c>
      <c r="R34" s="31">
        <f t="shared" si="3"/>
        <v>16229003</v>
      </c>
      <c r="S34" s="31">
        <f t="shared" si="3"/>
        <v>16993112</v>
      </c>
      <c r="T34" s="31">
        <f t="shared" si="3"/>
        <v>18280532</v>
      </c>
      <c r="U34" s="31">
        <f t="shared" si="3"/>
        <v>16866440</v>
      </c>
      <c r="V34" s="31">
        <f t="shared" si="3"/>
        <v>16866440</v>
      </c>
      <c r="W34" s="31">
        <f t="shared" si="3"/>
        <v>16866440</v>
      </c>
      <c r="X34" s="31">
        <f t="shared" si="3"/>
        <v>49875006</v>
      </c>
      <c r="Y34" s="31">
        <f t="shared" si="3"/>
        <v>-33008566</v>
      </c>
      <c r="Z34" s="32">
        <f>+IF(X34&lt;&gt;0,+(Y34/X34)*100,0)</f>
        <v>-66.18258050936376</v>
      </c>
      <c r="AA34" s="33">
        <f>SUM(AA29:AA33)</f>
        <v>49875006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978555</v>
      </c>
      <c r="D37" s="18">
        <v>978555</v>
      </c>
      <c r="E37" s="19">
        <v>500000</v>
      </c>
      <c r="F37" s="20">
        <v>978555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978555</v>
      </c>
      <c r="Y37" s="20">
        <v>-978555</v>
      </c>
      <c r="Z37" s="21">
        <v>-100</v>
      </c>
      <c r="AA37" s="22">
        <v>978555</v>
      </c>
    </row>
    <row r="38" spans="1:27" ht="13.5">
      <c r="A38" s="23" t="s">
        <v>58</v>
      </c>
      <c r="B38" s="17"/>
      <c r="C38" s="18">
        <v>1968000</v>
      </c>
      <c r="D38" s="18">
        <v>1968000</v>
      </c>
      <c r="E38" s="19">
        <v>2500000</v>
      </c>
      <c r="F38" s="20">
        <v>1968000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1968000</v>
      </c>
      <c r="Y38" s="20">
        <v>-1968000</v>
      </c>
      <c r="Z38" s="21">
        <v>-100</v>
      </c>
      <c r="AA38" s="22">
        <v>1968000</v>
      </c>
    </row>
    <row r="39" spans="1:27" ht="13.5">
      <c r="A39" s="27" t="s">
        <v>61</v>
      </c>
      <c r="B39" s="35"/>
      <c r="C39" s="29">
        <f aca="true" t="shared" si="4" ref="C39:Y39">SUM(C37:C38)</f>
        <v>2946555</v>
      </c>
      <c r="D39" s="29">
        <f>SUM(D37:D38)</f>
        <v>2946555</v>
      </c>
      <c r="E39" s="36">
        <f t="shared" si="4"/>
        <v>3000000</v>
      </c>
      <c r="F39" s="37">
        <f t="shared" si="4"/>
        <v>2946555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2946555</v>
      </c>
      <c r="Y39" s="37">
        <f t="shared" si="4"/>
        <v>-2946555</v>
      </c>
      <c r="Z39" s="38">
        <f>+IF(X39&lt;&gt;0,+(Y39/X39)*100,0)</f>
        <v>-100</v>
      </c>
      <c r="AA39" s="39">
        <f>SUM(AA37:AA38)</f>
        <v>2946555</v>
      </c>
    </row>
    <row r="40" spans="1:27" ht="13.5">
      <c r="A40" s="27" t="s">
        <v>62</v>
      </c>
      <c r="B40" s="28"/>
      <c r="C40" s="29">
        <f aca="true" t="shared" si="5" ref="C40:Y40">+C34+C39</f>
        <v>30273305</v>
      </c>
      <c r="D40" s="29">
        <f>+D34+D39</f>
        <v>30273305</v>
      </c>
      <c r="E40" s="30">
        <f t="shared" si="5"/>
        <v>25668256</v>
      </c>
      <c r="F40" s="31">
        <f t="shared" si="5"/>
        <v>52821561</v>
      </c>
      <c r="G40" s="31">
        <f t="shared" si="5"/>
        <v>16544941</v>
      </c>
      <c r="H40" s="31">
        <f t="shared" si="5"/>
        <v>16976629</v>
      </c>
      <c r="I40" s="31">
        <f t="shared" si="5"/>
        <v>16516561</v>
      </c>
      <c r="J40" s="31">
        <f t="shared" si="5"/>
        <v>16516561</v>
      </c>
      <c r="K40" s="31">
        <f t="shared" si="5"/>
        <v>16853486</v>
      </c>
      <c r="L40" s="31">
        <f t="shared" si="5"/>
        <v>16824238</v>
      </c>
      <c r="M40" s="31">
        <f t="shared" si="5"/>
        <v>16924464</v>
      </c>
      <c r="N40" s="31">
        <f t="shared" si="5"/>
        <v>16924464</v>
      </c>
      <c r="O40" s="31">
        <f t="shared" si="5"/>
        <v>17551349</v>
      </c>
      <c r="P40" s="31">
        <f t="shared" si="5"/>
        <v>17150843</v>
      </c>
      <c r="Q40" s="31">
        <f t="shared" si="5"/>
        <v>16229003</v>
      </c>
      <c r="R40" s="31">
        <f t="shared" si="5"/>
        <v>16229003</v>
      </c>
      <c r="S40" s="31">
        <f t="shared" si="5"/>
        <v>16993112</v>
      </c>
      <c r="T40" s="31">
        <f t="shared" si="5"/>
        <v>18280532</v>
      </c>
      <c r="U40" s="31">
        <f t="shared" si="5"/>
        <v>16866440</v>
      </c>
      <c r="V40" s="31">
        <f t="shared" si="5"/>
        <v>16866440</v>
      </c>
      <c r="W40" s="31">
        <f t="shared" si="5"/>
        <v>16866440</v>
      </c>
      <c r="X40" s="31">
        <f t="shared" si="5"/>
        <v>52821561</v>
      </c>
      <c r="Y40" s="31">
        <f t="shared" si="5"/>
        <v>-35955121</v>
      </c>
      <c r="Z40" s="32">
        <f>+IF(X40&lt;&gt;0,+(Y40/X40)*100,0)</f>
        <v>-68.06902393513134</v>
      </c>
      <c r="AA40" s="33">
        <f>+AA34+AA39</f>
        <v>52821561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9968290</v>
      </c>
      <c r="D42" s="43">
        <f>+D25-D40</f>
        <v>9968290</v>
      </c>
      <c r="E42" s="44">
        <f t="shared" si="6"/>
        <v>29073612</v>
      </c>
      <c r="F42" s="45">
        <f t="shared" si="6"/>
        <v>-17464674</v>
      </c>
      <c r="G42" s="45">
        <f t="shared" si="6"/>
        <v>38916452</v>
      </c>
      <c r="H42" s="45">
        <f t="shared" si="6"/>
        <v>31989692</v>
      </c>
      <c r="I42" s="45">
        <f t="shared" si="6"/>
        <v>24262288</v>
      </c>
      <c r="J42" s="45">
        <f t="shared" si="6"/>
        <v>24262288</v>
      </c>
      <c r="K42" s="45">
        <f t="shared" si="6"/>
        <v>20854260</v>
      </c>
      <c r="L42" s="45">
        <f t="shared" si="6"/>
        <v>40942025</v>
      </c>
      <c r="M42" s="45">
        <f t="shared" si="6"/>
        <v>28091909</v>
      </c>
      <c r="N42" s="45">
        <f t="shared" si="6"/>
        <v>28091909</v>
      </c>
      <c r="O42" s="45">
        <f t="shared" si="6"/>
        <v>20839657</v>
      </c>
      <c r="P42" s="45">
        <f t="shared" si="6"/>
        <v>10157834</v>
      </c>
      <c r="Q42" s="45">
        <f t="shared" si="6"/>
        <v>26699525</v>
      </c>
      <c r="R42" s="45">
        <f t="shared" si="6"/>
        <v>26699525</v>
      </c>
      <c r="S42" s="45">
        <f t="shared" si="6"/>
        <v>9272170</v>
      </c>
      <c r="T42" s="45">
        <f t="shared" si="6"/>
        <v>312075</v>
      </c>
      <c r="U42" s="45">
        <f t="shared" si="6"/>
        <v>1620145</v>
      </c>
      <c r="V42" s="45">
        <f t="shared" si="6"/>
        <v>1620145</v>
      </c>
      <c r="W42" s="45">
        <f t="shared" si="6"/>
        <v>1620145</v>
      </c>
      <c r="X42" s="45">
        <f t="shared" si="6"/>
        <v>-17464674</v>
      </c>
      <c r="Y42" s="45">
        <f t="shared" si="6"/>
        <v>19084819</v>
      </c>
      <c r="Z42" s="46">
        <f>+IF(X42&lt;&gt;0,+(Y42/X42)*100,0)</f>
        <v>-109.27669763546687</v>
      </c>
      <c r="AA42" s="47">
        <f>+AA25-AA40</f>
        <v>-17464674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9968290</v>
      </c>
      <c r="D45" s="18">
        <v>9968290</v>
      </c>
      <c r="E45" s="19">
        <v>29073612</v>
      </c>
      <c r="F45" s="20">
        <v>-17464674</v>
      </c>
      <c r="G45" s="20">
        <v>38916452</v>
      </c>
      <c r="H45" s="20">
        <v>31989692</v>
      </c>
      <c r="I45" s="20">
        <v>24262288</v>
      </c>
      <c r="J45" s="20">
        <v>24262288</v>
      </c>
      <c r="K45" s="20">
        <v>20854260</v>
      </c>
      <c r="L45" s="20"/>
      <c r="M45" s="20">
        <v>28091909</v>
      </c>
      <c r="N45" s="20">
        <v>28091909</v>
      </c>
      <c r="O45" s="20">
        <v>20839657</v>
      </c>
      <c r="P45" s="20">
        <v>10157834</v>
      </c>
      <c r="Q45" s="20">
        <v>26699525</v>
      </c>
      <c r="R45" s="20">
        <v>26699525</v>
      </c>
      <c r="S45" s="20">
        <v>9272170</v>
      </c>
      <c r="T45" s="20"/>
      <c r="U45" s="20"/>
      <c r="V45" s="20"/>
      <c r="W45" s="20"/>
      <c r="X45" s="20">
        <v>-17464674</v>
      </c>
      <c r="Y45" s="20">
        <v>17464674</v>
      </c>
      <c r="Z45" s="48">
        <v>-100</v>
      </c>
      <c r="AA45" s="22">
        <v>-17464674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>
        <v>312075</v>
      </c>
      <c r="U46" s="20">
        <v>1620145</v>
      </c>
      <c r="V46" s="20">
        <v>1620145</v>
      </c>
      <c r="W46" s="20">
        <v>1620145</v>
      </c>
      <c r="X46" s="20"/>
      <c r="Y46" s="20">
        <v>1620145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>
        <v>40942025</v>
      </c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9968290</v>
      </c>
      <c r="D48" s="51">
        <f>SUM(D45:D47)</f>
        <v>9968290</v>
      </c>
      <c r="E48" s="52">
        <f t="shared" si="7"/>
        <v>29073612</v>
      </c>
      <c r="F48" s="53">
        <f t="shared" si="7"/>
        <v>-17464674</v>
      </c>
      <c r="G48" s="53">
        <f t="shared" si="7"/>
        <v>38916452</v>
      </c>
      <c r="H48" s="53">
        <f t="shared" si="7"/>
        <v>31989692</v>
      </c>
      <c r="I48" s="53">
        <f t="shared" si="7"/>
        <v>24262288</v>
      </c>
      <c r="J48" s="53">
        <f t="shared" si="7"/>
        <v>24262288</v>
      </c>
      <c r="K48" s="53">
        <f t="shared" si="7"/>
        <v>20854260</v>
      </c>
      <c r="L48" s="53">
        <f t="shared" si="7"/>
        <v>40942025</v>
      </c>
      <c r="M48" s="53">
        <f t="shared" si="7"/>
        <v>28091909</v>
      </c>
      <c r="N48" s="53">
        <f t="shared" si="7"/>
        <v>28091909</v>
      </c>
      <c r="O48" s="53">
        <f t="shared" si="7"/>
        <v>20839657</v>
      </c>
      <c r="P48" s="53">
        <f t="shared" si="7"/>
        <v>10157834</v>
      </c>
      <c r="Q48" s="53">
        <f t="shared" si="7"/>
        <v>26699525</v>
      </c>
      <c r="R48" s="53">
        <f t="shared" si="7"/>
        <v>26699525</v>
      </c>
      <c r="S48" s="53">
        <f t="shared" si="7"/>
        <v>9272170</v>
      </c>
      <c r="T48" s="53">
        <f t="shared" si="7"/>
        <v>312075</v>
      </c>
      <c r="U48" s="53">
        <f t="shared" si="7"/>
        <v>1620145</v>
      </c>
      <c r="V48" s="53">
        <f t="shared" si="7"/>
        <v>1620145</v>
      </c>
      <c r="W48" s="53">
        <f t="shared" si="7"/>
        <v>1620145</v>
      </c>
      <c r="X48" s="53">
        <f t="shared" si="7"/>
        <v>-17464674</v>
      </c>
      <c r="Y48" s="53">
        <f t="shared" si="7"/>
        <v>19084819</v>
      </c>
      <c r="Z48" s="54">
        <f>+IF(X48&lt;&gt;0,+(Y48/X48)*100,0)</f>
        <v>-109.27669763546687</v>
      </c>
      <c r="AA48" s="55">
        <f>SUM(AA45:AA47)</f>
        <v>-17464674</v>
      </c>
    </row>
    <row r="49" spans="1:27" ht="13.5">
      <c r="A49" s="56" t="s">
        <v>94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90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4245323</v>
      </c>
      <c r="D6" s="18">
        <v>4245323</v>
      </c>
      <c r="E6" s="19"/>
      <c r="F6" s="20">
        <v>4245323</v>
      </c>
      <c r="G6" s="20">
        <v>21713894</v>
      </c>
      <c r="H6" s="20">
        <v>4245323</v>
      </c>
      <c r="I6" s="20">
        <v>10392990</v>
      </c>
      <c r="J6" s="20">
        <v>10392990</v>
      </c>
      <c r="K6" s="20">
        <v>1392990</v>
      </c>
      <c r="L6" s="20">
        <v>3242582</v>
      </c>
      <c r="M6" s="20">
        <v>4515466</v>
      </c>
      <c r="N6" s="20">
        <v>4515466</v>
      </c>
      <c r="O6" s="20">
        <v>9323258</v>
      </c>
      <c r="P6" s="20">
        <v>35039</v>
      </c>
      <c r="Q6" s="20">
        <v>12763961</v>
      </c>
      <c r="R6" s="20">
        <v>12763961</v>
      </c>
      <c r="S6" s="20">
        <v>10368537</v>
      </c>
      <c r="T6" s="20">
        <v>6277988</v>
      </c>
      <c r="U6" s="20">
        <v>3864438</v>
      </c>
      <c r="V6" s="20">
        <v>3864438</v>
      </c>
      <c r="W6" s="20">
        <v>3864438</v>
      </c>
      <c r="X6" s="20">
        <v>4245323</v>
      </c>
      <c r="Y6" s="20">
        <v>-380885</v>
      </c>
      <c r="Z6" s="21">
        <v>-8.97</v>
      </c>
      <c r="AA6" s="22">
        <v>4245323</v>
      </c>
    </row>
    <row r="7" spans="1:27" ht="13.5">
      <c r="A7" s="23" t="s">
        <v>34</v>
      </c>
      <c r="B7" s="17"/>
      <c r="C7" s="18"/>
      <c r="D7" s="18"/>
      <c r="E7" s="19">
        <v>2563725</v>
      </c>
      <c r="F7" s="20"/>
      <c r="G7" s="20">
        <v>1644841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6876065</v>
      </c>
      <c r="D8" s="18">
        <v>6876065</v>
      </c>
      <c r="E8" s="19">
        <v>2325036</v>
      </c>
      <c r="F8" s="20">
        <v>6876065</v>
      </c>
      <c r="G8" s="20">
        <v>3534723</v>
      </c>
      <c r="H8" s="20">
        <v>6876065</v>
      </c>
      <c r="I8" s="20">
        <v>17047662</v>
      </c>
      <c r="J8" s="20">
        <v>17047662</v>
      </c>
      <c r="K8" s="20">
        <v>17047662</v>
      </c>
      <c r="L8" s="20">
        <v>18911578</v>
      </c>
      <c r="M8" s="20">
        <v>19475607</v>
      </c>
      <c r="N8" s="20">
        <v>19475607</v>
      </c>
      <c r="O8" s="20">
        <v>20053067</v>
      </c>
      <c r="P8" s="20">
        <v>25814373</v>
      </c>
      <c r="Q8" s="20">
        <v>73016145</v>
      </c>
      <c r="R8" s="20">
        <v>73016145</v>
      </c>
      <c r="S8" s="20">
        <v>73266310</v>
      </c>
      <c r="T8" s="20">
        <v>72765980</v>
      </c>
      <c r="U8" s="20">
        <v>73172868</v>
      </c>
      <c r="V8" s="20">
        <v>73172868</v>
      </c>
      <c r="W8" s="20">
        <v>73172868</v>
      </c>
      <c r="X8" s="20">
        <v>6876065</v>
      </c>
      <c r="Y8" s="20">
        <v>66296803</v>
      </c>
      <c r="Z8" s="21">
        <v>964.17</v>
      </c>
      <c r="AA8" s="22">
        <v>6876065</v>
      </c>
    </row>
    <row r="9" spans="1:27" ht="13.5">
      <c r="A9" s="23" t="s">
        <v>36</v>
      </c>
      <c r="B9" s="17"/>
      <c r="C9" s="18">
        <v>1444483</v>
      </c>
      <c r="D9" s="18">
        <v>1444483</v>
      </c>
      <c r="E9" s="19">
        <v>17874593</v>
      </c>
      <c r="F9" s="20">
        <v>1444483</v>
      </c>
      <c r="G9" s="20">
        <v>532054</v>
      </c>
      <c r="H9" s="20">
        <v>1444483</v>
      </c>
      <c r="I9" s="20">
        <v>1847971</v>
      </c>
      <c r="J9" s="20">
        <v>1847971</v>
      </c>
      <c r="K9" s="20">
        <v>1847971</v>
      </c>
      <c r="L9" s="20">
        <v>1838486</v>
      </c>
      <c r="M9" s="20">
        <v>1834046</v>
      </c>
      <c r="N9" s="20">
        <v>1834046</v>
      </c>
      <c r="O9" s="20">
        <v>1832927</v>
      </c>
      <c r="P9" s="20">
        <v>1074146</v>
      </c>
      <c r="Q9" s="20">
        <v>1384675</v>
      </c>
      <c r="R9" s="20">
        <v>1384675</v>
      </c>
      <c r="S9" s="20">
        <v>1384675</v>
      </c>
      <c r="T9" s="20">
        <v>1384523</v>
      </c>
      <c r="U9" s="20">
        <v>1384523</v>
      </c>
      <c r="V9" s="20">
        <v>1384523</v>
      </c>
      <c r="W9" s="20">
        <v>1384523</v>
      </c>
      <c r="X9" s="20">
        <v>1444483</v>
      </c>
      <c r="Y9" s="20">
        <v>-59960</v>
      </c>
      <c r="Z9" s="21">
        <v>-4.15</v>
      </c>
      <c r="AA9" s="22">
        <v>1444483</v>
      </c>
    </row>
    <row r="10" spans="1:27" ht="13.5">
      <c r="A10" s="23" t="s">
        <v>37</v>
      </c>
      <c r="B10" s="17"/>
      <c r="C10" s="18">
        <v>6506</v>
      </c>
      <c r="D10" s="18">
        <v>6506</v>
      </c>
      <c r="E10" s="19">
        <v>1615122</v>
      </c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20216</v>
      </c>
      <c r="D11" s="18">
        <v>20216</v>
      </c>
      <c r="E11" s="19">
        <v>9693</v>
      </c>
      <c r="F11" s="20">
        <v>20216</v>
      </c>
      <c r="G11" s="20">
        <v>1677966</v>
      </c>
      <c r="H11" s="20">
        <v>20216</v>
      </c>
      <c r="I11" s="20">
        <v>20216</v>
      </c>
      <c r="J11" s="20">
        <v>20216</v>
      </c>
      <c r="K11" s="20">
        <v>20216</v>
      </c>
      <c r="L11" s="20">
        <v>20216</v>
      </c>
      <c r="M11" s="20">
        <v>20216</v>
      </c>
      <c r="N11" s="20">
        <v>20216</v>
      </c>
      <c r="O11" s="20">
        <v>20216</v>
      </c>
      <c r="P11" s="20">
        <v>20216</v>
      </c>
      <c r="Q11" s="20">
        <v>20216</v>
      </c>
      <c r="R11" s="20">
        <v>20216</v>
      </c>
      <c r="S11" s="20">
        <v>20216</v>
      </c>
      <c r="T11" s="20">
        <v>20216</v>
      </c>
      <c r="U11" s="20">
        <v>20216</v>
      </c>
      <c r="V11" s="20">
        <v>20216</v>
      </c>
      <c r="W11" s="20">
        <v>20216</v>
      </c>
      <c r="X11" s="20">
        <v>20216</v>
      </c>
      <c r="Y11" s="20"/>
      <c r="Z11" s="21"/>
      <c r="AA11" s="22">
        <v>20216</v>
      </c>
    </row>
    <row r="12" spans="1:27" ht="13.5">
      <c r="A12" s="27" t="s">
        <v>39</v>
      </c>
      <c r="B12" s="28"/>
      <c r="C12" s="29">
        <f aca="true" t="shared" si="0" ref="C12:Y12">SUM(C6:C11)</f>
        <v>12592593</v>
      </c>
      <c r="D12" s="29">
        <f>SUM(D6:D11)</f>
        <v>12592593</v>
      </c>
      <c r="E12" s="30">
        <f t="shared" si="0"/>
        <v>24388169</v>
      </c>
      <c r="F12" s="31">
        <f t="shared" si="0"/>
        <v>12586087</v>
      </c>
      <c r="G12" s="31">
        <f t="shared" si="0"/>
        <v>29103478</v>
      </c>
      <c r="H12" s="31">
        <f t="shared" si="0"/>
        <v>12586087</v>
      </c>
      <c r="I12" s="31">
        <f t="shared" si="0"/>
        <v>29308839</v>
      </c>
      <c r="J12" s="31">
        <f t="shared" si="0"/>
        <v>29308839</v>
      </c>
      <c r="K12" s="31">
        <f t="shared" si="0"/>
        <v>20308839</v>
      </c>
      <c r="L12" s="31">
        <f t="shared" si="0"/>
        <v>24012862</v>
      </c>
      <c r="M12" s="31">
        <f t="shared" si="0"/>
        <v>25845335</v>
      </c>
      <c r="N12" s="31">
        <f t="shared" si="0"/>
        <v>25845335</v>
      </c>
      <c r="O12" s="31">
        <f t="shared" si="0"/>
        <v>31229468</v>
      </c>
      <c r="P12" s="31">
        <f t="shared" si="0"/>
        <v>26943774</v>
      </c>
      <c r="Q12" s="31">
        <f t="shared" si="0"/>
        <v>87184997</v>
      </c>
      <c r="R12" s="31">
        <f t="shared" si="0"/>
        <v>87184997</v>
      </c>
      <c r="S12" s="31">
        <f t="shared" si="0"/>
        <v>85039738</v>
      </c>
      <c r="T12" s="31">
        <f t="shared" si="0"/>
        <v>80448707</v>
      </c>
      <c r="U12" s="31">
        <f t="shared" si="0"/>
        <v>78442045</v>
      </c>
      <c r="V12" s="31">
        <f t="shared" si="0"/>
        <v>78442045</v>
      </c>
      <c r="W12" s="31">
        <f t="shared" si="0"/>
        <v>78442045</v>
      </c>
      <c r="X12" s="31">
        <f t="shared" si="0"/>
        <v>12586087</v>
      </c>
      <c r="Y12" s="31">
        <f t="shared" si="0"/>
        <v>65855958</v>
      </c>
      <c r="Z12" s="32">
        <f>+IF(X12&lt;&gt;0,+(Y12/X12)*100,0)</f>
        <v>523.2441027938231</v>
      </c>
      <c r="AA12" s="33">
        <f>SUM(AA6:AA11)</f>
        <v>12586087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324624</v>
      </c>
      <c r="D16" s="18">
        <v>324624</v>
      </c>
      <c r="E16" s="19">
        <v>277521</v>
      </c>
      <c r="F16" s="20">
        <v>324624</v>
      </c>
      <c r="G16" s="24">
        <v>277011</v>
      </c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324624</v>
      </c>
      <c r="Y16" s="24">
        <v>-324624</v>
      </c>
      <c r="Z16" s="25">
        <v>-100</v>
      </c>
      <c r="AA16" s="26">
        <v>324624</v>
      </c>
    </row>
    <row r="17" spans="1:27" ht="13.5">
      <c r="A17" s="23" t="s">
        <v>43</v>
      </c>
      <c r="B17" s="17"/>
      <c r="C17" s="18">
        <v>106297410</v>
      </c>
      <c r="D17" s="18">
        <v>106297410</v>
      </c>
      <c r="E17" s="19">
        <v>30911400</v>
      </c>
      <c r="F17" s="20">
        <v>106297410</v>
      </c>
      <c r="G17" s="20">
        <v>30150479</v>
      </c>
      <c r="H17" s="20">
        <v>106297410</v>
      </c>
      <c r="I17" s="20">
        <v>106297410</v>
      </c>
      <c r="J17" s="20">
        <v>106297410</v>
      </c>
      <c r="K17" s="20">
        <v>106297410</v>
      </c>
      <c r="L17" s="20">
        <v>106297410</v>
      </c>
      <c r="M17" s="20">
        <v>106297410</v>
      </c>
      <c r="N17" s="20">
        <v>106297410</v>
      </c>
      <c r="O17" s="20">
        <v>106297410</v>
      </c>
      <c r="P17" s="20">
        <v>28153272</v>
      </c>
      <c r="Q17" s="20">
        <v>28172800</v>
      </c>
      <c r="R17" s="20">
        <v>28172800</v>
      </c>
      <c r="S17" s="20">
        <v>28172800</v>
      </c>
      <c r="T17" s="20">
        <v>28172800</v>
      </c>
      <c r="U17" s="20">
        <v>28172800</v>
      </c>
      <c r="V17" s="20">
        <v>28172800</v>
      </c>
      <c r="W17" s="20">
        <v>28172800</v>
      </c>
      <c r="X17" s="20">
        <v>106297410</v>
      </c>
      <c r="Y17" s="20">
        <v>-78124610</v>
      </c>
      <c r="Z17" s="21">
        <v>-73.5</v>
      </c>
      <c r="AA17" s="22">
        <v>106297410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>
        <v>324624</v>
      </c>
      <c r="I18" s="20">
        <v>1125365</v>
      </c>
      <c r="J18" s="20">
        <v>1125365</v>
      </c>
      <c r="K18" s="20">
        <v>1125365</v>
      </c>
      <c r="L18" s="20">
        <v>5321789</v>
      </c>
      <c r="M18" s="20">
        <v>10303937</v>
      </c>
      <c r="N18" s="20">
        <v>10303937</v>
      </c>
      <c r="O18" s="20">
        <v>11012554</v>
      </c>
      <c r="P18" s="20">
        <v>10735652</v>
      </c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626387756</v>
      </c>
      <c r="D19" s="18">
        <v>626387756</v>
      </c>
      <c r="E19" s="19">
        <v>490830647</v>
      </c>
      <c r="F19" s="20">
        <v>626621354</v>
      </c>
      <c r="G19" s="20">
        <v>308575367</v>
      </c>
      <c r="H19" s="20">
        <v>626621353</v>
      </c>
      <c r="I19" s="20">
        <v>626621353</v>
      </c>
      <c r="J19" s="20">
        <v>626621353</v>
      </c>
      <c r="K19" s="20">
        <v>626621353</v>
      </c>
      <c r="L19" s="20">
        <v>626621353</v>
      </c>
      <c r="M19" s="20">
        <v>626621353</v>
      </c>
      <c r="N19" s="20">
        <v>626621353</v>
      </c>
      <c r="O19" s="20">
        <v>626621353</v>
      </c>
      <c r="P19" s="20">
        <v>546877088</v>
      </c>
      <c r="Q19" s="20">
        <v>546877088</v>
      </c>
      <c r="R19" s="20">
        <v>546877088</v>
      </c>
      <c r="S19" s="20">
        <v>546877088</v>
      </c>
      <c r="T19" s="20">
        <v>518590963</v>
      </c>
      <c r="U19" s="20">
        <v>518680713</v>
      </c>
      <c r="V19" s="20">
        <v>518680713</v>
      </c>
      <c r="W19" s="20">
        <v>518680713</v>
      </c>
      <c r="X19" s="20">
        <v>626621354</v>
      </c>
      <c r="Y19" s="20">
        <v>-107940641</v>
      </c>
      <c r="Z19" s="21">
        <v>-17.23</v>
      </c>
      <c r="AA19" s="22">
        <v>626621354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1706100</v>
      </c>
      <c r="D21" s="18">
        <v>1706100</v>
      </c>
      <c r="E21" s="19">
        <v>1481820</v>
      </c>
      <c r="F21" s="20">
        <v>1706100</v>
      </c>
      <c r="G21" s="20">
        <v>1463460</v>
      </c>
      <c r="H21" s="20">
        <v>1706100</v>
      </c>
      <c r="I21" s="20">
        <v>1706100</v>
      </c>
      <c r="J21" s="20">
        <v>1706100</v>
      </c>
      <c r="K21" s="20">
        <v>1706100</v>
      </c>
      <c r="L21" s="20">
        <v>1706100</v>
      </c>
      <c r="M21" s="20">
        <v>1706100</v>
      </c>
      <c r="N21" s="20">
        <v>1706100</v>
      </c>
      <c r="O21" s="20">
        <v>1706100</v>
      </c>
      <c r="P21" s="20">
        <v>1706100</v>
      </c>
      <c r="Q21" s="20">
        <v>1706100</v>
      </c>
      <c r="R21" s="20">
        <v>1706100</v>
      </c>
      <c r="S21" s="20">
        <v>1706100</v>
      </c>
      <c r="T21" s="20">
        <v>1706100</v>
      </c>
      <c r="U21" s="20">
        <v>1706100</v>
      </c>
      <c r="V21" s="20">
        <v>1706100</v>
      </c>
      <c r="W21" s="20">
        <v>1706100</v>
      </c>
      <c r="X21" s="20">
        <v>1706100</v>
      </c>
      <c r="Y21" s="20"/>
      <c r="Z21" s="21"/>
      <c r="AA21" s="22">
        <v>1706100</v>
      </c>
    </row>
    <row r="22" spans="1:27" ht="13.5">
      <c r="A22" s="23" t="s">
        <v>48</v>
      </c>
      <c r="B22" s="17"/>
      <c r="C22" s="18">
        <v>19529</v>
      </c>
      <c r="D22" s="18">
        <v>19529</v>
      </c>
      <c r="E22" s="19">
        <v>44791</v>
      </c>
      <c r="F22" s="20">
        <v>19529</v>
      </c>
      <c r="G22" s="20"/>
      <c r="H22" s="20">
        <v>19529</v>
      </c>
      <c r="I22" s="20">
        <v>19529</v>
      </c>
      <c r="J22" s="20">
        <v>19529</v>
      </c>
      <c r="K22" s="20">
        <v>19529</v>
      </c>
      <c r="L22" s="20">
        <v>19529</v>
      </c>
      <c r="M22" s="20">
        <v>19529</v>
      </c>
      <c r="N22" s="20">
        <v>19529</v>
      </c>
      <c r="O22" s="20">
        <v>19529</v>
      </c>
      <c r="P22" s="20">
        <v>19529</v>
      </c>
      <c r="Q22" s="20"/>
      <c r="R22" s="20"/>
      <c r="S22" s="20"/>
      <c r="T22" s="20"/>
      <c r="U22" s="20"/>
      <c r="V22" s="20"/>
      <c r="W22" s="20"/>
      <c r="X22" s="20">
        <v>19529</v>
      </c>
      <c r="Y22" s="20">
        <v>-19529</v>
      </c>
      <c r="Z22" s="21">
        <v>-100</v>
      </c>
      <c r="AA22" s="22">
        <v>19529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>
        <v>102618814</v>
      </c>
      <c r="H23" s="24"/>
      <c r="I23" s="24">
        <v>733503</v>
      </c>
      <c r="J23" s="20">
        <v>733503</v>
      </c>
      <c r="K23" s="24">
        <v>733503</v>
      </c>
      <c r="L23" s="24">
        <v>733503</v>
      </c>
      <c r="M23" s="20">
        <v>733503</v>
      </c>
      <c r="N23" s="24">
        <v>733503</v>
      </c>
      <c r="O23" s="24">
        <v>733503</v>
      </c>
      <c r="P23" s="24">
        <v>733503</v>
      </c>
      <c r="Q23" s="20">
        <v>733503</v>
      </c>
      <c r="R23" s="24">
        <v>733503</v>
      </c>
      <c r="S23" s="24">
        <v>733503</v>
      </c>
      <c r="T23" s="20">
        <v>9470178</v>
      </c>
      <c r="U23" s="24">
        <v>9470178</v>
      </c>
      <c r="V23" s="24">
        <v>9470178</v>
      </c>
      <c r="W23" s="24">
        <v>9470178</v>
      </c>
      <c r="X23" s="20"/>
      <c r="Y23" s="24">
        <v>9470178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734735419</v>
      </c>
      <c r="D24" s="29">
        <f>SUM(D15:D23)</f>
        <v>734735419</v>
      </c>
      <c r="E24" s="36">
        <f t="shared" si="1"/>
        <v>523546179</v>
      </c>
      <c r="F24" s="37">
        <f t="shared" si="1"/>
        <v>734969017</v>
      </c>
      <c r="G24" s="37">
        <f t="shared" si="1"/>
        <v>443085131</v>
      </c>
      <c r="H24" s="37">
        <f t="shared" si="1"/>
        <v>734969016</v>
      </c>
      <c r="I24" s="37">
        <f t="shared" si="1"/>
        <v>736503260</v>
      </c>
      <c r="J24" s="37">
        <f t="shared" si="1"/>
        <v>736503260</v>
      </c>
      <c r="K24" s="37">
        <f t="shared" si="1"/>
        <v>736503260</v>
      </c>
      <c r="L24" s="37">
        <f t="shared" si="1"/>
        <v>740699684</v>
      </c>
      <c r="M24" s="37">
        <f t="shared" si="1"/>
        <v>745681832</v>
      </c>
      <c r="N24" s="37">
        <f t="shared" si="1"/>
        <v>745681832</v>
      </c>
      <c r="O24" s="37">
        <f t="shared" si="1"/>
        <v>746390449</v>
      </c>
      <c r="P24" s="37">
        <f t="shared" si="1"/>
        <v>588225144</v>
      </c>
      <c r="Q24" s="37">
        <f t="shared" si="1"/>
        <v>577489491</v>
      </c>
      <c r="R24" s="37">
        <f t="shared" si="1"/>
        <v>577489491</v>
      </c>
      <c r="S24" s="37">
        <f t="shared" si="1"/>
        <v>577489491</v>
      </c>
      <c r="T24" s="37">
        <f t="shared" si="1"/>
        <v>557940041</v>
      </c>
      <c r="U24" s="37">
        <f t="shared" si="1"/>
        <v>558029791</v>
      </c>
      <c r="V24" s="37">
        <f t="shared" si="1"/>
        <v>558029791</v>
      </c>
      <c r="W24" s="37">
        <f t="shared" si="1"/>
        <v>558029791</v>
      </c>
      <c r="X24" s="37">
        <f t="shared" si="1"/>
        <v>734969017</v>
      </c>
      <c r="Y24" s="37">
        <f t="shared" si="1"/>
        <v>-176939226</v>
      </c>
      <c r="Z24" s="38">
        <f>+IF(X24&lt;&gt;0,+(Y24/X24)*100,0)</f>
        <v>-24.07437890677778</v>
      </c>
      <c r="AA24" s="39">
        <f>SUM(AA15:AA23)</f>
        <v>734969017</v>
      </c>
    </row>
    <row r="25" spans="1:27" ht="13.5">
      <c r="A25" s="27" t="s">
        <v>51</v>
      </c>
      <c r="B25" s="28"/>
      <c r="C25" s="29">
        <f aca="true" t="shared" si="2" ref="C25:Y25">+C12+C24</f>
        <v>747328012</v>
      </c>
      <c r="D25" s="29">
        <f>+D12+D24</f>
        <v>747328012</v>
      </c>
      <c r="E25" s="30">
        <f t="shared" si="2"/>
        <v>547934348</v>
      </c>
      <c r="F25" s="31">
        <f t="shared" si="2"/>
        <v>747555104</v>
      </c>
      <c r="G25" s="31">
        <f t="shared" si="2"/>
        <v>472188609</v>
      </c>
      <c r="H25" s="31">
        <f t="shared" si="2"/>
        <v>747555103</v>
      </c>
      <c r="I25" s="31">
        <f t="shared" si="2"/>
        <v>765812099</v>
      </c>
      <c r="J25" s="31">
        <f t="shared" si="2"/>
        <v>765812099</v>
      </c>
      <c r="K25" s="31">
        <f t="shared" si="2"/>
        <v>756812099</v>
      </c>
      <c r="L25" s="31">
        <f t="shared" si="2"/>
        <v>764712546</v>
      </c>
      <c r="M25" s="31">
        <f t="shared" si="2"/>
        <v>771527167</v>
      </c>
      <c r="N25" s="31">
        <f t="shared" si="2"/>
        <v>771527167</v>
      </c>
      <c r="O25" s="31">
        <f t="shared" si="2"/>
        <v>777619917</v>
      </c>
      <c r="P25" s="31">
        <f t="shared" si="2"/>
        <v>615168918</v>
      </c>
      <c r="Q25" s="31">
        <f t="shared" si="2"/>
        <v>664674488</v>
      </c>
      <c r="R25" s="31">
        <f t="shared" si="2"/>
        <v>664674488</v>
      </c>
      <c r="S25" s="31">
        <f t="shared" si="2"/>
        <v>662529229</v>
      </c>
      <c r="T25" s="31">
        <f t="shared" si="2"/>
        <v>638388748</v>
      </c>
      <c r="U25" s="31">
        <f t="shared" si="2"/>
        <v>636471836</v>
      </c>
      <c r="V25" s="31">
        <f t="shared" si="2"/>
        <v>636471836</v>
      </c>
      <c r="W25" s="31">
        <f t="shared" si="2"/>
        <v>636471836</v>
      </c>
      <c r="X25" s="31">
        <f t="shared" si="2"/>
        <v>747555104</v>
      </c>
      <c r="Y25" s="31">
        <f t="shared" si="2"/>
        <v>-111083268</v>
      </c>
      <c r="Z25" s="32">
        <f>+IF(X25&lt;&gt;0,+(Y25/X25)*100,0)</f>
        <v>-14.859542447856795</v>
      </c>
      <c r="AA25" s="33">
        <f>+AA12+AA24</f>
        <v>747555104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435632</v>
      </c>
      <c r="D30" s="18">
        <v>435632</v>
      </c>
      <c r="E30" s="19">
        <v>193183</v>
      </c>
      <c r="F30" s="20">
        <v>435633</v>
      </c>
      <c r="G30" s="20">
        <v>223260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435633</v>
      </c>
      <c r="Y30" s="20">
        <v>-435633</v>
      </c>
      <c r="Z30" s="21">
        <v>-100</v>
      </c>
      <c r="AA30" s="22">
        <v>435633</v>
      </c>
    </row>
    <row r="31" spans="1:27" ht="13.5">
      <c r="A31" s="23" t="s">
        <v>56</v>
      </c>
      <c r="B31" s="17"/>
      <c r="C31" s="18">
        <v>410653</v>
      </c>
      <c r="D31" s="18">
        <v>410653</v>
      </c>
      <c r="E31" s="19">
        <v>378657</v>
      </c>
      <c r="F31" s="20">
        <v>410653</v>
      </c>
      <c r="G31" s="20">
        <v>279195</v>
      </c>
      <c r="H31" s="20">
        <v>410653</v>
      </c>
      <c r="I31" s="20">
        <v>415202</v>
      </c>
      <c r="J31" s="20">
        <v>415202</v>
      </c>
      <c r="K31" s="20">
        <v>415202</v>
      </c>
      <c r="L31" s="20">
        <v>416071</v>
      </c>
      <c r="M31" s="20">
        <v>421085</v>
      </c>
      <c r="N31" s="20">
        <v>421085</v>
      </c>
      <c r="O31" s="20">
        <v>423042</v>
      </c>
      <c r="P31" s="20">
        <v>430032</v>
      </c>
      <c r="Q31" s="20">
        <v>431291</v>
      </c>
      <c r="R31" s="20">
        <v>431291</v>
      </c>
      <c r="S31" s="20">
        <v>431291</v>
      </c>
      <c r="T31" s="20">
        <v>419458</v>
      </c>
      <c r="U31" s="20">
        <v>419458</v>
      </c>
      <c r="V31" s="20">
        <v>419458</v>
      </c>
      <c r="W31" s="20">
        <v>419458</v>
      </c>
      <c r="X31" s="20">
        <v>410653</v>
      </c>
      <c r="Y31" s="20">
        <v>8805</v>
      </c>
      <c r="Z31" s="21">
        <v>2.14</v>
      </c>
      <c r="AA31" s="22">
        <v>410653</v>
      </c>
    </row>
    <row r="32" spans="1:27" ht="13.5">
      <c r="A32" s="23" t="s">
        <v>57</v>
      </c>
      <c r="B32" s="17"/>
      <c r="C32" s="18">
        <v>14117123</v>
      </c>
      <c r="D32" s="18">
        <v>14117123</v>
      </c>
      <c r="E32" s="19">
        <v>12125982</v>
      </c>
      <c r="F32" s="20">
        <v>16105185</v>
      </c>
      <c r="G32" s="20">
        <v>17151142</v>
      </c>
      <c r="H32" s="20">
        <v>16540817</v>
      </c>
      <c r="I32" s="20">
        <v>18439272</v>
      </c>
      <c r="J32" s="20">
        <v>18439272</v>
      </c>
      <c r="K32" s="20">
        <v>18439272</v>
      </c>
      <c r="L32" s="20">
        <v>22552354</v>
      </c>
      <c r="M32" s="20">
        <v>31300718</v>
      </c>
      <c r="N32" s="20">
        <v>31300718</v>
      </c>
      <c r="O32" s="20">
        <v>33485828</v>
      </c>
      <c r="P32" s="20">
        <v>33528637</v>
      </c>
      <c r="Q32" s="20">
        <v>19793836</v>
      </c>
      <c r="R32" s="20">
        <v>19793836</v>
      </c>
      <c r="S32" s="20">
        <v>19793836</v>
      </c>
      <c r="T32" s="20">
        <v>30751100</v>
      </c>
      <c r="U32" s="20">
        <v>30751100</v>
      </c>
      <c r="V32" s="20">
        <v>30751100</v>
      </c>
      <c r="W32" s="20">
        <v>30751100</v>
      </c>
      <c r="X32" s="20">
        <v>16105185</v>
      </c>
      <c r="Y32" s="20">
        <v>14645915</v>
      </c>
      <c r="Z32" s="21">
        <v>90.94</v>
      </c>
      <c r="AA32" s="22">
        <v>16105185</v>
      </c>
    </row>
    <row r="33" spans="1:27" ht="13.5">
      <c r="A33" s="23" t="s">
        <v>58</v>
      </c>
      <c r="B33" s="17"/>
      <c r="C33" s="18">
        <v>4795473</v>
      </c>
      <c r="D33" s="18">
        <v>4795473</v>
      </c>
      <c r="E33" s="19">
        <v>1136000</v>
      </c>
      <c r="F33" s="20">
        <v>2743806</v>
      </c>
      <c r="G33" s="20">
        <v>2546027</v>
      </c>
      <c r="H33" s="20">
        <v>2743806</v>
      </c>
      <c r="I33" s="20">
        <v>2743806</v>
      </c>
      <c r="J33" s="20">
        <v>2743806</v>
      </c>
      <c r="K33" s="20">
        <v>2743806</v>
      </c>
      <c r="L33" s="20">
        <v>2743806</v>
      </c>
      <c r="M33" s="20">
        <v>2743806</v>
      </c>
      <c r="N33" s="20">
        <v>2743806</v>
      </c>
      <c r="O33" s="20">
        <v>2743806</v>
      </c>
      <c r="P33" s="20">
        <v>2743806</v>
      </c>
      <c r="Q33" s="20">
        <v>3213011</v>
      </c>
      <c r="R33" s="20">
        <v>3213011</v>
      </c>
      <c r="S33" s="20">
        <v>3213011</v>
      </c>
      <c r="T33" s="20">
        <v>3213011</v>
      </c>
      <c r="U33" s="20">
        <v>3213011</v>
      </c>
      <c r="V33" s="20">
        <v>3213011</v>
      </c>
      <c r="W33" s="20">
        <v>3213011</v>
      </c>
      <c r="X33" s="20">
        <v>2743806</v>
      </c>
      <c r="Y33" s="20">
        <v>469205</v>
      </c>
      <c r="Z33" s="21">
        <v>17.1</v>
      </c>
      <c r="AA33" s="22">
        <v>2743806</v>
      </c>
    </row>
    <row r="34" spans="1:27" ht="13.5">
      <c r="A34" s="27" t="s">
        <v>59</v>
      </c>
      <c r="B34" s="28"/>
      <c r="C34" s="29">
        <f aca="true" t="shared" si="3" ref="C34:Y34">SUM(C29:C33)</f>
        <v>19758881</v>
      </c>
      <c r="D34" s="29">
        <f>SUM(D29:D33)</f>
        <v>19758881</v>
      </c>
      <c r="E34" s="30">
        <f t="shared" si="3"/>
        <v>13833822</v>
      </c>
      <c r="F34" s="31">
        <f t="shared" si="3"/>
        <v>19695277</v>
      </c>
      <c r="G34" s="31">
        <f t="shared" si="3"/>
        <v>20199624</v>
      </c>
      <c r="H34" s="31">
        <f t="shared" si="3"/>
        <v>19695276</v>
      </c>
      <c r="I34" s="31">
        <f t="shared" si="3"/>
        <v>21598280</v>
      </c>
      <c r="J34" s="31">
        <f t="shared" si="3"/>
        <v>21598280</v>
      </c>
      <c r="K34" s="31">
        <f t="shared" si="3"/>
        <v>21598280</v>
      </c>
      <c r="L34" s="31">
        <f t="shared" si="3"/>
        <v>25712231</v>
      </c>
      <c r="M34" s="31">
        <f t="shared" si="3"/>
        <v>34465609</v>
      </c>
      <c r="N34" s="31">
        <f t="shared" si="3"/>
        <v>34465609</v>
      </c>
      <c r="O34" s="31">
        <f t="shared" si="3"/>
        <v>36652676</v>
      </c>
      <c r="P34" s="31">
        <f t="shared" si="3"/>
        <v>36702475</v>
      </c>
      <c r="Q34" s="31">
        <f t="shared" si="3"/>
        <v>23438138</v>
      </c>
      <c r="R34" s="31">
        <f t="shared" si="3"/>
        <v>23438138</v>
      </c>
      <c r="S34" s="31">
        <f t="shared" si="3"/>
        <v>23438138</v>
      </c>
      <c r="T34" s="31">
        <f t="shared" si="3"/>
        <v>34383569</v>
      </c>
      <c r="U34" s="31">
        <f t="shared" si="3"/>
        <v>34383569</v>
      </c>
      <c r="V34" s="31">
        <f t="shared" si="3"/>
        <v>34383569</v>
      </c>
      <c r="W34" s="31">
        <f t="shared" si="3"/>
        <v>34383569</v>
      </c>
      <c r="X34" s="31">
        <f t="shared" si="3"/>
        <v>19695277</v>
      </c>
      <c r="Y34" s="31">
        <f t="shared" si="3"/>
        <v>14688292</v>
      </c>
      <c r="Z34" s="32">
        <f>+IF(X34&lt;&gt;0,+(Y34/X34)*100,0)</f>
        <v>74.57773759668372</v>
      </c>
      <c r="AA34" s="33">
        <f>SUM(AA29:AA33)</f>
        <v>19695277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889421</v>
      </c>
      <c r="D37" s="18">
        <v>889421</v>
      </c>
      <c r="E37" s="19">
        <v>274263</v>
      </c>
      <c r="F37" s="20">
        <v>889421</v>
      </c>
      <c r="G37" s="20">
        <v>19648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889421</v>
      </c>
      <c r="Y37" s="20">
        <v>-889421</v>
      </c>
      <c r="Z37" s="21">
        <v>-100</v>
      </c>
      <c r="AA37" s="22">
        <v>889421</v>
      </c>
    </row>
    <row r="38" spans="1:27" ht="13.5">
      <c r="A38" s="23" t="s">
        <v>58</v>
      </c>
      <c r="B38" s="17"/>
      <c r="C38" s="18">
        <v>4056000</v>
      </c>
      <c r="D38" s="18">
        <v>4056000</v>
      </c>
      <c r="E38" s="19">
        <v>3629976</v>
      </c>
      <c r="F38" s="20">
        <v>4056000</v>
      </c>
      <c r="G38" s="20">
        <v>2859405</v>
      </c>
      <c r="H38" s="20">
        <v>4945421</v>
      </c>
      <c r="I38" s="20">
        <v>4945421</v>
      </c>
      <c r="J38" s="20">
        <v>4945421</v>
      </c>
      <c r="K38" s="20">
        <v>4945421</v>
      </c>
      <c r="L38" s="20">
        <v>4945421</v>
      </c>
      <c r="M38" s="20">
        <v>4945421</v>
      </c>
      <c r="N38" s="20">
        <v>4945421</v>
      </c>
      <c r="O38" s="20">
        <v>4945421</v>
      </c>
      <c r="P38" s="20">
        <v>4945421</v>
      </c>
      <c r="Q38" s="20">
        <v>3784034</v>
      </c>
      <c r="R38" s="20">
        <v>3784034</v>
      </c>
      <c r="S38" s="20">
        <v>3784034</v>
      </c>
      <c r="T38" s="20">
        <v>4673455</v>
      </c>
      <c r="U38" s="20">
        <v>4673455</v>
      </c>
      <c r="V38" s="20">
        <v>4673455</v>
      </c>
      <c r="W38" s="20">
        <v>4673455</v>
      </c>
      <c r="X38" s="20">
        <v>4056000</v>
      </c>
      <c r="Y38" s="20">
        <v>617455</v>
      </c>
      <c r="Z38" s="21">
        <v>15.22</v>
      </c>
      <c r="AA38" s="22">
        <v>4056000</v>
      </c>
    </row>
    <row r="39" spans="1:27" ht="13.5">
      <c r="A39" s="27" t="s">
        <v>61</v>
      </c>
      <c r="B39" s="35"/>
      <c r="C39" s="29">
        <f aca="true" t="shared" si="4" ref="C39:Y39">SUM(C37:C38)</f>
        <v>4945421</v>
      </c>
      <c r="D39" s="29">
        <f>SUM(D37:D38)</f>
        <v>4945421</v>
      </c>
      <c r="E39" s="36">
        <f t="shared" si="4"/>
        <v>3904239</v>
      </c>
      <c r="F39" s="37">
        <f t="shared" si="4"/>
        <v>4945421</v>
      </c>
      <c r="G39" s="37">
        <f t="shared" si="4"/>
        <v>2879053</v>
      </c>
      <c r="H39" s="37">
        <f t="shared" si="4"/>
        <v>4945421</v>
      </c>
      <c r="I39" s="37">
        <f t="shared" si="4"/>
        <v>4945421</v>
      </c>
      <c r="J39" s="37">
        <f t="shared" si="4"/>
        <v>4945421</v>
      </c>
      <c r="K39" s="37">
        <f t="shared" si="4"/>
        <v>4945421</v>
      </c>
      <c r="L39" s="37">
        <f t="shared" si="4"/>
        <v>4945421</v>
      </c>
      <c r="M39" s="37">
        <f t="shared" si="4"/>
        <v>4945421</v>
      </c>
      <c r="N39" s="37">
        <f t="shared" si="4"/>
        <v>4945421</v>
      </c>
      <c r="O39" s="37">
        <f t="shared" si="4"/>
        <v>4945421</v>
      </c>
      <c r="P39" s="37">
        <f t="shared" si="4"/>
        <v>4945421</v>
      </c>
      <c r="Q39" s="37">
        <f t="shared" si="4"/>
        <v>3784034</v>
      </c>
      <c r="R39" s="37">
        <f t="shared" si="4"/>
        <v>3784034</v>
      </c>
      <c r="S39" s="37">
        <f t="shared" si="4"/>
        <v>3784034</v>
      </c>
      <c r="T39" s="37">
        <f t="shared" si="4"/>
        <v>4673455</v>
      </c>
      <c r="U39" s="37">
        <f t="shared" si="4"/>
        <v>4673455</v>
      </c>
      <c r="V39" s="37">
        <f t="shared" si="4"/>
        <v>4673455</v>
      </c>
      <c r="W39" s="37">
        <f t="shared" si="4"/>
        <v>4673455</v>
      </c>
      <c r="X39" s="37">
        <f t="shared" si="4"/>
        <v>4945421</v>
      </c>
      <c r="Y39" s="37">
        <f t="shared" si="4"/>
        <v>-271966</v>
      </c>
      <c r="Z39" s="38">
        <f>+IF(X39&lt;&gt;0,+(Y39/X39)*100,0)</f>
        <v>-5.499349802574947</v>
      </c>
      <c r="AA39" s="39">
        <f>SUM(AA37:AA38)</f>
        <v>4945421</v>
      </c>
    </row>
    <row r="40" spans="1:27" ht="13.5">
      <c r="A40" s="27" t="s">
        <v>62</v>
      </c>
      <c r="B40" s="28"/>
      <c r="C40" s="29">
        <f aca="true" t="shared" si="5" ref="C40:Y40">+C34+C39</f>
        <v>24704302</v>
      </c>
      <c r="D40" s="29">
        <f>+D34+D39</f>
        <v>24704302</v>
      </c>
      <c r="E40" s="30">
        <f t="shared" si="5"/>
        <v>17738061</v>
      </c>
      <c r="F40" s="31">
        <f t="shared" si="5"/>
        <v>24640698</v>
      </c>
      <c r="G40" s="31">
        <f t="shared" si="5"/>
        <v>23078677</v>
      </c>
      <c r="H40" s="31">
        <f t="shared" si="5"/>
        <v>24640697</v>
      </c>
      <c r="I40" s="31">
        <f t="shared" si="5"/>
        <v>26543701</v>
      </c>
      <c r="J40" s="31">
        <f t="shared" si="5"/>
        <v>26543701</v>
      </c>
      <c r="K40" s="31">
        <f t="shared" si="5"/>
        <v>26543701</v>
      </c>
      <c r="L40" s="31">
        <f t="shared" si="5"/>
        <v>30657652</v>
      </c>
      <c r="M40" s="31">
        <f t="shared" si="5"/>
        <v>39411030</v>
      </c>
      <c r="N40" s="31">
        <f t="shared" si="5"/>
        <v>39411030</v>
      </c>
      <c r="O40" s="31">
        <f t="shared" si="5"/>
        <v>41598097</v>
      </c>
      <c r="P40" s="31">
        <f t="shared" si="5"/>
        <v>41647896</v>
      </c>
      <c r="Q40" s="31">
        <f t="shared" si="5"/>
        <v>27222172</v>
      </c>
      <c r="R40" s="31">
        <f t="shared" si="5"/>
        <v>27222172</v>
      </c>
      <c r="S40" s="31">
        <f t="shared" si="5"/>
        <v>27222172</v>
      </c>
      <c r="T40" s="31">
        <f t="shared" si="5"/>
        <v>39057024</v>
      </c>
      <c r="U40" s="31">
        <f t="shared" si="5"/>
        <v>39057024</v>
      </c>
      <c r="V40" s="31">
        <f t="shared" si="5"/>
        <v>39057024</v>
      </c>
      <c r="W40" s="31">
        <f t="shared" si="5"/>
        <v>39057024</v>
      </c>
      <c r="X40" s="31">
        <f t="shared" si="5"/>
        <v>24640698</v>
      </c>
      <c r="Y40" s="31">
        <f t="shared" si="5"/>
        <v>14416326</v>
      </c>
      <c r="Z40" s="32">
        <f>+IF(X40&lt;&gt;0,+(Y40/X40)*100,0)</f>
        <v>58.506159200522646</v>
      </c>
      <c r="AA40" s="33">
        <f>+AA34+AA39</f>
        <v>24640698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722623710</v>
      </c>
      <c r="D42" s="43">
        <f>+D25-D40</f>
        <v>722623710</v>
      </c>
      <c r="E42" s="44">
        <f t="shared" si="6"/>
        <v>530196287</v>
      </c>
      <c r="F42" s="45">
        <f t="shared" si="6"/>
        <v>722914406</v>
      </c>
      <c r="G42" s="45">
        <f t="shared" si="6"/>
        <v>449109932</v>
      </c>
      <c r="H42" s="45">
        <f t="shared" si="6"/>
        <v>722914406</v>
      </c>
      <c r="I42" s="45">
        <f t="shared" si="6"/>
        <v>739268398</v>
      </c>
      <c r="J42" s="45">
        <f t="shared" si="6"/>
        <v>739268398</v>
      </c>
      <c r="K42" s="45">
        <f t="shared" si="6"/>
        <v>730268398</v>
      </c>
      <c r="L42" s="45">
        <f t="shared" si="6"/>
        <v>734054894</v>
      </c>
      <c r="M42" s="45">
        <f t="shared" si="6"/>
        <v>732116137</v>
      </c>
      <c r="N42" s="45">
        <f t="shared" si="6"/>
        <v>732116137</v>
      </c>
      <c r="O42" s="45">
        <f t="shared" si="6"/>
        <v>736021820</v>
      </c>
      <c r="P42" s="45">
        <f t="shared" si="6"/>
        <v>573521022</v>
      </c>
      <c r="Q42" s="45">
        <f t="shared" si="6"/>
        <v>637452316</v>
      </c>
      <c r="R42" s="45">
        <f t="shared" si="6"/>
        <v>637452316</v>
      </c>
      <c r="S42" s="45">
        <f t="shared" si="6"/>
        <v>635307057</v>
      </c>
      <c r="T42" s="45">
        <f t="shared" si="6"/>
        <v>599331724</v>
      </c>
      <c r="U42" s="45">
        <f t="shared" si="6"/>
        <v>597414812</v>
      </c>
      <c r="V42" s="45">
        <f t="shared" si="6"/>
        <v>597414812</v>
      </c>
      <c r="W42" s="45">
        <f t="shared" si="6"/>
        <v>597414812</v>
      </c>
      <c r="X42" s="45">
        <f t="shared" si="6"/>
        <v>722914406</v>
      </c>
      <c r="Y42" s="45">
        <f t="shared" si="6"/>
        <v>-125499594</v>
      </c>
      <c r="Z42" s="46">
        <f>+IF(X42&lt;&gt;0,+(Y42/X42)*100,0)</f>
        <v>-17.360228674153714</v>
      </c>
      <c r="AA42" s="47">
        <f>+AA25-AA40</f>
        <v>722914406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722623710</v>
      </c>
      <c r="D45" s="18">
        <v>722623710</v>
      </c>
      <c r="E45" s="19">
        <v>530196287</v>
      </c>
      <c r="F45" s="20">
        <v>722914406</v>
      </c>
      <c r="G45" s="20">
        <v>449091757</v>
      </c>
      <c r="H45" s="20">
        <v>722914406</v>
      </c>
      <c r="I45" s="20">
        <v>739268398</v>
      </c>
      <c r="J45" s="20">
        <v>739268398</v>
      </c>
      <c r="K45" s="20">
        <v>730268398</v>
      </c>
      <c r="L45" s="20">
        <v>734054894</v>
      </c>
      <c r="M45" s="20">
        <v>731703507</v>
      </c>
      <c r="N45" s="20">
        <v>731703507</v>
      </c>
      <c r="O45" s="20">
        <v>736021820</v>
      </c>
      <c r="P45" s="20">
        <v>573521022</v>
      </c>
      <c r="Q45" s="20">
        <v>637452316</v>
      </c>
      <c r="R45" s="20">
        <v>637452316</v>
      </c>
      <c r="S45" s="20">
        <v>635307057</v>
      </c>
      <c r="T45" s="20">
        <v>599331724</v>
      </c>
      <c r="U45" s="20">
        <v>597414812</v>
      </c>
      <c r="V45" s="20">
        <v>597414812</v>
      </c>
      <c r="W45" s="20">
        <v>597414812</v>
      </c>
      <c r="X45" s="20">
        <v>722914406</v>
      </c>
      <c r="Y45" s="20">
        <v>-125499594</v>
      </c>
      <c r="Z45" s="48">
        <v>-17.36</v>
      </c>
      <c r="AA45" s="22">
        <v>722914406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>
        <v>18175</v>
      </c>
      <c r="H46" s="20"/>
      <c r="I46" s="20"/>
      <c r="J46" s="20"/>
      <c r="K46" s="20"/>
      <c r="L46" s="20"/>
      <c r="M46" s="20">
        <v>412630</v>
      </c>
      <c r="N46" s="20">
        <v>412630</v>
      </c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722623710</v>
      </c>
      <c r="D48" s="51">
        <f>SUM(D45:D47)</f>
        <v>722623710</v>
      </c>
      <c r="E48" s="52">
        <f t="shared" si="7"/>
        <v>530196287</v>
      </c>
      <c r="F48" s="53">
        <f t="shared" si="7"/>
        <v>722914406</v>
      </c>
      <c r="G48" s="53">
        <f t="shared" si="7"/>
        <v>449109932</v>
      </c>
      <c r="H48" s="53">
        <f t="shared" si="7"/>
        <v>722914406</v>
      </c>
      <c r="I48" s="53">
        <f t="shared" si="7"/>
        <v>739268398</v>
      </c>
      <c r="J48" s="53">
        <f t="shared" si="7"/>
        <v>739268398</v>
      </c>
      <c r="K48" s="53">
        <f t="shared" si="7"/>
        <v>730268398</v>
      </c>
      <c r="L48" s="53">
        <f t="shared" si="7"/>
        <v>734054894</v>
      </c>
      <c r="M48" s="53">
        <f t="shared" si="7"/>
        <v>732116137</v>
      </c>
      <c r="N48" s="53">
        <f t="shared" si="7"/>
        <v>732116137</v>
      </c>
      <c r="O48" s="53">
        <f t="shared" si="7"/>
        <v>736021820</v>
      </c>
      <c r="P48" s="53">
        <f t="shared" si="7"/>
        <v>573521022</v>
      </c>
      <c r="Q48" s="53">
        <f t="shared" si="7"/>
        <v>637452316</v>
      </c>
      <c r="R48" s="53">
        <f t="shared" si="7"/>
        <v>637452316</v>
      </c>
      <c r="S48" s="53">
        <f t="shared" si="7"/>
        <v>635307057</v>
      </c>
      <c r="T48" s="53">
        <f t="shared" si="7"/>
        <v>599331724</v>
      </c>
      <c r="U48" s="53">
        <f t="shared" si="7"/>
        <v>597414812</v>
      </c>
      <c r="V48" s="53">
        <f t="shared" si="7"/>
        <v>597414812</v>
      </c>
      <c r="W48" s="53">
        <f t="shared" si="7"/>
        <v>597414812</v>
      </c>
      <c r="X48" s="53">
        <f t="shared" si="7"/>
        <v>722914406</v>
      </c>
      <c r="Y48" s="53">
        <f t="shared" si="7"/>
        <v>-125499594</v>
      </c>
      <c r="Z48" s="54">
        <f>+IF(X48&lt;&gt;0,+(Y48/X48)*100,0)</f>
        <v>-17.360228674153714</v>
      </c>
      <c r="AA48" s="55">
        <f>SUM(AA45:AA47)</f>
        <v>722914406</v>
      </c>
    </row>
    <row r="49" spans="1:27" ht="13.5">
      <c r="A49" s="56" t="s">
        <v>94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91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4477781</v>
      </c>
      <c r="D6" s="18">
        <v>4477781</v>
      </c>
      <c r="E6" s="19">
        <v>5000000</v>
      </c>
      <c r="F6" s="20">
        <v>5000000</v>
      </c>
      <c r="G6" s="20">
        <v>7439438</v>
      </c>
      <c r="H6" s="20">
        <v>517172</v>
      </c>
      <c r="I6" s="20">
        <v>476578</v>
      </c>
      <c r="J6" s="20">
        <v>476578</v>
      </c>
      <c r="K6" s="20">
        <v>839227</v>
      </c>
      <c r="L6" s="20">
        <v>767274</v>
      </c>
      <c r="M6" s="20">
        <v>9522923</v>
      </c>
      <c r="N6" s="20">
        <v>9522923</v>
      </c>
      <c r="O6" s="20">
        <v>1896583</v>
      </c>
      <c r="P6" s="20">
        <v>3086569</v>
      </c>
      <c r="Q6" s="20">
        <v>22831386</v>
      </c>
      <c r="R6" s="20">
        <v>22831386</v>
      </c>
      <c r="S6" s="20">
        <v>2042052</v>
      </c>
      <c r="T6" s="20">
        <v>1644382</v>
      </c>
      <c r="U6" s="20">
        <v>4577650</v>
      </c>
      <c r="V6" s="20">
        <v>4577650</v>
      </c>
      <c r="W6" s="20">
        <v>4577650</v>
      </c>
      <c r="X6" s="20">
        <v>5000000</v>
      </c>
      <c r="Y6" s="20">
        <v>-422350</v>
      </c>
      <c r="Z6" s="21">
        <v>-8.45</v>
      </c>
      <c r="AA6" s="22">
        <v>5000000</v>
      </c>
    </row>
    <row r="7" spans="1:27" ht="13.5">
      <c r="A7" s="23" t="s">
        <v>34</v>
      </c>
      <c r="B7" s="17"/>
      <c r="C7" s="18">
        <v>8370239</v>
      </c>
      <c r="D7" s="18">
        <v>8370239</v>
      </c>
      <c r="E7" s="19">
        <v>1500000</v>
      </c>
      <c r="F7" s="20">
        <v>1500000</v>
      </c>
      <c r="G7" s="20">
        <v>4705194</v>
      </c>
      <c r="H7" s="20">
        <v>8370239</v>
      </c>
      <c r="I7" s="20">
        <v>8370239</v>
      </c>
      <c r="J7" s="20">
        <v>8370239</v>
      </c>
      <c r="K7" s="20">
        <v>4559299</v>
      </c>
      <c r="L7" s="20">
        <v>4559299</v>
      </c>
      <c r="M7" s="20">
        <v>4559299</v>
      </c>
      <c r="N7" s="20">
        <v>4559299</v>
      </c>
      <c r="O7" s="20">
        <v>4559299</v>
      </c>
      <c r="P7" s="20">
        <v>2456001</v>
      </c>
      <c r="Q7" s="20">
        <v>2456001</v>
      </c>
      <c r="R7" s="20">
        <v>2456001</v>
      </c>
      <c r="S7" s="20">
        <v>2456001</v>
      </c>
      <c r="T7" s="20">
        <v>12538001</v>
      </c>
      <c r="U7" s="20">
        <v>10191299</v>
      </c>
      <c r="V7" s="20">
        <v>10191299</v>
      </c>
      <c r="W7" s="20">
        <v>10191299</v>
      </c>
      <c r="X7" s="20">
        <v>1500000</v>
      </c>
      <c r="Y7" s="20">
        <v>8691299</v>
      </c>
      <c r="Z7" s="21">
        <v>579.42</v>
      </c>
      <c r="AA7" s="22">
        <v>1500000</v>
      </c>
    </row>
    <row r="8" spans="1:27" ht="13.5">
      <c r="A8" s="23" t="s">
        <v>35</v>
      </c>
      <c r="B8" s="17"/>
      <c r="C8" s="18">
        <v>1745924</v>
      </c>
      <c r="D8" s="18">
        <v>1745924</v>
      </c>
      <c r="E8" s="19">
        <v>7049000</v>
      </c>
      <c r="F8" s="20">
        <v>7049500</v>
      </c>
      <c r="G8" s="20">
        <v>2060900</v>
      </c>
      <c r="H8" s="20">
        <v>10293910</v>
      </c>
      <c r="I8" s="20">
        <v>1704970</v>
      </c>
      <c r="J8" s="20">
        <v>1704970</v>
      </c>
      <c r="K8" s="20">
        <v>2710080</v>
      </c>
      <c r="L8" s="20">
        <v>1810366</v>
      </c>
      <c r="M8" s="20">
        <v>2653896</v>
      </c>
      <c r="N8" s="20">
        <v>2653896</v>
      </c>
      <c r="O8" s="20">
        <v>1929011</v>
      </c>
      <c r="P8" s="20">
        <v>1562179</v>
      </c>
      <c r="Q8" s="20">
        <v>1272542</v>
      </c>
      <c r="R8" s="20">
        <v>1272542</v>
      </c>
      <c r="S8" s="20">
        <v>1569339</v>
      </c>
      <c r="T8" s="20">
        <v>1243295</v>
      </c>
      <c r="U8" s="20">
        <v>14050916</v>
      </c>
      <c r="V8" s="20">
        <v>14050916</v>
      </c>
      <c r="W8" s="20">
        <v>14050916</v>
      </c>
      <c r="X8" s="20">
        <v>7049500</v>
      </c>
      <c r="Y8" s="20">
        <v>7001416</v>
      </c>
      <c r="Z8" s="21">
        <v>99.32</v>
      </c>
      <c r="AA8" s="22">
        <v>7049500</v>
      </c>
    </row>
    <row r="9" spans="1:27" ht="13.5">
      <c r="A9" s="23" t="s">
        <v>36</v>
      </c>
      <c r="B9" s="17"/>
      <c r="C9" s="18">
        <v>1870644</v>
      </c>
      <c r="D9" s="18">
        <v>1870644</v>
      </c>
      <c r="E9" s="19">
        <v>2693804</v>
      </c>
      <c r="F9" s="20">
        <v>2693804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2693804</v>
      </c>
      <c r="Y9" s="20">
        <v>-2693804</v>
      </c>
      <c r="Z9" s="21">
        <v>-100</v>
      </c>
      <c r="AA9" s="22">
        <v>2693804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369860</v>
      </c>
      <c r="D11" s="18">
        <v>369860</v>
      </c>
      <c r="E11" s="19">
        <v>50000</v>
      </c>
      <c r="F11" s="20">
        <v>50000</v>
      </c>
      <c r="G11" s="20">
        <v>183504</v>
      </c>
      <c r="H11" s="20">
        <v>201872</v>
      </c>
      <c r="I11" s="20">
        <v>201872</v>
      </c>
      <c r="J11" s="20">
        <v>201872</v>
      </c>
      <c r="K11" s="20">
        <v>201872</v>
      </c>
      <c r="L11" s="20">
        <v>201872</v>
      </c>
      <c r="M11" s="20">
        <v>25084606</v>
      </c>
      <c r="N11" s="20">
        <v>25084606</v>
      </c>
      <c r="O11" s="20">
        <v>25584570</v>
      </c>
      <c r="P11" s="20">
        <v>1796696</v>
      </c>
      <c r="Q11" s="20">
        <v>1796696</v>
      </c>
      <c r="R11" s="20">
        <v>1796696</v>
      </c>
      <c r="S11" s="20">
        <v>2050993</v>
      </c>
      <c r="T11" s="20">
        <v>1906886</v>
      </c>
      <c r="U11" s="20">
        <v>1906886</v>
      </c>
      <c r="V11" s="20">
        <v>1906886</v>
      </c>
      <c r="W11" s="20">
        <v>1906886</v>
      </c>
      <c r="X11" s="20">
        <v>50000</v>
      </c>
      <c r="Y11" s="20">
        <v>1856886</v>
      </c>
      <c r="Z11" s="21">
        <v>3713.77</v>
      </c>
      <c r="AA11" s="22">
        <v>50000</v>
      </c>
    </row>
    <row r="12" spans="1:27" ht="13.5">
      <c r="A12" s="27" t="s">
        <v>39</v>
      </c>
      <c r="B12" s="28"/>
      <c r="C12" s="29">
        <f aca="true" t="shared" si="0" ref="C12:Y12">SUM(C6:C11)</f>
        <v>16834448</v>
      </c>
      <c r="D12" s="29">
        <f>SUM(D6:D11)</f>
        <v>16834448</v>
      </c>
      <c r="E12" s="30">
        <f t="shared" si="0"/>
        <v>16292804</v>
      </c>
      <c r="F12" s="31">
        <f t="shared" si="0"/>
        <v>16293304</v>
      </c>
      <c r="G12" s="31">
        <f t="shared" si="0"/>
        <v>14389036</v>
      </c>
      <c r="H12" s="31">
        <f t="shared" si="0"/>
        <v>19383193</v>
      </c>
      <c r="I12" s="31">
        <f t="shared" si="0"/>
        <v>10753659</v>
      </c>
      <c r="J12" s="31">
        <f t="shared" si="0"/>
        <v>10753659</v>
      </c>
      <c r="K12" s="31">
        <f t="shared" si="0"/>
        <v>8310478</v>
      </c>
      <c r="L12" s="31">
        <f t="shared" si="0"/>
        <v>7338811</v>
      </c>
      <c r="M12" s="31">
        <f t="shared" si="0"/>
        <v>41820724</v>
      </c>
      <c r="N12" s="31">
        <f t="shared" si="0"/>
        <v>41820724</v>
      </c>
      <c r="O12" s="31">
        <f t="shared" si="0"/>
        <v>33969463</v>
      </c>
      <c r="P12" s="31">
        <f t="shared" si="0"/>
        <v>8901445</v>
      </c>
      <c r="Q12" s="31">
        <f t="shared" si="0"/>
        <v>28356625</v>
      </c>
      <c r="R12" s="31">
        <f t="shared" si="0"/>
        <v>28356625</v>
      </c>
      <c r="S12" s="31">
        <f t="shared" si="0"/>
        <v>8118385</v>
      </c>
      <c r="T12" s="31">
        <f t="shared" si="0"/>
        <v>17332564</v>
      </c>
      <c r="U12" s="31">
        <f t="shared" si="0"/>
        <v>30726751</v>
      </c>
      <c r="V12" s="31">
        <f t="shared" si="0"/>
        <v>30726751</v>
      </c>
      <c r="W12" s="31">
        <f t="shared" si="0"/>
        <v>30726751</v>
      </c>
      <c r="X12" s="31">
        <f t="shared" si="0"/>
        <v>16293304</v>
      </c>
      <c r="Y12" s="31">
        <f t="shared" si="0"/>
        <v>14433447</v>
      </c>
      <c r="Z12" s="32">
        <f>+IF(X12&lt;&gt;0,+(Y12/X12)*100,0)</f>
        <v>88.58514516147247</v>
      </c>
      <c r="AA12" s="33">
        <f>SUM(AA6:AA11)</f>
        <v>16293304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>
        <v>40858346</v>
      </c>
      <c r="H15" s="20">
        <v>43539355</v>
      </c>
      <c r="I15" s="20">
        <v>51374368</v>
      </c>
      <c r="J15" s="20">
        <v>51374368</v>
      </c>
      <c r="K15" s="20">
        <v>51671041</v>
      </c>
      <c r="L15" s="20">
        <v>52087962</v>
      </c>
      <c r="M15" s="20">
        <v>51065468</v>
      </c>
      <c r="N15" s="20">
        <v>51065468</v>
      </c>
      <c r="O15" s="20">
        <v>50600203</v>
      </c>
      <c r="P15" s="20">
        <v>49987486</v>
      </c>
      <c r="Q15" s="20">
        <v>50379264</v>
      </c>
      <c r="R15" s="20">
        <v>50379264</v>
      </c>
      <c r="S15" s="20">
        <v>50709744</v>
      </c>
      <c r="T15" s="20">
        <v>51319950</v>
      </c>
      <c r="U15" s="20">
        <v>30692158</v>
      </c>
      <c r="V15" s="20">
        <v>30692158</v>
      </c>
      <c r="W15" s="20">
        <v>30692158</v>
      </c>
      <c r="X15" s="20"/>
      <c r="Y15" s="20">
        <v>30692158</v>
      </c>
      <c r="Z15" s="21"/>
      <c r="AA15" s="22"/>
    </row>
    <row r="16" spans="1:27" ht="13.5">
      <c r="A16" s="23" t="s">
        <v>42</v>
      </c>
      <c r="B16" s="17"/>
      <c r="C16" s="18"/>
      <c r="D16" s="18"/>
      <c r="E16" s="19">
        <v>212000</v>
      </c>
      <c r="F16" s="20">
        <v>212000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212000</v>
      </c>
      <c r="Y16" s="24">
        <v>-212000</v>
      </c>
      <c r="Z16" s="25">
        <v>-100</v>
      </c>
      <c r="AA16" s="26">
        <v>212000</v>
      </c>
    </row>
    <row r="17" spans="1:27" ht="13.5">
      <c r="A17" s="23" t="s">
        <v>43</v>
      </c>
      <c r="B17" s="17"/>
      <c r="C17" s="18">
        <v>23876000</v>
      </c>
      <c r="D17" s="18">
        <v>23876000</v>
      </c>
      <c r="E17" s="19">
        <v>13066000</v>
      </c>
      <c r="F17" s="20">
        <v>13066000</v>
      </c>
      <c r="G17" s="20">
        <v>23876000</v>
      </c>
      <c r="H17" s="20">
        <v>23876000</v>
      </c>
      <c r="I17" s="20">
        <v>23876000</v>
      </c>
      <c r="J17" s="20">
        <v>23876000</v>
      </c>
      <c r="K17" s="20">
        <v>23876000</v>
      </c>
      <c r="L17" s="20">
        <v>23876000</v>
      </c>
      <c r="M17" s="20">
        <v>23876000</v>
      </c>
      <c r="N17" s="20">
        <v>23876000</v>
      </c>
      <c r="O17" s="20">
        <v>23876000</v>
      </c>
      <c r="P17" s="20">
        <v>23876000</v>
      </c>
      <c r="Q17" s="20">
        <v>23876000</v>
      </c>
      <c r="R17" s="20">
        <v>23876000</v>
      </c>
      <c r="S17" s="20">
        <v>23876000</v>
      </c>
      <c r="T17" s="20">
        <v>23876000</v>
      </c>
      <c r="U17" s="20">
        <v>23876000</v>
      </c>
      <c r="V17" s="20">
        <v>23876000</v>
      </c>
      <c r="W17" s="20">
        <v>23876000</v>
      </c>
      <c r="X17" s="20">
        <v>13066000</v>
      </c>
      <c r="Y17" s="20">
        <v>10810000</v>
      </c>
      <c r="Z17" s="21">
        <v>82.73</v>
      </c>
      <c r="AA17" s="22">
        <v>13066000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366116781</v>
      </c>
      <c r="D19" s="18">
        <v>366116781</v>
      </c>
      <c r="E19" s="19">
        <v>383404339</v>
      </c>
      <c r="F19" s="20">
        <v>383404339</v>
      </c>
      <c r="G19" s="20">
        <v>4299040</v>
      </c>
      <c r="H19" s="20">
        <v>367504521</v>
      </c>
      <c r="I19" s="20">
        <v>367504521</v>
      </c>
      <c r="J19" s="20">
        <v>367504521</v>
      </c>
      <c r="K19" s="20">
        <v>367504521</v>
      </c>
      <c r="L19" s="20">
        <v>367504521</v>
      </c>
      <c r="M19" s="20">
        <v>367504521</v>
      </c>
      <c r="N19" s="20">
        <v>367504521</v>
      </c>
      <c r="O19" s="20">
        <v>366116781</v>
      </c>
      <c r="P19" s="20">
        <v>366116781</v>
      </c>
      <c r="Q19" s="20">
        <v>366116781</v>
      </c>
      <c r="R19" s="20">
        <v>366116781</v>
      </c>
      <c r="S19" s="20">
        <v>366116781</v>
      </c>
      <c r="T19" s="20">
        <v>366116781</v>
      </c>
      <c r="U19" s="20">
        <v>366116781</v>
      </c>
      <c r="V19" s="20">
        <v>366116781</v>
      </c>
      <c r="W19" s="20">
        <v>366116781</v>
      </c>
      <c r="X19" s="20">
        <v>383404339</v>
      </c>
      <c r="Y19" s="20">
        <v>-17287558</v>
      </c>
      <c r="Z19" s="21">
        <v>-4.51</v>
      </c>
      <c r="AA19" s="22">
        <v>383404339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1184674</v>
      </c>
      <c r="D21" s="18">
        <v>1184674</v>
      </c>
      <c r="E21" s="19">
        <v>990000</v>
      </c>
      <c r="F21" s="20"/>
      <c r="G21" s="20">
        <v>1131476</v>
      </c>
      <c r="H21" s="20">
        <v>1184674</v>
      </c>
      <c r="I21" s="20">
        <v>1184674</v>
      </c>
      <c r="J21" s="20">
        <v>1184674</v>
      </c>
      <c r="K21" s="20">
        <v>1184674</v>
      </c>
      <c r="L21" s="20">
        <v>1184674</v>
      </c>
      <c r="M21" s="20">
        <v>1184674</v>
      </c>
      <c r="N21" s="20">
        <v>1184674</v>
      </c>
      <c r="O21" s="20">
        <v>1184674</v>
      </c>
      <c r="P21" s="20">
        <v>1184674</v>
      </c>
      <c r="Q21" s="20">
        <v>1184674</v>
      </c>
      <c r="R21" s="20">
        <v>1184674</v>
      </c>
      <c r="S21" s="20">
        <v>1184674</v>
      </c>
      <c r="T21" s="20">
        <v>1184674</v>
      </c>
      <c r="U21" s="20">
        <v>1184674</v>
      </c>
      <c r="V21" s="20">
        <v>1184674</v>
      </c>
      <c r="W21" s="20">
        <v>1184674</v>
      </c>
      <c r="X21" s="20"/>
      <c r="Y21" s="20">
        <v>1184674</v>
      </c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12000</v>
      </c>
      <c r="F22" s="20"/>
      <c r="G22" s="20">
        <v>18685</v>
      </c>
      <c r="H22" s="20">
        <v>83071</v>
      </c>
      <c r="I22" s="20">
        <v>83071</v>
      </c>
      <c r="J22" s="20">
        <v>83071</v>
      </c>
      <c r="K22" s="20">
        <v>83071</v>
      </c>
      <c r="L22" s="20">
        <v>83071</v>
      </c>
      <c r="M22" s="20">
        <v>83071</v>
      </c>
      <c r="N22" s="20">
        <v>83071</v>
      </c>
      <c r="O22" s="20">
        <v>83071</v>
      </c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917100</v>
      </c>
      <c r="D23" s="18">
        <v>917100</v>
      </c>
      <c r="E23" s="19">
        <v>823000</v>
      </c>
      <c r="F23" s="20"/>
      <c r="G23" s="24">
        <v>897182</v>
      </c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392094555</v>
      </c>
      <c r="D24" s="29">
        <f>SUM(D15:D23)</f>
        <v>392094555</v>
      </c>
      <c r="E24" s="36">
        <f t="shared" si="1"/>
        <v>398507339</v>
      </c>
      <c r="F24" s="37">
        <f t="shared" si="1"/>
        <v>396682339</v>
      </c>
      <c r="G24" s="37">
        <f t="shared" si="1"/>
        <v>71080729</v>
      </c>
      <c r="H24" s="37">
        <f t="shared" si="1"/>
        <v>436187621</v>
      </c>
      <c r="I24" s="37">
        <f t="shared" si="1"/>
        <v>444022634</v>
      </c>
      <c r="J24" s="37">
        <f t="shared" si="1"/>
        <v>444022634</v>
      </c>
      <c r="K24" s="37">
        <f t="shared" si="1"/>
        <v>444319307</v>
      </c>
      <c r="L24" s="37">
        <f t="shared" si="1"/>
        <v>444736228</v>
      </c>
      <c r="M24" s="37">
        <f t="shared" si="1"/>
        <v>443713734</v>
      </c>
      <c r="N24" s="37">
        <f t="shared" si="1"/>
        <v>443713734</v>
      </c>
      <c r="O24" s="37">
        <f t="shared" si="1"/>
        <v>441860729</v>
      </c>
      <c r="P24" s="37">
        <f t="shared" si="1"/>
        <v>441164941</v>
      </c>
      <c r="Q24" s="37">
        <f t="shared" si="1"/>
        <v>441556719</v>
      </c>
      <c r="R24" s="37">
        <f t="shared" si="1"/>
        <v>441556719</v>
      </c>
      <c r="S24" s="37">
        <f t="shared" si="1"/>
        <v>441887199</v>
      </c>
      <c r="T24" s="37">
        <f t="shared" si="1"/>
        <v>442497405</v>
      </c>
      <c r="U24" s="37">
        <f t="shared" si="1"/>
        <v>421869613</v>
      </c>
      <c r="V24" s="37">
        <f t="shared" si="1"/>
        <v>421869613</v>
      </c>
      <c r="W24" s="37">
        <f t="shared" si="1"/>
        <v>421869613</v>
      </c>
      <c r="X24" s="37">
        <f t="shared" si="1"/>
        <v>396682339</v>
      </c>
      <c r="Y24" s="37">
        <f t="shared" si="1"/>
        <v>25187274</v>
      </c>
      <c r="Z24" s="38">
        <f>+IF(X24&lt;&gt;0,+(Y24/X24)*100,0)</f>
        <v>6.349482072606212</v>
      </c>
      <c r="AA24" s="39">
        <f>SUM(AA15:AA23)</f>
        <v>396682339</v>
      </c>
    </row>
    <row r="25" spans="1:27" ht="13.5">
      <c r="A25" s="27" t="s">
        <v>51</v>
      </c>
      <c r="B25" s="28"/>
      <c r="C25" s="29">
        <f aca="true" t="shared" si="2" ref="C25:Y25">+C12+C24</f>
        <v>408929003</v>
      </c>
      <c r="D25" s="29">
        <f>+D12+D24</f>
        <v>408929003</v>
      </c>
      <c r="E25" s="30">
        <f t="shared" si="2"/>
        <v>414800143</v>
      </c>
      <c r="F25" s="31">
        <f t="shared" si="2"/>
        <v>412975643</v>
      </c>
      <c r="G25" s="31">
        <f t="shared" si="2"/>
        <v>85469765</v>
      </c>
      <c r="H25" s="31">
        <f t="shared" si="2"/>
        <v>455570814</v>
      </c>
      <c r="I25" s="31">
        <f t="shared" si="2"/>
        <v>454776293</v>
      </c>
      <c r="J25" s="31">
        <f t="shared" si="2"/>
        <v>454776293</v>
      </c>
      <c r="K25" s="31">
        <f t="shared" si="2"/>
        <v>452629785</v>
      </c>
      <c r="L25" s="31">
        <f t="shared" si="2"/>
        <v>452075039</v>
      </c>
      <c r="M25" s="31">
        <f t="shared" si="2"/>
        <v>485534458</v>
      </c>
      <c r="N25" s="31">
        <f t="shared" si="2"/>
        <v>485534458</v>
      </c>
      <c r="O25" s="31">
        <f t="shared" si="2"/>
        <v>475830192</v>
      </c>
      <c r="P25" s="31">
        <f t="shared" si="2"/>
        <v>450066386</v>
      </c>
      <c r="Q25" s="31">
        <f t="shared" si="2"/>
        <v>469913344</v>
      </c>
      <c r="R25" s="31">
        <f t="shared" si="2"/>
        <v>469913344</v>
      </c>
      <c r="S25" s="31">
        <f t="shared" si="2"/>
        <v>450005584</v>
      </c>
      <c r="T25" s="31">
        <f t="shared" si="2"/>
        <v>459829969</v>
      </c>
      <c r="U25" s="31">
        <f t="shared" si="2"/>
        <v>452596364</v>
      </c>
      <c r="V25" s="31">
        <f t="shared" si="2"/>
        <v>452596364</v>
      </c>
      <c r="W25" s="31">
        <f t="shared" si="2"/>
        <v>452596364</v>
      </c>
      <c r="X25" s="31">
        <f t="shared" si="2"/>
        <v>412975643</v>
      </c>
      <c r="Y25" s="31">
        <f t="shared" si="2"/>
        <v>39620721</v>
      </c>
      <c r="Z25" s="32">
        <f>+IF(X25&lt;&gt;0,+(Y25/X25)*100,0)</f>
        <v>9.593960726637818</v>
      </c>
      <c r="AA25" s="33">
        <f>+AA12+AA24</f>
        <v>412975643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1002189</v>
      </c>
      <c r="D30" s="18">
        <v>1002189</v>
      </c>
      <c r="E30" s="19">
        <v>550000</v>
      </c>
      <c r="F30" s="20">
        <v>550000</v>
      </c>
      <c r="G30" s="20">
        <v>1427393</v>
      </c>
      <c r="H30" s="20">
        <v>614729</v>
      </c>
      <c r="I30" s="20">
        <v>614729</v>
      </c>
      <c r="J30" s="20">
        <v>614729</v>
      </c>
      <c r="K30" s="20">
        <v>614729</v>
      </c>
      <c r="L30" s="20">
        <v>614729</v>
      </c>
      <c r="M30" s="20">
        <v>614729</v>
      </c>
      <c r="N30" s="20">
        <v>614729</v>
      </c>
      <c r="O30" s="20">
        <v>614729</v>
      </c>
      <c r="P30" s="20">
        <v>614729</v>
      </c>
      <c r="Q30" s="20">
        <v>614729</v>
      </c>
      <c r="R30" s="20">
        <v>614729</v>
      </c>
      <c r="S30" s="20">
        <v>614729</v>
      </c>
      <c r="T30" s="20">
        <v>614729</v>
      </c>
      <c r="U30" s="20">
        <v>614729</v>
      </c>
      <c r="V30" s="20">
        <v>614729</v>
      </c>
      <c r="W30" s="20">
        <v>614729</v>
      </c>
      <c r="X30" s="20">
        <v>550000</v>
      </c>
      <c r="Y30" s="20">
        <v>64729</v>
      </c>
      <c r="Z30" s="21">
        <v>11.77</v>
      </c>
      <c r="AA30" s="22">
        <v>550000</v>
      </c>
    </row>
    <row r="31" spans="1:27" ht="13.5">
      <c r="A31" s="23" t="s">
        <v>56</v>
      </c>
      <c r="B31" s="17"/>
      <c r="C31" s="18">
        <v>572224</v>
      </c>
      <c r="D31" s="18">
        <v>572224</v>
      </c>
      <c r="E31" s="19">
        <v>250000</v>
      </c>
      <c r="F31" s="20"/>
      <c r="G31" s="20">
        <v>682183</v>
      </c>
      <c r="H31" s="20">
        <v>682183</v>
      </c>
      <c r="I31" s="20">
        <v>682183</v>
      </c>
      <c r="J31" s="20">
        <v>682183</v>
      </c>
      <c r="K31" s="20">
        <v>682183</v>
      </c>
      <c r="L31" s="20">
        <v>606122</v>
      </c>
      <c r="M31" s="20">
        <v>607337</v>
      </c>
      <c r="N31" s="20">
        <v>607337</v>
      </c>
      <c r="O31" s="20">
        <v>619650</v>
      </c>
      <c r="P31" s="20">
        <v>632099</v>
      </c>
      <c r="Q31" s="20">
        <v>643150</v>
      </c>
      <c r="R31" s="20">
        <v>643150</v>
      </c>
      <c r="S31" s="20">
        <v>1295552</v>
      </c>
      <c r="T31" s="20">
        <v>648857</v>
      </c>
      <c r="U31" s="20">
        <v>648857</v>
      </c>
      <c r="V31" s="20">
        <v>648857</v>
      </c>
      <c r="W31" s="20">
        <v>648857</v>
      </c>
      <c r="X31" s="20"/>
      <c r="Y31" s="20">
        <v>648857</v>
      </c>
      <c r="Z31" s="21"/>
      <c r="AA31" s="22"/>
    </row>
    <row r="32" spans="1:27" ht="13.5">
      <c r="A32" s="23" t="s">
        <v>57</v>
      </c>
      <c r="B32" s="17"/>
      <c r="C32" s="18">
        <v>17806835</v>
      </c>
      <c r="D32" s="18">
        <v>17806835</v>
      </c>
      <c r="E32" s="19">
        <v>10500000</v>
      </c>
      <c r="F32" s="20">
        <v>10500000</v>
      </c>
      <c r="G32" s="20"/>
      <c r="H32" s="20"/>
      <c r="I32" s="20"/>
      <c r="J32" s="20"/>
      <c r="K32" s="20"/>
      <c r="L32" s="20"/>
      <c r="M32" s="20"/>
      <c r="N32" s="20"/>
      <c r="O32" s="20"/>
      <c r="P32" s="20">
        <v>6509098</v>
      </c>
      <c r="Q32" s="20">
        <v>36098828</v>
      </c>
      <c r="R32" s="20">
        <v>36098828</v>
      </c>
      <c r="S32" s="20">
        <v>36116246</v>
      </c>
      <c r="T32" s="20">
        <v>4306542</v>
      </c>
      <c r="U32" s="20">
        <v>4306542</v>
      </c>
      <c r="V32" s="20">
        <v>4306542</v>
      </c>
      <c r="W32" s="20">
        <v>4306542</v>
      </c>
      <c r="X32" s="20">
        <v>10500000</v>
      </c>
      <c r="Y32" s="20">
        <v>-6193458</v>
      </c>
      <c r="Z32" s="21">
        <v>-58.99</v>
      </c>
      <c r="AA32" s="22">
        <v>10500000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>
        <v>490000</v>
      </c>
      <c r="H33" s="20">
        <v>380000</v>
      </c>
      <c r="I33" s="20">
        <v>380000</v>
      </c>
      <c r="J33" s="20">
        <v>380000</v>
      </c>
      <c r="K33" s="20">
        <v>380000</v>
      </c>
      <c r="L33" s="20">
        <v>380000</v>
      </c>
      <c r="M33" s="20">
        <v>2500500</v>
      </c>
      <c r="N33" s="20">
        <v>2500500</v>
      </c>
      <c r="O33" s="20">
        <v>2500500</v>
      </c>
      <c r="P33" s="20">
        <v>11923202</v>
      </c>
      <c r="Q33" s="20">
        <v>11923202</v>
      </c>
      <c r="R33" s="20">
        <v>11923202</v>
      </c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19381248</v>
      </c>
      <c r="D34" s="29">
        <f>SUM(D29:D33)</f>
        <v>19381248</v>
      </c>
      <c r="E34" s="30">
        <f t="shared" si="3"/>
        <v>11300000</v>
      </c>
      <c r="F34" s="31">
        <f t="shared" si="3"/>
        <v>11050000</v>
      </c>
      <c r="G34" s="31">
        <f t="shared" si="3"/>
        <v>2599576</v>
      </c>
      <c r="H34" s="31">
        <f t="shared" si="3"/>
        <v>1676912</v>
      </c>
      <c r="I34" s="31">
        <f t="shared" si="3"/>
        <v>1676912</v>
      </c>
      <c r="J34" s="31">
        <f t="shared" si="3"/>
        <v>1676912</v>
      </c>
      <c r="K34" s="31">
        <f t="shared" si="3"/>
        <v>1676912</v>
      </c>
      <c r="L34" s="31">
        <f t="shared" si="3"/>
        <v>1600851</v>
      </c>
      <c r="M34" s="31">
        <f t="shared" si="3"/>
        <v>3722566</v>
      </c>
      <c r="N34" s="31">
        <f t="shared" si="3"/>
        <v>3722566</v>
      </c>
      <c r="O34" s="31">
        <f t="shared" si="3"/>
        <v>3734879</v>
      </c>
      <c r="P34" s="31">
        <f t="shared" si="3"/>
        <v>19679128</v>
      </c>
      <c r="Q34" s="31">
        <f t="shared" si="3"/>
        <v>49279909</v>
      </c>
      <c r="R34" s="31">
        <f t="shared" si="3"/>
        <v>49279909</v>
      </c>
      <c r="S34" s="31">
        <f t="shared" si="3"/>
        <v>38026527</v>
      </c>
      <c r="T34" s="31">
        <f t="shared" si="3"/>
        <v>5570128</v>
      </c>
      <c r="U34" s="31">
        <f t="shared" si="3"/>
        <v>5570128</v>
      </c>
      <c r="V34" s="31">
        <f t="shared" si="3"/>
        <v>5570128</v>
      </c>
      <c r="W34" s="31">
        <f t="shared" si="3"/>
        <v>5570128</v>
      </c>
      <c r="X34" s="31">
        <f t="shared" si="3"/>
        <v>11050000</v>
      </c>
      <c r="Y34" s="31">
        <f t="shared" si="3"/>
        <v>-5479872</v>
      </c>
      <c r="Z34" s="32">
        <f>+IF(X34&lt;&gt;0,+(Y34/X34)*100,0)</f>
        <v>-49.59160180995475</v>
      </c>
      <c r="AA34" s="33">
        <f>SUM(AA29:AA33)</f>
        <v>11050000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21026506</v>
      </c>
      <c r="D37" s="18">
        <v>21026506</v>
      </c>
      <c r="E37" s="19">
        <v>13181980</v>
      </c>
      <c r="F37" s="20">
        <v>13181980</v>
      </c>
      <c r="G37" s="20">
        <v>10424865</v>
      </c>
      <c r="H37" s="20">
        <v>11852258</v>
      </c>
      <c r="I37" s="20">
        <v>11852258</v>
      </c>
      <c r="J37" s="20">
        <v>11852258</v>
      </c>
      <c r="K37" s="20">
        <v>11852258</v>
      </c>
      <c r="L37" s="20">
        <v>11852258</v>
      </c>
      <c r="M37" s="20">
        <v>10848210</v>
      </c>
      <c r="N37" s="20">
        <v>10848210</v>
      </c>
      <c r="O37" s="20">
        <v>10848210</v>
      </c>
      <c r="P37" s="20">
        <v>10848210</v>
      </c>
      <c r="Q37" s="20">
        <v>10848210</v>
      </c>
      <c r="R37" s="20">
        <v>10848210</v>
      </c>
      <c r="S37" s="20">
        <v>10848210</v>
      </c>
      <c r="T37" s="20">
        <v>10848210</v>
      </c>
      <c r="U37" s="20">
        <v>10848210</v>
      </c>
      <c r="V37" s="20">
        <v>10848210</v>
      </c>
      <c r="W37" s="20">
        <v>10848210</v>
      </c>
      <c r="X37" s="20">
        <v>13181980</v>
      </c>
      <c r="Y37" s="20">
        <v>-2333770</v>
      </c>
      <c r="Z37" s="21">
        <v>-17.7</v>
      </c>
      <c r="AA37" s="22">
        <v>13181980</v>
      </c>
    </row>
    <row r="38" spans="1:27" ht="13.5">
      <c r="A38" s="23" t="s">
        <v>58</v>
      </c>
      <c r="B38" s="17"/>
      <c r="C38" s="18">
        <v>11923202</v>
      </c>
      <c r="D38" s="18">
        <v>11923202</v>
      </c>
      <c r="E38" s="19">
        <v>3616952</v>
      </c>
      <c r="F38" s="20">
        <v>3616952</v>
      </c>
      <c r="G38" s="20">
        <v>8804566</v>
      </c>
      <c r="H38" s="20">
        <v>29076202</v>
      </c>
      <c r="I38" s="20">
        <v>29076202</v>
      </c>
      <c r="J38" s="20">
        <v>29076202</v>
      </c>
      <c r="K38" s="20">
        <v>29076202</v>
      </c>
      <c r="L38" s="20">
        <v>29076202</v>
      </c>
      <c r="M38" s="20">
        <v>29076202</v>
      </c>
      <c r="N38" s="20">
        <v>29076202</v>
      </c>
      <c r="O38" s="20">
        <v>29076202</v>
      </c>
      <c r="P38" s="20">
        <v>11923202</v>
      </c>
      <c r="Q38" s="20">
        <v>11923202</v>
      </c>
      <c r="R38" s="20">
        <v>11923202</v>
      </c>
      <c r="S38" s="20">
        <v>11923202</v>
      </c>
      <c r="T38" s="20">
        <v>11923202</v>
      </c>
      <c r="U38" s="20">
        <v>11923202</v>
      </c>
      <c r="V38" s="20">
        <v>11923202</v>
      </c>
      <c r="W38" s="20">
        <v>11923202</v>
      </c>
      <c r="X38" s="20">
        <v>3616952</v>
      </c>
      <c r="Y38" s="20">
        <v>8306250</v>
      </c>
      <c r="Z38" s="21">
        <v>229.65</v>
      </c>
      <c r="AA38" s="22">
        <v>3616952</v>
      </c>
    </row>
    <row r="39" spans="1:27" ht="13.5">
      <c r="A39" s="27" t="s">
        <v>61</v>
      </c>
      <c r="B39" s="35"/>
      <c r="C39" s="29">
        <f aca="true" t="shared" si="4" ref="C39:Y39">SUM(C37:C38)</f>
        <v>32949708</v>
      </c>
      <c r="D39" s="29">
        <f>SUM(D37:D38)</f>
        <v>32949708</v>
      </c>
      <c r="E39" s="36">
        <f t="shared" si="4"/>
        <v>16798932</v>
      </c>
      <c r="F39" s="37">
        <f t="shared" si="4"/>
        <v>16798932</v>
      </c>
      <c r="G39" s="37">
        <f t="shared" si="4"/>
        <v>19229431</v>
      </c>
      <c r="H39" s="37">
        <f t="shared" si="4"/>
        <v>40928460</v>
      </c>
      <c r="I39" s="37">
        <f t="shared" si="4"/>
        <v>40928460</v>
      </c>
      <c r="J39" s="37">
        <f t="shared" si="4"/>
        <v>40928460</v>
      </c>
      <c r="K39" s="37">
        <f t="shared" si="4"/>
        <v>40928460</v>
      </c>
      <c r="L39" s="37">
        <f t="shared" si="4"/>
        <v>40928460</v>
      </c>
      <c r="M39" s="37">
        <f t="shared" si="4"/>
        <v>39924412</v>
      </c>
      <c r="N39" s="37">
        <f t="shared" si="4"/>
        <v>39924412</v>
      </c>
      <c r="O39" s="37">
        <f t="shared" si="4"/>
        <v>39924412</v>
      </c>
      <c r="P39" s="37">
        <f t="shared" si="4"/>
        <v>22771412</v>
      </c>
      <c r="Q39" s="37">
        <f t="shared" si="4"/>
        <v>22771412</v>
      </c>
      <c r="R39" s="37">
        <f t="shared" si="4"/>
        <v>22771412</v>
      </c>
      <c r="S39" s="37">
        <f t="shared" si="4"/>
        <v>22771412</v>
      </c>
      <c r="T39" s="37">
        <f t="shared" si="4"/>
        <v>22771412</v>
      </c>
      <c r="U39" s="37">
        <f t="shared" si="4"/>
        <v>22771412</v>
      </c>
      <c r="V39" s="37">
        <f t="shared" si="4"/>
        <v>22771412</v>
      </c>
      <c r="W39" s="37">
        <f t="shared" si="4"/>
        <v>22771412</v>
      </c>
      <c r="X39" s="37">
        <f t="shared" si="4"/>
        <v>16798932</v>
      </c>
      <c r="Y39" s="37">
        <f t="shared" si="4"/>
        <v>5972480</v>
      </c>
      <c r="Z39" s="38">
        <f>+IF(X39&lt;&gt;0,+(Y39/X39)*100,0)</f>
        <v>35.55273632871423</v>
      </c>
      <c r="AA39" s="39">
        <f>SUM(AA37:AA38)</f>
        <v>16798932</v>
      </c>
    </row>
    <row r="40" spans="1:27" ht="13.5">
      <c r="A40" s="27" t="s">
        <v>62</v>
      </c>
      <c r="B40" s="28"/>
      <c r="C40" s="29">
        <f aca="true" t="shared" si="5" ref="C40:Y40">+C34+C39</f>
        <v>52330956</v>
      </c>
      <c r="D40" s="29">
        <f>+D34+D39</f>
        <v>52330956</v>
      </c>
      <c r="E40" s="30">
        <f t="shared" si="5"/>
        <v>28098932</v>
      </c>
      <c r="F40" s="31">
        <f t="shared" si="5"/>
        <v>27848932</v>
      </c>
      <c r="G40" s="31">
        <f t="shared" si="5"/>
        <v>21829007</v>
      </c>
      <c r="H40" s="31">
        <f t="shared" si="5"/>
        <v>42605372</v>
      </c>
      <c r="I40" s="31">
        <f t="shared" si="5"/>
        <v>42605372</v>
      </c>
      <c r="J40" s="31">
        <f t="shared" si="5"/>
        <v>42605372</v>
      </c>
      <c r="K40" s="31">
        <f t="shared" si="5"/>
        <v>42605372</v>
      </c>
      <c r="L40" s="31">
        <f t="shared" si="5"/>
        <v>42529311</v>
      </c>
      <c r="M40" s="31">
        <f t="shared" si="5"/>
        <v>43646978</v>
      </c>
      <c r="N40" s="31">
        <f t="shared" si="5"/>
        <v>43646978</v>
      </c>
      <c r="O40" s="31">
        <f t="shared" si="5"/>
        <v>43659291</v>
      </c>
      <c r="P40" s="31">
        <f t="shared" si="5"/>
        <v>42450540</v>
      </c>
      <c r="Q40" s="31">
        <f t="shared" si="5"/>
        <v>72051321</v>
      </c>
      <c r="R40" s="31">
        <f t="shared" si="5"/>
        <v>72051321</v>
      </c>
      <c r="S40" s="31">
        <f t="shared" si="5"/>
        <v>60797939</v>
      </c>
      <c r="T40" s="31">
        <f t="shared" si="5"/>
        <v>28341540</v>
      </c>
      <c r="U40" s="31">
        <f t="shared" si="5"/>
        <v>28341540</v>
      </c>
      <c r="V40" s="31">
        <f t="shared" si="5"/>
        <v>28341540</v>
      </c>
      <c r="W40" s="31">
        <f t="shared" si="5"/>
        <v>28341540</v>
      </c>
      <c r="X40" s="31">
        <f t="shared" si="5"/>
        <v>27848932</v>
      </c>
      <c r="Y40" s="31">
        <f t="shared" si="5"/>
        <v>492608</v>
      </c>
      <c r="Z40" s="32">
        <f>+IF(X40&lt;&gt;0,+(Y40/X40)*100,0)</f>
        <v>1.7688577788189508</v>
      </c>
      <c r="AA40" s="33">
        <f>+AA34+AA39</f>
        <v>27848932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356598047</v>
      </c>
      <c r="D42" s="43">
        <f>+D25-D40</f>
        <v>356598047</v>
      </c>
      <c r="E42" s="44">
        <f t="shared" si="6"/>
        <v>386701211</v>
      </c>
      <c r="F42" s="45">
        <f t="shared" si="6"/>
        <v>385126711</v>
      </c>
      <c r="G42" s="45">
        <f t="shared" si="6"/>
        <v>63640758</v>
      </c>
      <c r="H42" s="45">
        <f t="shared" si="6"/>
        <v>412965442</v>
      </c>
      <c r="I42" s="45">
        <f t="shared" si="6"/>
        <v>412170921</v>
      </c>
      <c r="J42" s="45">
        <f t="shared" si="6"/>
        <v>412170921</v>
      </c>
      <c r="K42" s="45">
        <f t="shared" si="6"/>
        <v>410024413</v>
      </c>
      <c r="L42" s="45">
        <f t="shared" si="6"/>
        <v>409545728</v>
      </c>
      <c r="M42" s="45">
        <f t="shared" si="6"/>
        <v>441887480</v>
      </c>
      <c r="N42" s="45">
        <f t="shared" si="6"/>
        <v>441887480</v>
      </c>
      <c r="O42" s="45">
        <f t="shared" si="6"/>
        <v>432170901</v>
      </c>
      <c r="P42" s="45">
        <f t="shared" si="6"/>
        <v>407615846</v>
      </c>
      <c r="Q42" s="45">
        <f t="shared" si="6"/>
        <v>397862023</v>
      </c>
      <c r="R42" s="45">
        <f t="shared" si="6"/>
        <v>397862023</v>
      </c>
      <c r="S42" s="45">
        <f t="shared" si="6"/>
        <v>389207645</v>
      </c>
      <c r="T42" s="45">
        <f t="shared" si="6"/>
        <v>431488429</v>
      </c>
      <c r="U42" s="45">
        <f t="shared" si="6"/>
        <v>424254824</v>
      </c>
      <c r="V42" s="45">
        <f t="shared" si="6"/>
        <v>424254824</v>
      </c>
      <c r="W42" s="45">
        <f t="shared" si="6"/>
        <v>424254824</v>
      </c>
      <c r="X42" s="45">
        <f t="shared" si="6"/>
        <v>385126711</v>
      </c>
      <c r="Y42" s="45">
        <f t="shared" si="6"/>
        <v>39128113</v>
      </c>
      <c r="Z42" s="46">
        <f>+IF(X42&lt;&gt;0,+(Y42/X42)*100,0)</f>
        <v>10.1598024448634</v>
      </c>
      <c r="AA42" s="47">
        <f>+AA25-AA40</f>
        <v>385126711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356598047</v>
      </c>
      <c r="D45" s="18">
        <v>356598047</v>
      </c>
      <c r="E45" s="19">
        <v>386701211</v>
      </c>
      <c r="F45" s="20">
        <v>385126711</v>
      </c>
      <c r="G45" s="20">
        <v>63640758</v>
      </c>
      <c r="H45" s="20">
        <v>412965442</v>
      </c>
      <c r="I45" s="20">
        <v>412170921</v>
      </c>
      <c r="J45" s="20">
        <v>412170921</v>
      </c>
      <c r="K45" s="20">
        <v>410024413</v>
      </c>
      <c r="L45" s="20">
        <v>409545728</v>
      </c>
      <c r="M45" s="20">
        <v>441887480</v>
      </c>
      <c r="N45" s="20">
        <v>441887480</v>
      </c>
      <c r="O45" s="20">
        <v>432170902</v>
      </c>
      <c r="P45" s="20">
        <v>407615846</v>
      </c>
      <c r="Q45" s="20">
        <v>397862023</v>
      </c>
      <c r="R45" s="20">
        <v>397862023</v>
      </c>
      <c r="S45" s="20">
        <v>389207645</v>
      </c>
      <c r="T45" s="20">
        <v>431488428</v>
      </c>
      <c r="U45" s="20">
        <v>424254824</v>
      </c>
      <c r="V45" s="20">
        <v>424254824</v>
      </c>
      <c r="W45" s="20">
        <v>424254824</v>
      </c>
      <c r="X45" s="20">
        <v>385126711</v>
      </c>
      <c r="Y45" s="20">
        <v>39128113</v>
      </c>
      <c r="Z45" s="48">
        <v>10.16</v>
      </c>
      <c r="AA45" s="22">
        <v>385126711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356598047</v>
      </c>
      <c r="D48" s="51">
        <f>SUM(D45:D47)</f>
        <v>356598047</v>
      </c>
      <c r="E48" s="52">
        <f t="shared" si="7"/>
        <v>386701211</v>
      </c>
      <c r="F48" s="53">
        <f t="shared" si="7"/>
        <v>385126711</v>
      </c>
      <c r="G48" s="53">
        <f t="shared" si="7"/>
        <v>63640758</v>
      </c>
      <c r="H48" s="53">
        <f t="shared" si="7"/>
        <v>412965442</v>
      </c>
      <c r="I48" s="53">
        <f t="shared" si="7"/>
        <v>412170921</v>
      </c>
      <c r="J48" s="53">
        <f t="shared" si="7"/>
        <v>412170921</v>
      </c>
      <c r="K48" s="53">
        <f t="shared" si="7"/>
        <v>410024413</v>
      </c>
      <c r="L48" s="53">
        <f t="shared" si="7"/>
        <v>409545728</v>
      </c>
      <c r="M48" s="53">
        <f t="shared" si="7"/>
        <v>441887480</v>
      </c>
      <c r="N48" s="53">
        <f t="shared" si="7"/>
        <v>441887480</v>
      </c>
      <c r="O48" s="53">
        <f t="shared" si="7"/>
        <v>432170902</v>
      </c>
      <c r="P48" s="53">
        <f t="shared" si="7"/>
        <v>407615846</v>
      </c>
      <c r="Q48" s="53">
        <f t="shared" si="7"/>
        <v>397862023</v>
      </c>
      <c r="R48" s="53">
        <f t="shared" si="7"/>
        <v>397862023</v>
      </c>
      <c r="S48" s="53">
        <f t="shared" si="7"/>
        <v>389207645</v>
      </c>
      <c r="T48" s="53">
        <f t="shared" si="7"/>
        <v>431488428</v>
      </c>
      <c r="U48" s="53">
        <f t="shared" si="7"/>
        <v>424254824</v>
      </c>
      <c r="V48" s="53">
        <f t="shared" si="7"/>
        <v>424254824</v>
      </c>
      <c r="W48" s="53">
        <f t="shared" si="7"/>
        <v>424254824</v>
      </c>
      <c r="X48" s="53">
        <f t="shared" si="7"/>
        <v>385126711</v>
      </c>
      <c r="Y48" s="53">
        <f t="shared" si="7"/>
        <v>39128113</v>
      </c>
      <c r="Z48" s="54">
        <f>+IF(X48&lt;&gt;0,+(Y48/X48)*100,0)</f>
        <v>10.1598024448634</v>
      </c>
      <c r="AA48" s="55">
        <f>SUM(AA45:AA47)</f>
        <v>385126711</v>
      </c>
    </row>
    <row r="49" spans="1:27" ht="13.5">
      <c r="A49" s="56" t="s">
        <v>94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92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769595</v>
      </c>
      <c r="D6" s="18">
        <v>769595</v>
      </c>
      <c r="E6" s="19">
        <v>260000</v>
      </c>
      <c r="F6" s="20">
        <v>260000</v>
      </c>
      <c r="G6" s="20">
        <v>1193377</v>
      </c>
      <c r="H6" s="20">
        <v>927140</v>
      </c>
      <c r="I6" s="20">
        <v>393359</v>
      </c>
      <c r="J6" s="20">
        <v>393359</v>
      </c>
      <c r="K6" s="20">
        <v>-1756147</v>
      </c>
      <c r="L6" s="20">
        <v>4238198</v>
      </c>
      <c r="M6" s="20">
        <v>1234418</v>
      </c>
      <c r="N6" s="20">
        <v>1234418</v>
      </c>
      <c r="O6" s="20">
        <v>-1634210</v>
      </c>
      <c r="P6" s="20">
        <v>-2239431</v>
      </c>
      <c r="Q6" s="20">
        <v>131054</v>
      </c>
      <c r="R6" s="20">
        <v>131054</v>
      </c>
      <c r="S6" s="20">
        <v>3581150</v>
      </c>
      <c r="T6" s="20">
        <v>688358</v>
      </c>
      <c r="U6" s="20">
        <v>979922</v>
      </c>
      <c r="V6" s="20">
        <v>979922</v>
      </c>
      <c r="W6" s="20">
        <v>979922</v>
      </c>
      <c r="X6" s="20">
        <v>260000</v>
      </c>
      <c r="Y6" s="20">
        <v>719922</v>
      </c>
      <c r="Z6" s="21">
        <v>276.89</v>
      </c>
      <c r="AA6" s="22">
        <v>260000</v>
      </c>
    </row>
    <row r="7" spans="1:27" ht="13.5">
      <c r="A7" s="23" t="s">
        <v>34</v>
      </c>
      <c r="B7" s="17"/>
      <c r="C7" s="18"/>
      <c r="D7" s="18"/>
      <c r="E7" s="19"/>
      <c r="F7" s="20"/>
      <c r="G7" s="20">
        <v>10044216</v>
      </c>
      <c r="H7" s="20">
        <v>9091632</v>
      </c>
      <c r="I7" s="20">
        <v>4120275</v>
      </c>
      <c r="J7" s="20">
        <v>4120275</v>
      </c>
      <c r="K7" s="20">
        <v>53496</v>
      </c>
      <c r="L7" s="20">
        <v>1077</v>
      </c>
      <c r="M7" s="20">
        <v>1077</v>
      </c>
      <c r="N7" s="20">
        <v>1077</v>
      </c>
      <c r="O7" s="20">
        <v>1077</v>
      </c>
      <c r="P7" s="20">
        <v>1077</v>
      </c>
      <c r="Q7" s="20">
        <v>1077</v>
      </c>
      <c r="R7" s="20">
        <v>1077</v>
      </c>
      <c r="S7" s="20">
        <v>8001077</v>
      </c>
      <c r="T7" s="20">
        <v>5034985</v>
      </c>
      <c r="U7" s="20">
        <v>753280</v>
      </c>
      <c r="V7" s="20">
        <v>753280</v>
      </c>
      <c r="W7" s="20">
        <v>753280</v>
      </c>
      <c r="X7" s="20"/>
      <c r="Y7" s="20">
        <v>753280</v>
      </c>
      <c r="Z7" s="21"/>
      <c r="AA7" s="22"/>
    </row>
    <row r="8" spans="1:27" ht="13.5">
      <c r="A8" s="23" t="s">
        <v>35</v>
      </c>
      <c r="B8" s="17"/>
      <c r="C8" s="18"/>
      <c r="D8" s="18"/>
      <c r="E8" s="19">
        <v>112000</v>
      </c>
      <c r="F8" s="20">
        <v>112000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112000</v>
      </c>
      <c r="Y8" s="20">
        <v>-112000</v>
      </c>
      <c r="Z8" s="21">
        <v>-100</v>
      </c>
      <c r="AA8" s="22">
        <v>112000</v>
      </c>
    </row>
    <row r="9" spans="1:27" ht="13.5">
      <c r="A9" s="23" t="s">
        <v>36</v>
      </c>
      <c r="B9" s="17"/>
      <c r="C9" s="18">
        <v>1737141</v>
      </c>
      <c r="D9" s="18">
        <v>1737141</v>
      </c>
      <c r="E9" s="19"/>
      <c r="F9" s="20"/>
      <c r="G9" s="20">
        <v>2439410</v>
      </c>
      <c r="H9" s="20">
        <v>2491871</v>
      </c>
      <c r="I9" s="20">
        <v>2654270</v>
      </c>
      <c r="J9" s="20">
        <v>2654270</v>
      </c>
      <c r="K9" s="20">
        <v>2767997</v>
      </c>
      <c r="L9" s="20">
        <v>2822376</v>
      </c>
      <c r="M9" s="20">
        <v>1050361</v>
      </c>
      <c r="N9" s="20">
        <v>1050361</v>
      </c>
      <c r="O9" s="20">
        <v>1118958</v>
      </c>
      <c r="P9" s="20">
        <v>1186519</v>
      </c>
      <c r="Q9" s="20">
        <v>1176497</v>
      </c>
      <c r="R9" s="20">
        <v>1176497</v>
      </c>
      <c r="S9" s="20">
        <v>1250754</v>
      </c>
      <c r="T9" s="20">
        <v>1441092</v>
      </c>
      <c r="U9" s="20">
        <v>1038251</v>
      </c>
      <c r="V9" s="20">
        <v>1038251</v>
      </c>
      <c r="W9" s="20">
        <v>1038251</v>
      </c>
      <c r="X9" s="20"/>
      <c r="Y9" s="20">
        <v>1038251</v>
      </c>
      <c r="Z9" s="21"/>
      <c r="AA9" s="22"/>
    </row>
    <row r="10" spans="1:27" ht="13.5">
      <c r="A10" s="23" t="s">
        <v>37</v>
      </c>
      <c r="B10" s="17"/>
      <c r="C10" s="18">
        <v>856851</v>
      </c>
      <c r="D10" s="18">
        <v>856851</v>
      </c>
      <c r="E10" s="19"/>
      <c r="F10" s="20"/>
      <c r="G10" s="24">
        <v>88449</v>
      </c>
      <c r="H10" s="24">
        <v>52452</v>
      </c>
      <c r="I10" s="24">
        <v>84701</v>
      </c>
      <c r="J10" s="20">
        <v>84701</v>
      </c>
      <c r="K10" s="24">
        <v>83196</v>
      </c>
      <c r="L10" s="24">
        <v>54065</v>
      </c>
      <c r="M10" s="20">
        <v>12438</v>
      </c>
      <c r="N10" s="24">
        <v>12438</v>
      </c>
      <c r="O10" s="24">
        <v>14827</v>
      </c>
      <c r="P10" s="24">
        <v>-8276</v>
      </c>
      <c r="Q10" s="20">
        <v>-11370</v>
      </c>
      <c r="R10" s="24">
        <v>-11370</v>
      </c>
      <c r="S10" s="24">
        <v>-15541</v>
      </c>
      <c r="T10" s="20">
        <v>-18358</v>
      </c>
      <c r="U10" s="24">
        <v>-20346</v>
      </c>
      <c r="V10" s="24">
        <v>-20346</v>
      </c>
      <c r="W10" s="24">
        <v>-20346</v>
      </c>
      <c r="X10" s="20"/>
      <c r="Y10" s="24">
        <v>-20346</v>
      </c>
      <c r="Z10" s="25"/>
      <c r="AA10" s="26"/>
    </row>
    <row r="11" spans="1:27" ht="13.5">
      <c r="A11" s="23" t="s">
        <v>38</v>
      </c>
      <c r="B11" s="17"/>
      <c r="C11" s="18">
        <v>98383</v>
      </c>
      <c r="D11" s="18">
        <v>98383</v>
      </c>
      <c r="E11" s="19"/>
      <c r="F11" s="20">
        <v>46000</v>
      </c>
      <c r="G11" s="20">
        <v>167856</v>
      </c>
      <c r="H11" s="20">
        <v>186142</v>
      </c>
      <c r="I11" s="20">
        <v>229337</v>
      </c>
      <c r="J11" s="20">
        <v>229337</v>
      </c>
      <c r="K11" s="20">
        <v>258301</v>
      </c>
      <c r="L11" s="20">
        <v>190021</v>
      </c>
      <c r="M11" s="20">
        <v>190021</v>
      </c>
      <c r="N11" s="20">
        <v>190021</v>
      </c>
      <c r="O11" s="20">
        <v>190021</v>
      </c>
      <c r="P11" s="20">
        <v>190021</v>
      </c>
      <c r="Q11" s="20">
        <v>190298</v>
      </c>
      <c r="R11" s="20">
        <v>190298</v>
      </c>
      <c r="S11" s="20">
        <v>190519</v>
      </c>
      <c r="T11" s="20">
        <v>191079</v>
      </c>
      <c r="U11" s="20">
        <v>202009</v>
      </c>
      <c r="V11" s="20">
        <v>202009</v>
      </c>
      <c r="W11" s="20">
        <v>202009</v>
      </c>
      <c r="X11" s="20">
        <v>46000</v>
      </c>
      <c r="Y11" s="20">
        <v>156009</v>
      </c>
      <c r="Z11" s="21">
        <v>339.15</v>
      </c>
      <c r="AA11" s="22">
        <v>46000</v>
      </c>
    </row>
    <row r="12" spans="1:27" ht="13.5">
      <c r="A12" s="27" t="s">
        <v>39</v>
      </c>
      <c r="B12" s="28"/>
      <c r="C12" s="29">
        <f aca="true" t="shared" si="0" ref="C12:Y12">SUM(C6:C11)</f>
        <v>3461970</v>
      </c>
      <c r="D12" s="29">
        <f>SUM(D6:D11)</f>
        <v>3461970</v>
      </c>
      <c r="E12" s="30">
        <f t="shared" si="0"/>
        <v>372000</v>
      </c>
      <c r="F12" s="31">
        <f t="shared" si="0"/>
        <v>418000</v>
      </c>
      <c r="G12" s="31">
        <f t="shared" si="0"/>
        <v>13933308</v>
      </c>
      <c r="H12" s="31">
        <f t="shared" si="0"/>
        <v>12749237</v>
      </c>
      <c r="I12" s="31">
        <f t="shared" si="0"/>
        <v>7481942</v>
      </c>
      <c r="J12" s="31">
        <f t="shared" si="0"/>
        <v>7481942</v>
      </c>
      <c r="K12" s="31">
        <f t="shared" si="0"/>
        <v>1406843</v>
      </c>
      <c r="L12" s="31">
        <f t="shared" si="0"/>
        <v>7305737</v>
      </c>
      <c r="M12" s="31">
        <f t="shared" si="0"/>
        <v>2488315</v>
      </c>
      <c r="N12" s="31">
        <f t="shared" si="0"/>
        <v>2488315</v>
      </c>
      <c r="O12" s="31">
        <f t="shared" si="0"/>
        <v>-309327</v>
      </c>
      <c r="P12" s="31">
        <f t="shared" si="0"/>
        <v>-870090</v>
      </c>
      <c r="Q12" s="31">
        <f t="shared" si="0"/>
        <v>1487556</v>
      </c>
      <c r="R12" s="31">
        <f t="shared" si="0"/>
        <v>1487556</v>
      </c>
      <c r="S12" s="31">
        <f t="shared" si="0"/>
        <v>13007959</v>
      </c>
      <c r="T12" s="31">
        <f t="shared" si="0"/>
        <v>7337156</v>
      </c>
      <c r="U12" s="31">
        <f t="shared" si="0"/>
        <v>2953116</v>
      </c>
      <c r="V12" s="31">
        <f t="shared" si="0"/>
        <v>2953116</v>
      </c>
      <c r="W12" s="31">
        <f t="shared" si="0"/>
        <v>2953116</v>
      </c>
      <c r="X12" s="31">
        <f t="shared" si="0"/>
        <v>418000</v>
      </c>
      <c r="Y12" s="31">
        <f t="shared" si="0"/>
        <v>2535116</v>
      </c>
      <c r="Z12" s="32">
        <f>+IF(X12&lt;&gt;0,+(Y12/X12)*100,0)</f>
        <v>606.487081339713</v>
      </c>
      <c r="AA12" s="33">
        <f>SUM(AA6:AA11)</f>
        <v>418000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20095302</v>
      </c>
      <c r="D19" s="18">
        <v>20095302</v>
      </c>
      <c r="E19" s="19">
        <v>15907496</v>
      </c>
      <c r="F19" s="20">
        <v>15907496</v>
      </c>
      <c r="G19" s="20">
        <v>19192167</v>
      </c>
      <c r="H19" s="20">
        <v>19552860</v>
      </c>
      <c r="I19" s="20">
        <v>19558120</v>
      </c>
      <c r="J19" s="20">
        <v>19558120</v>
      </c>
      <c r="K19" s="20">
        <v>19582945</v>
      </c>
      <c r="L19" s="20">
        <v>20603116</v>
      </c>
      <c r="M19" s="20">
        <v>20933128</v>
      </c>
      <c r="N19" s="20">
        <v>20933128</v>
      </c>
      <c r="O19" s="20">
        <v>20997166</v>
      </c>
      <c r="P19" s="20">
        <v>20997166</v>
      </c>
      <c r="Q19" s="20">
        <v>20997166</v>
      </c>
      <c r="R19" s="20">
        <v>20997166</v>
      </c>
      <c r="S19" s="20">
        <v>21007692</v>
      </c>
      <c r="T19" s="20">
        <v>21009271</v>
      </c>
      <c r="U19" s="20">
        <v>21009271</v>
      </c>
      <c r="V19" s="20">
        <v>21009271</v>
      </c>
      <c r="W19" s="20">
        <v>21009271</v>
      </c>
      <c r="X19" s="20">
        <v>15907496</v>
      </c>
      <c r="Y19" s="20">
        <v>5101775</v>
      </c>
      <c r="Z19" s="21">
        <v>32.07</v>
      </c>
      <c r="AA19" s="22">
        <v>15907496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460000</v>
      </c>
      <c r="F22" s="20">
        <v>460000</v>
      </c>
      <c r="G22" s="20">
        <v>586548</v>
      </c>
      <c r="H22" s="20">
        <v>603568</v>
      </c>
      <c r="I22" s="20">
        <v>603568</v>
      </c>
      <c r="J22" s="20">
        <v>603568</v>
      </c>
      <c r="K22" s="20">
        <v>603568</v>
      </c>
      <c r="L22" s="20">
        <v>17020</v>
      </c>
      <c r="M22" s="20">
        <v>17020</v>
      </c>
      <c r="N22" s="20">
        <v>17020</v>
      </c>
      <c r="O22" s="20">
        <v>17020</v>
      </c>
      <c r="P22" s="20">
        <v>17020</v>
      </c>
      <c r="Q22" s="20">
        <v>17020</v>
      </c>
      <c r="R22" s="20">
        <v>17020</v>
      </c>
      <c r="S22" s="20">
        <v>17020</v>
      </c>
      <c r="T22" s="20">
        <v>17020</v>
      </c>
      <c r="U22" s="20">
        <v>17020</v>
      </c>
      <c r="V22" s="20">
        <v>17020</v>
      </c>
      <c r="W22" s="20">
        <v>17020</v>
      </c>
      <c r="X22" s="20">
        <v>460000</v>
      </c>
      <c r="Y22" s="20">
        <v>-442980</v>
      </c>
      <c r="Z22" s="21">
        <v>-96.3</v>
      </c>
      <c r="AA22" s="22">
        <v>460000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>
        <v>132909</v>
      </c>
      <c r="H23" s="24">
        <v>133616</v>
      </c>
      <c r="I23" s="24">
        <v>134328</v>
      </c>
      <c r="J23" s="20">
        <v>134328</v>
      </c>
      <c r="K23" s="24">
        <v>135045</v>
      </c>
      <c r="L23" s="24">
        <v>135767</v>
      </c>
      <c r="M23" s="20">
        <v>136494</v>
      </c>
      <c r="N23" s="24">
        <v>136494</v>
      </c>
      <c r="O23" s="24">
        <v>137226</v>
      </c>
      <c r="P23" s="24">
        <v>137963</v>
      </c>
      <c r="Q23" s="20">
        <v>138704</v>
      </c>
      <c r="R23" s="24">
        <v>138704</v>
      </c>
      <c r="S23" s="24">
        <v>139452</v>
      </c>
      <c r="T23" s="20">
        <v>140204</v>
      </c>
      <c r="U23" s="24">
        <v>29550</v>
      </c>
      <c r="V23" s="24">
        <v>29550</v>
      </c>
      <c r="W23" s="24">
        <v>29550</v>
      </c>
      <c r="X23" s="20"/>
      <c r="Y23" s="24">
        <v>29550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20095302</v>
      </c>
      <c r="D24" s="29">
        <f>SUM(D15:D23)</f>
        <v>20095302</v>
      </c>
      <c r="E24" s="36">
        <f t="shared" si="1"/>
        <v>16367496</v>
      </c>
      <c r="F24" s="37">
        <f t="shared" si="1"/>
        <v>16367496</v>
      </c>
      <c r="G24" s="37">
        <f t="shared" si="1"/>
        <v>19911624</v>
      </c>
      <c r="H24" s="37">
        <f t="shared" si="1"/>
        <v>20290044</v>
      </c>
      <c r="I24" s="37">
        <f t="shared" si="1"/>
        <v>20296016</v>
      </c>
      <c r="J24" s="37">
        <f t="shared" si="1"/>
        <v>20296016</v>
      </c>
      <c r="K24" s="37">
        <f t="shared" si="1"/>
        <v>20321558</v>
      </c>
      <c r="L24" s="37">
        <f t="shared" si="1"/>
        <v>20755903</v>
      </c>
      <c r="M24" s="37">
        <f t="shared" si="1"/>
        <v>21086642</v>
      </c>
      <c r="N24" s="37">
        <f t="shared" si="1"/>
        <v>21086642</v>
      </c>
      <c r="O24" s="37">
        <f t="shared" si="1"/>
        <v>21151412</v>
      </c>
      <c r="P24" s="37">
        <f t="shared" si="1"/>
        <v>21152149</v>
      </c>
      <c r="Q24" s="37">
        <f t="shared" si="1"/>
        <v>21152890</v>
      </c>
      <c r="R24" s="37">
        <f t="shared" si="1"/>
        <v>21152890</v>
      </c>
      <c r="S24" s="37">
        <f t="shared" si="1"/>
        <v>21164164</v>
      </c>
      <c r="T24" s="37">
        <f t="shared" si="1"/>
        <v>21166495</v>
      </c>
      <c r="U24" s="37">
        <f t="shared" si="1"/>
        <v>21055841</v>
      </c>
      <c r="V24" s="37">
        <f t="shared" si="1"/>
        <v>21055841</v>
      </c>
      <c r="W24" s="37">
        <f t="shared" si="1"/>
        <v>21055841</v>
      </c>
      <c r="X24" s="37">
        <f t="shared" si="1"/>
        <v>16367496</v>
      </c>
      <c r="Y24" s="37">
        <f t="shared" si="1"/>
        <v>4688345</v>
      </c>
      <c r="Z24" s="38">
        <f>+IF(X24&lt;&gt;0,+(Y24/X24)*100,0)</f>
        <v>28.64424100057822</v>
      </c>
      <c r="AA24" s="39">
        <f>SUM(AA15:AA23)</f>
        <v>16367496</v>
      </c>
    </row>
    <row r="25" spans="1:27" ht="13.5">
      <c r="A25" s="27" t="s">
        <v>51</v>
      </c>
      <c r="B25" s="28"/>
      <c r="C25" s="29">
        <f aca="true" t="shared" si="2" ref="C25:Y25">+C12+C24</f>
        <v>23557272</v>
      </c>
      <c r="D25" s="29">
        <f>+D12+D24</f>
        <v>23557272</v>
      </c>
      <c r="E25" s="30">
        <f t="shared" si="2"/>
        <v>16739496</v>
      </c>
      <c r="F25" s="31">
        <f t="shared" si="2"/>
        <v>16785496</v>
      </c>
      <c r="G25" s="31">
        <f t="shared" si="2"/>
        <v>33844932</v>
      </c>
      <c r="H25" s="31">
        <f t="shared" si="2"/>
        <v>33039281</v>
      </c>
      <c r="I25" s="31">
        <f t="shared" si="2"/>
        <v>27777958</v>
      </c>
      <c r="J25" s="31">
        <f t="shared" si="2"/>
        <v>27777958</v>
      </c>
      <c r="K25" s="31">
        <f t="shared" si="2"/>
        <v>21728401</v>
      </c>
      <c r="L25" s="31">
        <f t="shared" si="2"/>
        <v>28061640</v>
      </c>
      <c r="M25" s="31">
        <f t="shared" si="2"/>
        <v>23574957</v>
      </c>
      <c r="N25" s="31">
        <f t="shared" si="2"/>
        <v>23574957</v>
      </c>
      <c r="O25" s="31">
        <f t="shared" si="2"/>
        <v>20842085</v>
      </c>
      <c r="P25" s="31">
        <f t="shared" si="2"/>
        <v>20282059</v>
      </c>
      <c r="Q25" s="31">
        <f t="shared" si="2"/>
        <v>22640446</v>
      </c>
      <c r="R25" s="31">
        <f t="shared" si="2"/>
        <v>22640446</v>
      </c>
      <c r="S25" s="31">
        <f t="shared" si="2"/>
        <v>34172123</v>
      </c>
      <c r="T25" s="31">
        <f t="shared" si="2"/>
        <v>28503651</v>
      </c>
      <c r="U25" s="31">
        <f t="shared" si="2"/>
        <v>24008957</v>
      </c>
      <c r="V25" s="31">
        <f t="shared" si="2"/>
        <v>24008957</v>
      </c>
      <c r="W25" s="31">
        <f t="shared" si="2"/>
        <v>24008957</v>
      </c>
      <c r="X25" s="31">
        <f t="shared" si="2"/>
        <v>16785496</v>
      </c>
      <c r="Y25" s="31">
        <f t="shared" si="2"/>
        <v>7223461</v>
      </c>
      <c r="Z25" s="32">
        <f>+IF(X25&lt;&gt;0,+(Y25/X25)*100,0)</f>
        <v>43.0339443052502</v>
      </c>
      <c r="AA25" s="33">
        <f>+AA12+AA24</f>
        <v>16785496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>
        <v>-853844</v>
      </c>
      <c r="H30" s="20">
        <v>805273</v>
      </c>
      <c r="I30" s="20">
        <v>701761</v>
      </c>
      <c r="J30" s="20">
        <v>701761</v>
      </c>
      <c r="K30" s="20">
        <v>598249</v>
      </c>
      <c r="L30" s="20">
        <v>752561</v>
      </c>
      <c r="M30" s="20">
        <v>752561</v>
      </c>
      <c r="N30" s="20">
        <v>752561</v>
      </c>
      <c r="O30" s="20">
        <v>-80360</v>
      </c>
      <c r="P30" s="20">
        <v>412802</v>
      </c>
      <c r="Q30" s="20">
        <v>-216264</v>
      </c>
      <c r="R30" s="20">
        <v>-216264</v>
      </c>
      <c r="S30" s="20">
        <v>344850</v>
      </c>
      <c r="T30" s="20">
        <v>276898</v>
      </c>
      <c r="U30" s="20">
        <v>276898</v>
      </c>
      <c r="V30" s="20">
        <v>276898</v>
      </c>
      <c r="W30" s="20">
        <v>276898</v>
      </c>
      <c r="X30" s="20"/>
      <c r="Y30" s="20">
        <v>276898</v>
      </c>
      <c r="Z30" s="21"/>
      <c r="AA30" s="22"/>
    </row>
    <row r="31" spans="1:27" ht="13.5">
      <c r="A31" s="23" t="s">
        <v>56</v>
      </c>
      <c r="B31" s="17"/>
      <c r="C31" s="18">
        <v>260000</v>
      </c>
      <c r="D31" s="18">
        <v>260000</v>
      </c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7242347</v>
      </c>
      <c r="D32" s="18">
        <v>7242347</v>
      </c>
      <c r="E32" s="19">
        <v>4307053</v>
      </c>
      <c r="F32" s="20">
        <v>4307053</v>
      </c>
      <c r="G32" s="20">
        <v>4588677</v>
      </c>
      <c r="H32" s="20">
        <v>6912738</v>
      </c>
      <c r="I32" s="20">
        <v>6740676</v>
      </c>
      <c r="J32" s="20">
        <v>6740676</v>
      </c>
      <c r="K32" s="20">
        <v>5813210</v>
      </c>
      <c r="L32" s="20">
        <v>6344386</v>
      </c>
      <c r="M32" s="20">
        <v>5691241</v>
      </c>
      <c r="N32" s="20">
        <v>5691241</v>
      </c>
      <c r="O32" s="20">
        <v>7173207</v>
      </c>
      <c r="P32" s="20">
        <v>9407508</v>
      </c>
      <c r="Q32" s="20">
        <v>9279096</v>
      </c>
      <c r="R32" s="20">
        <v>9279096</v>
      </c>
      <c r="S32" s="20">
        <v>8823471</v>
      </c>
      <c r="T32" s="20">
        <v>7125928</v>
      </c>
      <c r="U32" s="20">
        <v>7568579</v>
      </c>
      <c r="V32" s="20">
        <v>7568579</v>
      </c>
      <c r="W32" s="20">
        <v>7568579</v>
      </c>
      <c r="X32" s="20">
        <v>4307053</v>
      </c>
      <c r="Y32" s="20">
        <v>3261526</v>
      </c>
      <c r="Z32" s="21">
        <v>75.73</v>
      </c>
      <c r="AA32" s="22">
        <v>4307053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>
        <v>5425414</v>
      </c>
      <c r="H33" s="20">
        <v>7570489</v>
      </c>
      <c r="I33" s="20">
        <v>6343796</v>
      </c>
      <c r="J33" s="20">
        <v>6343796</v>
      </c>
      <c r="K33" s="20">
        <v>5938381</v>
      </c>
      <c r="L33" s="20">
        <v>3430667</v>
      </c>
      <c r="M33" s="20">
        <v>3328258</v>
      </c>
      <c r="N33" s="20">
        <v>3328258</v>
      </c>
      <c r="O33" s="20">
        <v>4755538</v>
      </c>
      <c r="P33" s="20">
        <v>6326114</v>
      </c>
      <c r="Q33" s="20">
        <v>4864072</v>
      </c>
      <c r="R33" s="20">
        <v>4864072</v>
      </c>
      <c r="S33" s="20">
        <v>2858882</v>
      </c>
      <c r="T33" s="20">
        <v>2784586</v>
      </c>
      <c r="U33" s="20">
        <v>2194047</v>
      </c>
      <c r="V33" s="20">
        <v>2194047</v>
      </c>
      <c r="W33" s="20">
        <v>2194047</v>
      </c>
      <c r="X33" s="20"/>
      <c r="Y33" s="20">
        <v>2194047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7502347</v>
      </c>
      <c r="D34" s="29">
        <f>SUM(D29:D33)</f>
        <v>7502347</v>
      </c>
      <c r="E34" s="30">
        <f t="shared" si="3"/>
        <v>4307053</v>
      </c>
      <c r="F34" s="31">
        <f t="shared" si="3"/>
        <v>4307053</v>
      </c>
      <c r="G34" s="31">
        <f t="shared" si="3"/>
        <v>9160247</v>
      </c>
      <c r="H34" s="31">
        <f t="shared" si="3"/>
        <v>15288500</v>
      </c>
      <c r="I34" s="31">
        <f t="shared" si="3"/>
        <v>13786233</v>
      </c>
      <c r="J34" s="31">
        <f t="shared" si="3"/>
        <v>13786233</v>
      </c>
      <c r="K34" s="31">
        <f t="shared" si="3"/>
        <v>12349840</v>
      </c>
      <c r="L34" s="31">
        <f t="shared" si="3"/>
        <v>10527614</v>
      </c>
      <c r="M34" s="31">
        <f t="shared" si="3"/>
        <v>9772060</v>
      </c>
      <c r="N34" s="31">
        <f t="shared" si="3"/>
        <v>9772060</v>
      </c>
      <c r="O34" s="31">
        <f t="shared" si="3"/>
        <v>11848385</v>
      </c>
      <c r="P34" s="31">
        <f t="shared" si="3"/>
        <v>16146424</v>
      </c>
      <c r="Q34" s="31">
        <f t="shared" si="3"/>
        <v>13926904</v>
      </c>
      <c r="R34" s="31">
        <f t="shared" si="3"/>
        <v>13926904</v>
      </c>
      <c r="S34" s="31">
        <f t="shared" si="3"/>
        <v>12027203</v>
      </c>
      <c r="T34" s="31">
        <f t="shared" si="3"/>
        <v>10187412</v>
      </c>
      <c r="U34" s="31">
        <f t="shared" si="3"/>
        <v>10039524</v>
      </c>
      <c r="V34" s="31">
        <f t="shared" si="3"/>
        <v>10039524</v>
      </c>
      <c r="W34" s="31">
        <f t="shared" si="3"/>
        <v>10039524</v>
      </c>
      <c r="X34" s="31">
        <f t="shared" si="3"/>
        <v>4307053</v>
      </c>
      <c r="Y34" s="31">
        <f t="shared" si="3"/>
        <v>5732471</v>
      </c>
      <c r="Z34" s="32">
        <f>+IF(X34&lt;&gt;0,+(Y34/X34)*100,0)</f>
        <v>133.09497236277335</v>
      </c>
      <c r="AA34" s="33">
        <f>SUM(AA29:AA33)</f>
        <v>4307053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500000</v>
      </c>
      <c r="F37" s="20">
        <v>500000</v>
      </c>
      <c r="G37" s="20">
        <v>98540</v>
      </c>
      <c r="H37" s="20">
        <v>98540</v>
      </c>
      <c r="I37" s="20">
        <v>98540</v>
      </c>
      <c r="J37" s="20">
        <v>98540</v>
      </c>
      <c r="K37" s="20">
        <v>98540</v>
      </c>
      <c r="L37" s="20">
        <v>98540</v>
      </c>
      <c r="M37" s="20">
        <v>98540</v>
      </c>
      <c r="N37" s="20">
        <v>98540</v>
      </c>
      <c r="O37" s="20">
        <v>98540</v>
      </c>
      <c r="P37" s="20">
        <v>98540</v>
      </c>
      <c r="Q37" s="20">
        <v>98540</v>
      </c>
      <c r="R37" s="20">
        <v>98540</v>
      </c>
      <c r="S37" s="20"/>
      <c r="T37" s="20"/>
      <c r="U37" s="20"/>
      <c r="V37" s="20"/>
      <c r="W37" s="20"/>
      <c r="X37" s="20">
        <v>500000</v>
      </c>
      <c r="Y37" s="20">
        <v>-500000</v>
      </c>
      <c r="Z37" s="21">
        <v>-100</v>
      </c>
      <c r="AA37" s="22">
        <v>500000</v>
      </c>
    </row>
    <row r="38" spans="1:27" ht="13.5">
      <c r="A38" s="23" t="s">
        <v>58</v>
      </c>
      <c r="B38" s="17"/>
      <c r="C38" s="18">
        <v>1113000</v>
      </c>
      <c r="D38" s="18">
        <v>1113000</v>
      </c>
      <c r="E38" s="19">
        <v>912000</v>
      </c>
      <c r="F38" s="20">
        <v>912000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>
        <v>98540</v>
      </c>
      <c r="T38" s="20">
        <v>98540</v>
      </c>
      <c r="U38" s="20">
        <v>98540</v>
      </c>
      <c r="V38" s="20">
        <v>98540</v>
      </c>
      <c r="W38" s="20">
        <v>98540</v>
      </c>
      <c r="X38" s="20">
        <v>912000</v>
      </c>
      <c r="Y38" s="20">
        <v>-813460</v>
      </c>
      <c r="Z38" s="21">
        <v>-89.2</v>
      </c>
      <c r="AA38" s="22">
        <v>912000</v>
      </c>
    </row>
    <row r="39" spans="1:27" ht="13.5">
      <c r="A39" s="27" t="s">
        <v>61</v>
      </c>
      <c r="B39" s="35"/>
      <c r="C39" s="29">
        <f aca="true" t="shared" si="4" ref="C39:Y39">SUM(C37:C38)</f>
        <v>1113000</v>
      </c>
      <c r="D39" s="29">
        <f>SUM(D37:D38)</f>
        <v>1113000</v>
      </c>
      <c r="E39" s="36">
        <f t="shared" si="4"/>
        <v>1412000</v>
      </c>
      <c r="F39" s="37">
        <f t="shared" si="4"/>
        <v>1412000</v>
      </c>
      <c r="G39" s="37">
        <f t="shared" si="4"/>
        <v>98540</v>
      </c>
      <c r="H39" s="37">
        <f t="shared" si="4"/>
        <v>98540</v>
      </c>
      <c r="I39" s="37">
        <f t="shared" si="4"/>
        <v>98540</v>
      </c>
      <c r="J39" s="37">
        <f t="shared" si="4"/>
        <v>98540</v>
      </c>
      <c r="K39" s="37">
        <f t="shared" si="4"/>
        <v>98540</v>
      </c>
      <c r="L39" s="37">
        <f t="shared" si="4"/>
        <v>98540</v>
      </c>
      <c r="M39" s="37">
        <f t="shared" si="4"/>
        <v>98540</v>
      </c>
      <c r="N39" s="37">
        <f t="shared" si="4"/>
        <v>98540</v>
      </c>
      <c r="O39" s="37">
        <f t="shared" si="4"/>
        <v>98540</v>
      </c>
      <c r="P39" s="37">
        <f t="shared" si="4"/>
        <v>98540</v>
      </c>
      <c r="Q39" s="37">
        <f t="shared" si="4"/>
        <v>98540</v>
      </c>
      <c r="R39" s="37">
        <f t="shared" si="4"/>
        <v>98540</v>
      </c>
      <c r="S39" s="37">
        <f t="shared" si="4"/>
        <v>98540</v>
      </c>
      <c r="T39" s="37">
        <f t="shared" si="4"/>
        <v>98540</v>
      </c>
      <c r="U39" s="37">
        <f t="shared" si="4"/>
        <v>98540</v>
      </c>
      <c r="V39" s="37">
        <f t="shared" si="4"/>
        <v>98540</v>
      </c>
      <c r="W39" s="37">
        <f t="shared" si="4"/>
        <v>98540</v>
      </c>
      <c r="X39" s="37">
        <f t="shared" si="4"/>
        <v>1412000</v>
      </c>
      <c r="Y39" s="37">
        <f t="shared" si="4"/>
        <v>-1313460</v>
      </c>
      <c r="Z39" s="38">
        <f>+IF(X39&lt;&gt;0,+(Y39/X39)*100,0)</f>
        <v>-93.02124645892351</v>
      </c>
      <c r="AA39" s="39">
        <f>SUM(AA37:AA38)</f>
        <v>1412000</v>
      </c>
    </row>
    <row r="40" spans="1:27" ht="13.5">
      <c r="A40" s="27" t="s">
        <v>62</v>
      </c>
      <c r="B40" s="28"/>
      <c r="C40" s="29">
        <f aca="true" t="shared" si="5" ref="C40:Y40">+C34+C39</f>
        <v>8615347</v>
      </c>
      <c r="D40" s="29">
        <f>+D34+D39</f>
        <v>8615347</v>
      </c>
      <c r="E40" s="30">
        <f t="shared" si="5"/>
        <v>5719053</v>
      </c>
      <c r="F40" s="31">
        <f t="shared" si="5"/>
        <v>5719053</v>
      </c>
      <c r="G40" s="31">
        <f t="shared" si="5"/>
        <v>9258787</v>
      </c>
      <c r="H40" s="31">
        <f t="shared" si="5"/>
        <v>15387040</v>
      </c>
      <c r="I40" s="31">
        <f t="shared" si="5"/>
        <v>13884773</v>
      </c>
      <c r="J40" s="31">
        <f t="shared" si="5"/>
        <v>13884773</v>
      </c>
      <c r="K40" s="31">
        <f t="shared" si="5"/>
        <v>12448380</v>
      </c>
      <c r="L40" s="31">
        <f t="shared" si="5"/>
        <v>10626154</v>
      </c>
      <c r="M40" s="31">
        <f t="shared" si="5"/>
        <v>9870600</v>
      </c>
      <c r="N40" s="31">
        <f t="shared" si="5"/>
        <v>9870600</v>
      </c>
      <c r="O40" s="31">
        <f t="shared" si="5"/>
        <v>11946925</v>
      </c>
      <c r="P40" s="31">
        <f t="shared" si="5"/>
        <v>16244964</v>
      </c>
      <c r="Q40" s="31">
        <f t="shared" si="5"/>
        <v>14025444</v>
      </c>
      <c r="R40" s="31">
        <f t="shared" si="5"/>
        <v>14025444</v>
      </c>
      <c r="S40" s="31">
        <f t="shared" si="5"/>
        <v>12125743</v>
      </c>
      <c r="T40" s="31">
        <f t="shared" si="5"/>
        <v>10285952</v>
      </c>
      <c r="U40" s="31">
        <f t="shared" si="5"/>
        <v>10138064</v>
      </c>
      <c r="V40" s="31">
        <f t="shared" si="5"/>
        <v>10138064</v>
      </c>
      <c r="W40" s="31">
        <f t="shared" si="5"/>
        <v>10138064</v>
      </c>
      <c r="X40" s="31">
        <f t="shared" si="5"/>
        <v>5719053</v>
      </c>
      <c r="Y40" s="31">
        <f t="shared" si="5"/>
        <v>4419011</v>
      </c>
      <c r="Z40" s="32">
        <f>+IF(X40&lt;&gt;0,+(Y40/X40)*100,0)</f>
        <v>77.26822954779401</v>
      </c>
      <c r="AA40" s="33">
        <f>+AA34+AA39</f>
        <v>5719053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14941925</v>
      </c>
      <c r="D42" s="43">
        <f>+D25-D40</f>
        <v>14941925</v>
      </c>
      <c r="E42" s="44">
        <f t="shared" si="6"/>
        <v>11020443</v>
      </c>
      <c r="F42" s="45">
        <f t="shared" si="6"/>
        <v>11066443</v>
      </c>
      <c r="G42" s="45">
        <f t="shared" si="6"/>
        <v>24586145</v>
      </c>
      <c r="H42" s="45">
        <f t="shared" si="6"/>
        <v>17652241</v>
      </c>
      <c r="I42" s="45">
        <f t="shared" si="6"/>
        <v>13893185</v>
      </c>
      <c r="J42" s="45">
        <f t="shared" si="6"/>
        <v>13893185</v>
      </c>
      <c r="K42" s="45">
        <f t="shared" si="6"/>
        <v>9280021</v>
      </c>
      <c r="L42" s="45">
        <f t="shared" si="6"/>
        <v>17435486</v>
      </c>
      <c r="M42" s="45">
        <f t="shared" si="6"/>
        <v>13704357</v>
      </c>
      <c r="N42" s="45">
        <f t="shared" si="6"/>
        <v>13704357</v>
      </c>
      <c r="O42" s="45">
        <f t="shared" si="6"/>
        <v>8895160</v>
      </c>
      <c r="P42" s="45">
        <f t="shared" si="6"/>
        <v>4037095</v>
      </c>
      <c r="Q42" s="45">
        <f t="shared" si="6"/>
        <v>8615002</v>
      </c>
      <c r="R42" s="45">
        <f t="shared" si="6"/>
        <v>8615002</v>
      </c>
      <c r="S42" s="45">
        <f t="shared" si="6"/>
        <v>22046380</v>
      </c>
      <c r="T42" s="45">
        <f t="shared" si="6"/>
        <v>18217699</v>
      </c>
      <c r="U42" s="45">
        <f t="shared" si="6"/>
        <v>13870893</v>
      </c>
      <c r="V42" s="45">
        <f t="shared" si="6"/>
        <v>13870893</v>
      </c>
      <c r="W42" s="45">
        <f t="shared" si="6"/>
        <v>13870893</v>
      </c>
      <c r="X42" s="45">
        <f t="shared" si="6"/>
        <v>11066443</v>
      </c>
      <c r="Y42" s="45">
        <f t="shared" si="6"/>
        <v>2804450</v>
      </c>
      <c r="Z42" s="46">
        <f>+IF(X42&lt;&gt;0,+(Y42/X42)*100,0)</f>
        <v>25.341927844385047</v>
      </c>
      <c r="AA42" s="47">
        <f>+AA25-AA40</f>
        <v>11066443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14941925</v>
      </c>
      <c r="D45" s="18">
        <v>14941925</v>
      </c>
      <c r="E45" s="19">
        <v>11020443</v>
      </c>
      <c r="F45" s="20">
        <v>11066443</v>
      </c>
      <c r="G45" s="20">
        <v>10982501</v>
      </c>
      <c r="H45" s="20">
        <v>3035610</v>
      </c>
      <c r="I45" s="20">
        <v>-723446</v>
      </c>
      <c r="J45" s="20">
        <v>-723446</v>
      </c>
      <c r="K45" s="20">
        <v>-5336610</v>
      </c>
      <c r="L45" s="20">
        <v>160588</v>
      </c>
      <c r="M45" s="20">
        <v>-3570541</v>
      </c>
      <c r="N45" s="20">
        <v>-3570541</v>
      </c>
      <c r="O45" s="20">
        <v>-8380345</v>
      </c>
      <c r="P45" s="20">
        <v>-13238410</v>
      </c>
      <c r="Q45" s="20">
        <v>-8660503</v>
      </c>
      <c r="R45" s="20">
        <v>-8660503</v>
      </c>
      <c r="S45" s="20">
        <v>4770875</v>
      </c>
      <c r="T45" s="20">
        <v>942194</v>
      </c>
      <c r="U45" s="20">
        <v>-11472909</v>
      </c>
      <c r="V45" s="20">
        <v>-11472909</v>
      </c>
      <c r="W45" s="20">
        <v>-11472909</v>
      </c>
      <c r="X45" s="20">
        <v>11066443</v>
      </c>
      <c r="Y45" s="20">
        <v>-22539352</v>
      </c>
      <c r="Z45" s="48">
        <v>-203.67</v>
      </c>
      <c r="AA45" s="22">
        <v>11066443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>
        <v>13603644</v>
      </c>
      <c r="H46" s="20">
        <v>14616631</v>
      </c>
      <c r="I46" s="20">
        <v>14616631</v>
      </c>
      <c r="J46" s="20">
        <v>14616631</v>
      </c>
      <c r="K46" s="20">
        <v>14616631</v>
      </c>
      <c r="L46" s="20">
        <v>17274898</v>
      </c>
      <c r="M46" s="20">
        <v>17274898</v>
      </c>
      <c r="N46" s="20">
        <v>17274898</v>
      </c>
      <c r="O46" s="20">
        <v>17275505</v>
      </c>
      <c r="P46" s="20">
        <v>17275505</v>
      </c>
      <c r="Q46" s="20">
        <v>17275505</v>
      </c>
      <c r="R46" s="20">
        <v>17275505</v>
      </c>
      <c r="S46" s="20">
        <v>17275505</v>
      </c>
      <c r="T46" s="20">
        <v>17275505</v>
      </c>
      <c r="U46" s="20">
        <v>25343802</v>
      </c>
      <c r="V46" s="20">
        <v>25343802</v>
      </c>
      <c r="W46" s="20">
        <v>25343802</v>
      </c>
      <c r="X46" s="20"/>
      <c r="Y46" s="20">
        <v>25343802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14941925</v>
      </c>
      <c r="D48" s="51">
        <f>SUM(D45:D47)</f>
        <v>14941925</v>
      </c>
      <c r="E48" s="52">
        <f t="shared" si="7"/>
        <v>11020443</v>
      </c>
      <c r="F48" s="53">
        <f t="shared" si="7"/>
        <v>11066443</v>
      </c>
      <c r="G48" s="53">
        <f t="shared" si="7"/>
        <v>24586145</v>
      </c>
      <c r="H48" s="53">
        <f t="shared" si="7"/>
        <v>17652241</v>
      </c>
      <c r="I48" s="53">
        <f t="shared" si="7"/>
        <v>13893185</v>
      </c>
      <c r="J48" s="53">
        <f t="shared" si="7"/>
        <v>13893185</v>
      </c>
      <c r="K48" s="53">
        <f t="shared" si="7"/>
        <v>9280021</v>
      </c>
      <c r="L48" s="53">
        <f t="shared" si="7"/>
        <v>17435486</v>
      </c>
      <c r="M48" s="53">
        <f t="shared" si="7"/>
        <v>13704357</v>
      </c>
      <c r="N48" s="53">
        <f t="shared" si="7"/>
        <v>13704357</v>
      </c>
      <c r="O48" s="53">
        <f t="shared" si="7"/>
        <v>8895160</v>
      </c>
      <c r="P48" s="53">
        <f t="shared" si="7"/>
        <v>4037095</v>
      </c>
      <c r="Q48" s="53">
        <f t="shared" si="7"/>
        <v>8615002</v>
      </c>
      <c r="R48" s="53">
        <f t="shared" si="7"/>
        <v>8615002</v>
      </c>
      <c r="S48" s="53">
        <f t="shared" si="7"/>
        <v>22046380</v>
      </c>
      <c r="T48" s="53">
        <f t="shared" si="7"/>
        <v>18217699</v>
      </c>
      <c r="U48" s="53">
        <f t="shared" si="7"/>
        <v>13870893</v>
      </c>
      <c r="V48" s="53">
        <f t="shared" si="7"/>
        <v>13870893</v>
      </c>
      <c r="W48" s="53">
        <f t="shared" si="7"/>
        <v>13870893</v>
      </c>
      <c r="X48" s="53">
        <f t="shared" si="7"/>
        <v>11066443</v>
      </c>
      <c r="Y48" s="53">
        <f t="shared" si="7"/>
        <v>2804450</v>
      </c>
      <c r="Z48" s="54">
        <f>+IF(X48&lt;&gt;0,+(Y48/X48)*100,0)</f>
        <v>25.341927844385047</v>
      </c>
      <c r="AA48" s="55">
        <f>SUM(AA45:AA47)</f>
        <v>11066443</v>
      </c>
    </row>
    <row r="49" spans="1:27" ht="13.5">
      <c r="A49" s="56" t="s">
        <v>94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138462846</v>
      </c>
      <c r="D6" s="18">
        <v>138462846</v>
      </c>
      <c r="E6" s="19"/>
      <c r="F6" s="20"/>
      <c r="G6" s="20">
        <v>43297620</v>
      </c>
      <c r="H6" s="20">
        <v>43297620</v>
      </c>
      <c r="I6" s="20">
        <v>14874906</v>
      </c>
      <c r="J6" s="20">
        <v>14874906</v>
      </c>
      <c r="K6" s="20">
        <v>14874906</v>
      </c>
      <c r="L6" s="20">
        <v>14874906</v>
      </c>
      <c r="M6" s="20">
        <v>17777155</v>
      </c>
      <c r="N6" s="20">
        <v>17777155</v>
      </c>
      <c r="O6" s="20">
        <v>15939743</v>
      </c>
      <c r="P6" s="20">
        <v>15939743</v>
      </c>
      <c r="Q6" s="20">
        <v>25273695</v>
      </c>
      <c r="R6" s="20">
        <v>25273695</v>
      </c>
      <c r="S6" s="20">
        <v>25273695</v>
      </c>
      <c r="T6" s="20"/>
      <c r="U6" s="20"/>
      <c r="V6" s="20">
        <v>25273695</v>
      </c>
      <c r="W6" s="20">
        <v>25273695</v>
      </c>
      <c r="X6" s="20"/>
      <c r="Y6" s="20">
        <v>25273695</v>
      </c>
      <c r="Z6" s="21"/>
      <c r="AA6" s="22"/>
    </row>
    <row r="7" spans="1:27" ht="13.5">
      <c r="A7" s="23" t="s">
        <v>34</v>
      </c>
      <c r="B7" s="17"/>
      <c r="C7" s="18"/>
      <c r="D7" s="18"/>
      <c r="E7" s="19">
        <v>64109493</v>
      </c>
      <c r="F7" s="20">
        <v>64109493</v>
      </c>
      <c r="G7" s="20">
        <v>10000000</v>
      </c>
      <c r="H7" s="20">
        <v>10000000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64109493</v>
      </c>
      <c r="Y7" s="20">
        <v>-64109493</v>
      </c>
      <c r="Z7" s="21">
        <v>-100</v>
      </c>
      <c r="AA7" s="22">
        <v>64109493</v>
      </c>
    </row>
    <row r="8" spans="1:27" ht="13.5">
      <c r="A8" s="23" t="s">
        <v>35</v>
      </c>
      <c r="B8" s="17"/>
      <c r="C8" s="18">
        <v>629156</v>
      </c>
      <c r="D8" s="18">
        <v>629156</v>
      </c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3.5">
      <c r="A9" s="23" t="s">
        <v>36</v>
      </c>
      <c r="B9" s="17"/>
      <c r="C9" s="18">
        <v>3715288</v>
      </c>
      <c r="D9" s="18">
        <v>3715288</v>
      </c>
      <c r="E9" s="19">
        <v>9361656</v>
      </c>
      <c r="F9" s="20">
        <v>9361656</v>
      </c>
      <c r="G9" s="20">
        <v>-732</v>
      </c>
      <c r="H9" s="20">
        <v>-732</v>
      </c>
      <c r="I9" s="20">
        <v>-532</v>
      </c>
      <c r="J9" s="20">
        <v>-532</v>
      </c>
      <c r="K9" s="20">
        <v>-532</v>
      </c>
      <c r="L9" s="20">
        <v>-532</v>
      </c>
      <c r="M9" s="20">
        <v>-532</v>
      </c>
      <c r="N9" s="20">
        <v>-532</v>
      </c>
      <c r="O9" s="20">
        <v>-532</v>
      </c>
      <c r="P9" s="20">
        <v>-532</v>
      </c>
      <c r="Q9" s="20">
        <v>-532</v>
      </c>
      <c r="R9" s="20">
        <v>-532</v>
      </c>
      <c r="S9" s="20">
        <v>-532</v>
      </c>
      <c r="T9" s="20"/>
      <c r="U9" s="20"/>
      <c r="V9" s="20">
        <v>-532</v>
      </c>
      <c r="W9" s="20">
        <v>-532</v>
      </c>
      <c r="X9" s="20">
        <v>9361656</v>
      </c>
      <c r="Y9" s="20">
        <v>-9362188</v>
      </c>
      <c r="Z9" s="21">
        <v>-100.01</v>
      </c>
      <c r="AA9" s="22">
        <v>9361656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-60512066</v>
      </c>
      <c r="F11" s="20">
        <v>-60512066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-60512066</v>
      </c>
      <c r="Y11" s="20">
        <v>60512066</v>
      </c>
      <c r="Z11" s="21">
        <v>-100</v>
      </c>
      <c r="AA11" s="22">
        <v>-60512066</v>
      </c>
    </row>
    <row r="12" spans="1:27" ht="13.5">
      <c r="A12" s="27" t="s">
        <v>39</v>
      </c>
      <c r="B12" s="28"/>
      <c r="C12" s="29">
        <f aca="true" t="shared" si="0" ref="C12:Y12">SUM(C6:C11)</f>
        <v>142807290</v>
      </c>
      <c r="D12" s="29">
        <f>SUM(D6:D11)</f>
        <v>142807290</v>
      </c>
      <c r="E12" s="30">
        <f t="shared" si="0"/>
        <v>12959083</v>
      </c>
      <c r="F12" s="31">
        <f t="shared" si="0"/>
        <v>12959083</v>
      </c>
      <c r="G12" s="31">
        <f t="shared" si="0"/>
        <v>53296888</v>
      </c>
      <c r="H12" s="31">
        <f t="shared" si="0"/>
        <v>53296888</v>
      </c>
      <c r="I12" s="31">
        <f t="shared" si="0"/>
        <v>14874374</v>
      </c>
      <c r="J12" s="31">
        <f t="shared" si="0"/>
        <v>14874374</v>
      </c>
      <c r="K12" s="31">
        <f t="shared" si="0"/>
        <v>14874374</v>
      </c>
      <c r="L12" s="31">
        <f t="shared" si="0"/>
        <v>14874374</v>
      </c>
      <c r="M12" s="31">
        <f t="shared" si="0"/>
        <v>17776623</v>
      </c>
      <c r="N12" s="31">
        <f t="shared" si="0"/>
        <v>17776623</v>
      </c>
      <c r="O12" s="31">
        <f t="shared" si="0"/>
        <v>15939211</v>
      </c>
      <c r="P12" s="31">
        <f t="shared" si="0"/>
        <v>15939211</v>
      </c>
      <c r="Q12" s="31">
        <f t="shared" si="0"/>
        <v>25273163</v>
      </c>
      <c r="R12" s="31">
        <f t="shared" si="0"/>
        <v>25273163</v>
      </c>
      <c r="S12" s="31">
        <f t="shared" si="0"/>
        <v>25273163</v>
      </c>
      <c r="T12" s="31">
        <f t="shared" si="0"/>
        <v>0</v>
      </c>
      <c r="U12" s="31">
        <f t="shared" si="0"/>
        <v>0</v>
      </c>
      <c r="V12" s="31">
        <f t="shared" si="0"/>
        <v>25273163</v>
      </c>
      <c r="W12" s="31">
        <f t="shared" si="0"/>
        <v>25273163</v>
      </c>
      <c r="X12" s="31">
        <f t="shared" si="0"/>
        <v>12959083</v>
      </c>
      <c r="Y12" s="31">
        <f t="shared" si="0"/>
        <v>12314080</v>
      </c>
      <c r="Z12" s="32">
        <f>+IF(X12&lt;&gt;0,+(Y12/X12)*100,0)</f>
        <v>95.02277283045413</v>
      </c>
      <c r="AA12" s="33">
        <f>SUM(AA6:AA11)</f>
        <v>12959083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31712193</v>
      </c>
      <c r="D19" s="18">
        <v>31712193</v>
      </c>
      <c r="E19" s="19">
        <v>34131714</v>
      </c>
      <c r="F19" s="20">
        <v>34131714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34131714</v>
      </c>
      <c r="Y19" s="20">
        <v>-34131714</v>
      </c>
      <c r="Z19" s="21">
        <v>-100</v>
      </c>
      <c r="AA19" s="22">
        <v>34131714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181164</v>
      </c>
      <c r="D22" s="18">
        <v>181164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31893357</v>
      </c>
      <c r="D24" s="29">
        <f>SUM(D15:D23)</f>
        <v>31893357</v>
      </c>
      <c r="E24" s="36">
        <f t="shared" si="1"/>
        <v>34131714</v>
      </c>
      <c r="F24" s="37">
        <f t="shared" si="1"/>
        <v>34131714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34131714</v>
      </c>
      <c r="Y24" s="37">
        <f t="shared" si="1"/>
        <v>-34131714</v>
      </c>
      <c r="Z24" s="38">
        <f>+IF(X24&lt;&gt;0,+(Y24/X24)*100,0)</f>
        <v>-100</v>
      </c>
      <c r="AA24" s="39">
        <f>SUM(AA15:AA23)</f>
        <v>34131714</v>
      </c>
    </row>
    <row r="25" spans="1:27" ht="13.5">
      <c r="A25" s="27" t="s">
        <v>51</v>
      </c>
      <c r="B25" s="28"/>
      <c r="C25" s="29">
        <f aca="true" t="shared" si="2" ref="C25:Y25">+C12+C24</f>
        <v>174700647</v>
      </c>
      <c r="D25" s="29">
        <f>+D12+D24</f>
        <v>174700647</v>
      </c>
      <c r="E25" s="30">
        <f t="shared" si="2"/>
        <v>47090797</v>
      </c>
      <c r="F25" s="31">
        <f t="shared" si="2"/>
        <v>47090797</v>
      </c>
      <c r="G25" s="31">
        <f t="shared" si="2"/>
        <v>53296888</v>
      </c>
      <c r="H25" s="31">
        <f t="shared" si="2"/>
        <v>53296888</v>
      </c>
      <c r="I25" s="31">
        <f t="shared" si="2"/>
        <v>14874374</v>
      </c>
      <c r="J25" s="31">
        <f t="shared" si="2"/>
        <v>14874374</v>
      </c>
      <c r="K25" s="31">
        <f t="shared" si="2"/>
        <v>14874374</v>
      </c>
      <c r="L25" s="31">
        <f t="shared" si="2"/>
        <v>14874374</v>
      </c>
      <c r="M25" s="31">
        <f t="shared" si="2"/>
        <v>17776623</v>
      </c>
      <c r="N25" s="31">
        <f t="shared" si="2"/>
        <v>17776623</v>
      </c>
      <c r="O25" s="31">
        <f t="shared" si="2"/>
        <v>15939211</v>
      </c>
      <c r="P25" s="31">
        <f t="shared" si="2"/>
        <v>15939211</v>
      </c>
      <c r="Q25" s="31">
        <f t="shared" si="2"/>
        <v>25273163</v>
      </c>
      <c r="R25" s="31">
        <f t="shared" si="2"/>
        <v>25273163</v>
      </c>
      <c r="S25" s="31">
        <f t="shared" si="2"/>
        <v>25273163</v>
      </c>
      <c r="T25" s="31">
        <f t="shared" si="2"/>
        <v>0</v>
      </c>
      <c r="U25" s="31">
        <f t="shared" si="2"/>
        <v>0</v>
      </c>
      <c r="V25" s="31">
        <f t="shared" si="2"/>
        <v>25273163</v>
      </c>
      <c r="W25" s="31">
        <f t="shared" si="2"/>
        <v>25273163</v>
      </c>
      <c r="X25" s="31">
        <f t="shared" si="2"/>
        <v>47090797</v>
      </c>
      <c r="Y25" s="31">
        <f t="shared" si="2"/>
        <v>-21817634</v>
      </c>
      <c r="Z25" s="32">
        <f>+IF(X25&lt;&gt;0,+(Y25/X25)*100,0)</f>
        <v>-46.33099329365778</v>
      </c>
      <c r="AA25" s="33">
        <f>+AA12+AA24</f>
        <v>47090797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2644883</v>
      </c>
      <c r="D30" s="18">
        <v>2644883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28227978</v>
      </c>
      <c r="D32" s="18">
        <v>28227978</v>
      </c>
      <c r="E32" s="19">
        <v>18824087</v>
      </c>
      <c r="F32" s="20">
        <v>18824087</v>
      </c>
      <c r="G32" s="20">
        <v>8961729</v>
      </c>
      <c r="H32" s="20">
        <v>8961729</v>
      </c>
      <c r="I32" s="20">
        <v>935219</v>
      </c>
      <c r="J32" s="20">
        <v>935219</v>
      </c>
      <c r="K32" s="20">
        <v>935219</v>
      </c>
      <c r="L32" s="20">
        <v>935219</v>
      </c>
      <c r="M32" s="20">
        <v>784924</v>
      </c>
      <c r="N32" s="20">
        <v>784924</v>
      </c>
      <c r="O32" s="20">
        <v>446042</v>
      </c>
      <c r="P32" s="20">
        <v>446042</v>
      </c>
      <c r="Q32" s="20">
        <v>362562</v>
      </c>
      <c r="R32" s="20">
        <v>362562</v>
      </c>
      <c r="S32" s="20">
        <v>362562</v>
      </c>
      <c r="T32" s="20"/>
      <c r="U32" s="20"/>
      <c r="V32" s="20">
        <v>362562</v>
      </c>
      <c r="W32" s="20">
        <v>362562</v>
      </c>
      <c r="X32" s="20">
        <v>18824087</v>
      </c>
      <c r="Y32" s="20">
        <v>-18461525</v>
      </c>
      <c r="Z32" s="21">
        <v>-98.07</v>
      </c>
      <c r="AA32" s="22">
        <v>18824087</v>
      </c>
    </row>
    <row r="33" spans="1:27" ht="13.5">
      <c r="A33" s="23" t="s">
        <v>58</v>
      </c>
      <c r="B33" s="17"/>
      <c r="C33" s="18"/>
      <c r="D33" s="18"/>
      <c r="E33" s="19">
        <v>6034374</v>
      </c>
      <c r="F33" s="20">
        <v>6034374</v>
      </c>
      <c r="G33" s="20">
        <v>-860137</v>
      </c>
      <c r="H33" s="20">
        <v>-860137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6034374</v>
      </c>
      <c r="Y33" s="20">
        <v>-6034374</v>
      </c>
      <c r="Z33" s="21">
        <v>-100</v>
      </c>
      <c r="AA33" s="22">
        <v>6034374</v>
      </c>
    </row>
    <row r="34" spans="1:27" ht="13.5">
      <c r="A34" s="27" t="s">
        <v>59</v>
      </c>
      <c r="B34" s="28"/>
      <c r="C34" s="29">
        <f aca="true" t="shared" si="3" ref="C34:Y34">SUM(C29:C33)</f>
        <v>30872861</v>
      </c>
      <c r="D34" s="29">
        <f>SUM(D29:D33)</f>
        <v>30872861</v>
      </c>
      <c r="E34" s="30">
        <f t="shared" si="3"/>
        <v>24858461</v>
      </c>
      <c r="F34" s="31">
        <f t="shared" si="3"/>
        <v>24858461</v>
      </c>
      <c r="G34" s="31">
        <f t="shared" si="3"/>
        <v>8101592</v>
      </c>
      <c r="H34" s="31">
        <f t="shared" si="3"/>
        <v>8101592</v>
      </c>
      <c r="I34" s="31">
        <f t="shared" si="3"/>
        <v>935219</v>
      </c>
      <c r="J34" s="31">
        <f t="shared" si="3"/>
        <v>935219</v>
      </c>
      <c r="K34" s="31">
        <f t="shared" si="3"/>
        <v>935219</v>
      </c>
      <c r="L34" s="31">
        <f t="shared" si="3"/>
        <v>935219</v>
      </c>
      <c r="M34" s="31">
        <f t="shared" si="3"/>
        <v>784924</v>
      </c>
      <c r="N34" s="31">
        <f t="shared" si="3"/>
        <v>784924</v>
      </c>
      <c r="O34" s="31">
        <f t="shared" si="3"/>
        <v>446042</v>
      </c>
      <c r="P34" s="31">
        <f t="shared" si="3"/>
        <v>446042</v>
      </c>
      <c r="Q34" s="31">
        <f t="shared" si="3"/>
        <v>362562</v>
      </c>
      <c r="R34" s="31">
        <f t="shared" si="3"/>
        <v>362562</v>
      </c>
      <c r="S34" s="31">
        <f t="shared" si="3"/>
        <v>362562</v>
      </c>
      <c r="T34" s="31">
        <f t="shared" si="3"/>
        <v>0</v>
      </c>
      <c r="U34" s="31">
        <f t="shared" si="3"/>
        <v>0</v>
      </c>
      <c r="V34" s="31">
        <f t="shared" si="3"/>
        <v>362562</v>
      </c>
      <c r="W34" s="31">
        <f t="shared" si="3"/>
        <v>362562</v>
      </c>
      <c r="X34" s="31">
        <f t="shared" si="3"/>
        <v>24858461</v>
      </c>
      <c r="Y34" s="31">
        <f t="shared" si="3"/>
        <v>-24495899</v>
      </c>
      <c r="Z34" s="32">
        <f>+IF(X34&lt;&gt;0,+(Y34/X34)*100,0)</f>
        <v>-98.54149458407743</v>
      </c>
      <c r="AA34" s="33">
        <f>SUM(AA29:AA33)</f>
        <v>24858461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>
        <v>172404</v>
      </c>
      <c r="H37" s="20">
        <v>172404</v>
      </c>
      <c r="I37" s="20">
        <v>102531</v>
      </c>
      <c r="J37" s="20">
        <v>102531</v>
      </c>
      <c r="K37" s="20">
        <v>102531</v>
      </c>
      <c r="L37" s="20">
        <v>102531</v>
      </c>
      <c r="M37" s="20">
        <v>77316</v>
      </c>
      <c r="N37" s="20">
        <v>77316</v>
      </c>
      <c r="O37" s="20">
        <v>117007</v>
      </c>
      <c r="P37" s="20">
        <v>117007</v>
      </c>
      <c r="Q37" s="20">
        <v>154661</v>
      </c>
      <c r="R37" s="20">
        <v>154661</v>
      </c>
      <c r="S37" s="20">
        <v>154661</v>
      </c>
      <c r="T37" s="20"/>
      <c r="U37" s="20"/>
      <c r="V37" s="20">
        <v>154661</v>
      </c>
      <c r="W37" s="20">
        <v>154661</v>
      </c>
      <c r="X37" s="20"/>
      <c r="Y37" s="20">
        <v>154661</v>
      </c>
      <c r="Z37" s="21"/>
      <c r="AA37" s="22"/>
    </row>
    <row r="38" spans="1:27" ht="13.5">
      <c r="A38" s="23" t="s">
        <v>58</v>
      </c>
      <c r="B38" s="17"/>
      <c r="C38" s="18">
        <v>15165003</v>
      </c>
      <c r="D38" s="18">
        <v>15165003</v>
      </c>
      <c r="E38" s="19">
        <v>15651103</v>
      </c>
      <c r="F38" s="20">
        <v>15651103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15651103</v>
      </c>
      <c r="Y38" s="20">
        <v>-15651103</v>
      </c>
      <c r="Z38" s="21">
        <v>-100</v>
      </c>
      <c r="AA38" s="22">
        <v>15651103</v>
      </c>
    </row>
    <row r="39" spans="1:27" ht="13.5">
      <c r="A39" s="27" t="s">
        <v>61</v>
      </c>
      <c r="B39" s="35"/>
      <c r="C39" s="29">
        <f aca="true" t="shared" si="4" ref="C39:Y39">SUM(C37:C38)</f>
        <v>15165003</v>
      </c>
      <c r="D39" s="29">
        <f>SUM(D37:D38)</f>
        <v>15165003</v>
      </c>
      <c r="E39" s="36">
        <f t="shared" si="4"/>
        <v>15651103</v>
      </c>
      <c r="F39" s="37">
        <f t="shared" si="4"/>
        <v>15651103</v>
      </c>
      <c r="G39" s="37">
        <f t="shared" si="4"/>
        <v>172404</v>
      </c>
      <c r="H39" s="37">
        <f t="shared" si="4"/>
        <v>172404</v>
      </c>
      <c r="I39" s="37">
        <f t="shared" si="4"/>
        <v>102531</v>
      </c>
      <c r="J39" s="37">
        <f t="shared" si="4"/>
        <v>102531</v>
      </c>
      <c r="K39" s="37">
        <f t="shared" si="4"/>
        <v>102531</v>
      </c>
      <c r="L39" s="37">
        <f t="shared" si="4"/>
        <v>102531</v>
      </c>
      <c r="M39" s="37">
        <f t="shared" si="4"/>
        <v>77316</v>
      </c>
      <c r="N39" s="37">
        <f t="shared" si="4"/>
        <v>77316</v>
      </c>
      <c r="O39" s="37">
        <f t="shared" si="4"/>
        <v>117007</v>
      </c>
      <c r="P39" s="37">
        <f t="shared" si="4"/>
        <v>117007</v>
      </c>
      <c r="Q39" s="37">
        <f t="shared" si="4"/>
        <v>154661</v>
      </c>
      <c r="R39" s="37">
        <f t="shared" si="4"/>
        <v>154661</v>
      </c>
      <c r="S39" s="37">
        <f t="shared" si="4"/>
        <v>154661</v>
      </c>
      <c r="T39" s="37">
        <f t="shared" si="4"/>
        <v>0</v>
      </c>
      <c r="U39" s="37">
        <f t="shared" si="4"/>
        <v>0</v>
      </c>
      <c r="V39" s="37">
        <f t="shared" si="4"/>
        <v>154661</v>
      </c>
      <c r="W39" s="37">
        <f t="shared" si="4"/>
        <v>154661</v>
      </c>
      <c r="X39" s="37">
        <f t="shared" si="4"/>
        <v>15651103</v>
      </c>
      <c r="Y39" s="37">
        <f t="shared" si="4"/>
        <v>-15496442</v>
      </c>
      <c r="Z39" s="38">
        <f>+IF(X39&lt;&gt;0,+(Y39/X39)*100,0)</f>
        <v>-99.01182044485938</v>
      </c>
      <c r="AA39" s="39">
        <f>SUM(AA37:AA38)</f>
        <v>15651103</v>
      </c>
    </row>
    <row r="40" spans="1:27" ht="13.5">
      <c r="A40" s="27" t="s">
        <v>62</v>
      </c>
      <c r="B40" s="28"/>
      <c r="C40" s="29">
        <f aca="true" t="shared" si="5" ref="C40:Y40">+C34+C39</f>
        <v>46037864</v>
      </c>
      <c r="D40" s="29">
        <f>+D34+D39</f>
        <v>46037864</v>
      </c>
      <c r="E40" s="30">
        <f t="shared" si="5"/>
        <v>40509564</v>
      </c>
      <c r="F40" s="31">
        <f t="shared" si="5"/>
        <v>40509564</v>
      </c>
      <c r="G40" s="31">
        <f t="shared" si="5"/>
        <v>8273996</v>
      </c>
      <c r="H40" s="31">
        <f t="shared" si="5"/>
        <v>8273996</v>
      </c>
      <c r="I40" s="31">
        <f t="shared" si="5"/>
        <v>1037750</v>
      </c>
      <c r="J40" s="31">
        <f t="shared" si="5"/>
        <v>1037750</v>
      </c>
      <c r="K40" s="31">
        <f t="shared" si="5"/>
        <v>1037750</v>
      </c>
      <c r="L40" s="31">
        <f t="shared" si="5"/>
        <v>1037750</v>
      </c>
      <c r="M40" s="31">
        <f t="shared" si="5"/>
        <v>862240</v>
      </c>
      <c r="N40" s="31">
        <f t="shared" si="5"/>
        <v>862240</v>
      </c>
      <c r="O40" s="31">
        <f t="shared" si="5"/>
        <v>563049</v>
      </c>
      <c r="P40" s="31">
        <f t="shared" si="5"/>
        <v>563049</v>
      </c>
      <c r="Q40" s="31">
        <f t="shared" si="5"/>
        <v>517223</v>
      </c>
      <c r="R40" s="31">
        <f t="shared" si="5"/>
        <v>517223</v>
      </c>
      <c r="S40" s="31">
        <f t="shared" si="5"/>
        <v>517223</v>
      </c>
      <c r="T40" s="31">
        <f t="shared" si="5"/>
        <v>0</v>
      </c>
      <c r="U40" s="31">
        <f t="shared" si="5"/>
        <v>0</v>
      </c>
      <c r="V40" s="31">
        <f t="shared" si="5"/>
        <v>517223</v>
      </c>
      <c r="W40" s="31">
        <f t="shared" si="5"/>
        <v>517223</v>
      </c>
      <c r="X40" s="31">
        <f t="shared" si="5"/>
        <v>40509564</v>
      </c>
      <c r="Y40" s="31">
        <f t="shared" si="5"/>
        <v>-39992341</v>
      </c>
      <c r="Z40" s="32">
        <f>+IF(X40&lt;&gt;0,+(Y40/X40)*100,0)</f>
        <v>-98.72320768498027</v>
      </c>
      <c r="AA40" s="33">
        <f>+AA34+AA39</f>
        <v>40509564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128662783</v>
      </c>
      <c r="D42" s="43">
        <f>+D25-D40</f>
        <v>128662783</v>
      </c>
      <c r="E42" s="44">
        <f t="shared" si="6"/>
        <v>6581233</v>
      </c>
      <c r="F42" s="45">
        <f t="shared" si="6"/>
        <v>6581233</v>
      </c>
      <c r="G42" s="45">
        <f t="shared" si="6"/>
        <v>45022892</v>
      </c>
      <c r="H42" s="45">
        <f t="shared" si="6"/>
        <v>45022892</v>
      </c>
      <c r="I42" s="45">
        <f t="shared" si="6"/>
        <v>13836624</v>
      </c>
      <c r="J42" s="45">
        <f t="shared" si="6"/>
        <v>13836624</v>
      </c>
      <c r="K42" s="45">
        <f t="shared" si="6"/>
        <v>13836624</v>
      </c>
      <c r="L42" s="45">
        <f t="shared" si="6"/>
        <v>13836624</v>
      </c>
      <c r="M42" s="45">
        <f t="shared" si="6"/>
        <v>16914383</v>
      </c>
      <c r="N42" s="45">
        <f t="shared" si="6"/>
        <v>16914383</v>
      </c>
      <c r="O42" s="45">
        <f t="shared" si="6"/>
        <v>15376162</v>
      </c>
      <c r="P42" s="45">
        <f t="shared" si="6"/>
        <v>15376162</v>
      </c>
      <c r="Q42" s="45">
        <f t="shared" si="6"/>
        <v>24755940</v>
      </c>
      <c r="R42" s="45">
        <f t="shared" si="6"/>
        <v>24755940</v>
      </c>
      <c r="S42" s="45">
        <f t="shared" si="6"/>
        <v>24755940</v>
      </c>
      <c r="T42" s="45">
        <f t="shared" si="6"/>
        <v>0</v>
      </c>
      <c r="U42" s="45">
        <f t="shared" si="6"/>
        <v>0</v>
      </c>
      <c r="V42" s="45">
        <f t="shared" si="6"/>
        <v>24755940</v>
      </c>
      <c r="W42" s="45">
        <f t="shared" si="6"/>
        <v>24755940</v>
      </c>
      <c r="X42" s="45">
        <f t="shared" si="6"/>
        <v>6581233</v>
      </c>
      <c r="Y42" s="45">
        <f t="shared" si="6"/>
        <v>18174707</v>
      </c>
      <c r="Z42" s="46">
        <f>+IF(X42&lt;&gt;0,+(Y42/X42)*100,0)</f>
        <v>276.1596041349698</v>
      </c>
      <c r="AA42" s="47">
        <f>+AA25-AA40</f>
        <v>6581233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113010462</v>
      </c>
      <c r="D45" s="18">
        <v>113010462</v>
      </c>
      <c r="E45" s="19">
        <v>-9884978</v>
      </c>
      <c r="F45" s="20">
        <v>-9884978</v>
      </c>
      <c r="G45" s="20">
        <v>45022892</v>
      </c>
      <c r="H45" s="20">
        <v>45022892</v>
      </c>
      <c r="I45" s="20">
        <v>13836624</v>
      </c>
      <c r="J45" s="20">
        <v>13836624</v>
      </c>
      <c r="K45" s="20">
        <v>13836624</v>
      </c>
      <c r="L45" s="20">
        <v>13836624</v>
      </c>
      <c r="M45" s="20">
        <v>16914383</v>
      </c>
      <c r="N45" s="20">
        <v>16914383</v>
      </c>
      <c r="O45" s="20">
        <v>15376162</v>
      </c>
      <c r="P45" s="20">
        <v>15376162</v>
      </c>
      <c r="Q45" s="20">
        <v>24755940</v>
      </c>
      <c r="R45" s="20">
        <v>24755940</v>
      </c>
      <c r="S45" s="20">
        <v>24755940</v>
      </c>
      <c r="T45" s="20"/>
      <c r="U45" s="20"/>
      <c r="V45" s="20">
        <v>24755940</v>
      </c>
      <c r="W45" s="20">
        <v>24755940</v>
      </c>
      <c r="X45" s="20">
        <v>-9884978</v>
      </c>
      <c r="Y45" s="20">
        <v>34640918</v>
      </c>
      <c r="Z45" s="48">
        <v>-350.44</v>
      </c>
      <c r="AA45" s="22">
        <v>-9884978</v>
      </c>
    </row>
    <row r="46" spans="1:27" ht="13.5">
      <c r="A46" s="23" t="s">
        <v>67</v>
      </c>
      <c r="B46" s="17"/>
      <c r="C46" s="18">
        <v>15652321</v>
      </c>
      <c r="D46" s="18">
        <v>15652321</v>
      </c>
      <c r="E46" s="19">
        <v>16466211</v>
      </c>
      <c r="F46" s="20">
        <v>16466211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16466211</v>
      </c>
      <c r="Y46" s="20">
        <v>-16466211</v>
      </c>
      <c r="Z46" s="48">
        <v>-100</v>
      </c>
      <c r="AA46" s="22">
        <v>16466211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128662783</v>
      </c>
      <c r="D48" s="51">
        <f>SUM(D45:D47)</f>
        <v>128662783</v>
      </c>
      <c r="E48" s="52">
        <f t="shared" si="7"/>
        <v>6581233</v>
      </c>
      <c r="F48" s="53">
        <f t="shared" si="7"/>
        <v>6581233</v>
      </c>
      <c r="G48" s="53">
        <f t="shared" si="7"/>
        <v>45022892</v>
      </c>
      <c r="H48" s="53">
        <f t="shared" si="7"/>
        <v>45022892</v>
      </c>
      <c r="I48" s="53">
        <f t="shared" si="7"/>
        <v>13836624</v>
      </c>
      <c r="J48" s="53">
        <f t="shared" si="7"/>
        <v>13836624</v>
      </c>
      <c r="K48" s="53">
        <f t="shared" si="7"/>
        <v>13836624</v>
      </c>
      <c r="L48" s="53">
        <f t="shared" si="7"/>
        <v>13836624</v>
      </c>
      <c r="M48" s="53">
        <f t="shared" si="7"/>
        <v>16914383</v>
      </c>
      <c r="N48" s="53">
        <f t="shared" si="7"/>
        <v>16914383</v>
      </c>
      <c r="O48" s="53">
        <f t="shared" si="7"/>
        <v>15376162</v>
      </c>
      <c r="P48" s="53">
        <f t="shared" si="7"/>
        <v>15376162</v>
      </c>
      <c r="Q48" s="53">
        <f t="shared" si="7"/>
        <v>24755940</v>
      </c>
      <c r="R48" s="53">
        <f t="shared" si="7"/>
        <v>24755940</v>
      </c>
      <c r="S48" s="53">
        <f t="shared" si="7"/>
        <v>24755940</v>
      </c>
      <c r="T48" s="53">
        <f t="shared" si="7"/>
        <v>0</v>
      </c>
      <c r="U48" s="53">
        <f t="shared" si="7"/>
        <v>0</v>
      </c>
      <c r="V48" s="53">
        <f t="shared" si="7"/>
        <v>24755940</v>
      </c>
      <c r="W48" s="53">
        <f t="shared" si="7"/>
        <v>24755940</v>
      </c>
      <c r="X48" s="53">
        <f t="shared" si="7"/>
        <v>6581233</v>
      </c>
      <c r="Y48" s="53">
        <f t="shared" si="7"/>
        <v>18174707</v>
      </c>
      <c r="Z48" s="54">
        <f>+IF(X48&lt;&gt;0,+(Y48/X48)*100,0)</f>
        <v>276.1596041349698</v>
      </c>
      <c r="AA48" s="55">
        <f>SUM(AA45:AA47)</f>
        <v>6581233</v>
      </c>
    </row>
    <row r="49" spans="1:27" ht="13.5">
      <c r="A49" s="56" t="s">
        <v>94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4019000</v>
      </c>
      <c r="F6" s="20">
        <v>4019000</v>
      </c>
      <c r="G6" s="20">
        <v>4363609</v>
      </c>
      <c r="H6" s="20">
        <v>4143021</v>
      </c>
      <c r="I6" s="20">
        <v>4143021</v>
      </c>
      <c r="J6" s="20">
        <v>4143021</v>
      </c>
      <c r="K6" s="20">
        <v>4143021</v>
      </c>
      <c r="L6" s="20">
        <v>4143021</v>
      </c>
      <c r="M6" s="20">
        <v>588071</v>
      </c>
      <c r="N6" s="20">
        <v>588071</v>
      </c>
      <c r="O6" s="20">
        <v>5973020</v>
      </c>
      <c r="P6" s="20">
        <v>1265778</v>
      </c>
      <c r="Q6" s="20">
        <v>723829</v>
      </c>
      <c r="R6" s="20">
        <v>723829</v>
      </c>
      <c r="S6" s="20">
        <v>723829</v>
      </c>
      <c r="T6" s="20">
        <v>723829</v>
      </c>
      <c r="U6" s="20">
        <v>723829</v>
      </c>
      <c r="V6" s="20">
        <v>723829</v>
      </c>
      <c r="W6" s="20">
        <v>723829</v>
      </c>
      <c r="X6" s="20">
        <v>4019000</v>
      </c>
      <c r="Y6" s="20">
        <v>-3295171</v>
      </c>
      <c r="Z6" s="21">
        <v>-81.99</v>
      </c>
      <c r="AA6" s="22">
        <v>4019000</v>
      </c>
    </row>
    <row r="7" spans="1:27" ht="13.5">
      <c r="A7" s="23" t="s">
        <v>34</v>
      </c>
      <c r="B7" s="17"/>
      <c r="C7" s="18"/>
      <c r="D7" s="18"/>
      <c r="E7" s="19"/>
      <c r="F7" s="20"/>
      <c r="G7" s="20">
        <v>4030153</v>
      </c>
      <c r="H7" s="20">
        <v>21700933</v>
      </c>
      <c r="I7" s="20">
        <v>21700933</v>
      </c>
      <c r="J7" s="20">
        <v>21700933</v>
      </c>
      <c r="K7" s="20">
        <v>3648367</v>
      </c>
      <c r="L7" s="20">
        <v>3648367</v>
      </c>
      <c r="M7" s="20">
        <v>3648367</v>
      </c>
      <c r="N7" s="20">
        <v>3648367</v>
      </c>
      <c r="O7" s="20">
        <v>3648367</v>
      </c>
      <c r="P7" s="20">
        <v>12411047</v>
      </c>
      <c r="Q7" s="20">
        <v>23469860</v>
      </c>
      <c r="R7" s="20">
        <v>23469860</v>
      </c>
      <c r="S7" s="20">
        <v>23469860</v>
      </c>
      <c r="T7" s="20">
        <v>23469860</v>
      </c>
      <c r="U7" s="20">
        <v>23469860</v>
      </c>
      <c r="V7" s="20">
        <v>23469860</v>
      </c>
      <c r="W7" s="20">
        <v>23469860</v>
      </c>
      <c r="X7" s="20"/>
      <c r="Y7" s="20">
        <v>23469860</v>
      </c>
      <c r="Z7" s="21"/>
      <c r="AA7" s="22"/>
    </row>
    <row r="8" spans="1:27" ht="13.5">
      <c r="A8" s="23" t="s">
        <v>35</v>
      </c>
      <c r="B8" s="17"/>
      <c r="C8" s="18"/>
      <c r="D8" s="18"/>
      <c r="E8" s="19">
        <v>552000</v>
      </c>
      <c r="F8" s="20">
        <v>181960000</v>
      </c>
      <c r="G8" s="20">
        <v>1234368</v>
      </c>
      <c r="H8" s="20">
        <v>53153485</v>
      </c>
      <c r="I8" s="20">
        <v>53153485</v>
      </c>
      <c r="J8" s="20">
        <v>53153485</v>
      </c>
      <c r="K8" s="20">
        <v>26938520</v>
      </c>
      <c r="L8" s="20">
        <v>26938520</v>
      </c>
      <c r="M8" s="20">
        <v>45477969</v>
      </c>
      <c r="N8" s="20">
        <v>45477969</v>
      </c>
      <c r="O8" s="20">
        <v>45477969</v>
      </c>
      <c r="P8" s="20">
        <v>51094276</v>
      </c>
      <c r="Q8" s="20">
        <v>52986379</v>
      </c>
      <c r="R8" s="20">
        <v>52986379</v>
      </c>
      <c r="S8" s="20">
        <v>52986379</v>
      </c>
      <c r="T8" s="20">
        <v>52986379</v>
      </c>
      <c r="U8" s="20">
        <v>52986379</v>
      </c>
      <c r="V8" s="20">
        <v>52986379</v>
      </c>
      <c r="W8" s="20">
        <v>52986379</v>
      </c>
      <c r="X8" s="20">
        <v>181960000</v>
      </c>
      <c r="Y8" s="20">
        <v>-128973621</v>
      </c>
      <c r="Z8" s="21">
        <v>-70.88</v>
      </c>
      <c r="AA8" s="22">
        <v>181960000</v>
      </c>
    </row>
    <row r="9" spans="1:27" ht="13.5">
      <c r="A9" s="23" t="s">
        <v>36</v>
      </c>
      <c r="B9" s="17"/>
      <c r="C9" s="18"/>
      <c r="D9" s="18"/>
      <c r="E9" s="19">
        <v>2885000</v>
      </c>
      <c r="F9" s="20">
        <v>2885000</v>
      </c>
      <c r="G9" s="20"/>
      <c r="H9" s="20">
        <v>16063338</v>
      </c>
      <c r="I9" s="20">
        <v>16063338</v>
      </c>
      <c r="J9" s="20">
        <v>16063338</v>
      </c>
      <c r="K9" s="20">
        <v>41699212</v>
      </c>
      <c r="L9" s="20">
        <v>41699212</v>
      </c>
      <c r="M9" s="20">
        <v>4874504</v>
      </c>
      <c r="N9" s="20">
        <v>4874504</v>
      </c>
      <c r="O9" s="20">
        <v>2464979</v>
      </c>
      <c r="P9" s="20">
        <v>32457512</v>
      </c>
      <c r="Q9" s="20">
        <v>13327179</v>
      </c>
      <c r="R9" s="20">
        <v>13327179</v>
      </c>
      <c r="S9" s="20">
        <v>13327179</v>
      </c>
      <c r="T9" s="20">
        <v>13327179</v>
      </c>
      <c r="U9" s="20">
        <v>13327179</v>
      </c>
      <c r="V9" s="20">
        <v>13327179</v>
      </c>
      <c r="W9" s="20">
        <v>13327179</v>
      </c>
      <c r="X9" s="20">
        <v>2885000</v>
      </c>
      <c r="Y9" s="20">
        <v>10442179</v>
      </c>
      <c r="Z9" s="21">
        <v>361.95</v>
      </c>
      <c r="AA9" s="22">
        <v>2885000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1573000</v>
      </c>
      <c r="F11" s="20">
        <v>1573000</v>
      </c>
      <c r="G11" s="20">
        <v>298252</v>
      </c>
      <c r="H11" s="20">
        <v>298252</v>
      </c>
      <c r="I11" s="20">
        <v>298252</v>
      </c>
      <c r="J11" s="20">
        <v>298252</v>
      </c>
      <c r="K11" s="20">
        <v>298252</v>
      </c>
      <c r="L11" s="20">
        <v>298252</v>
      </c>
      <c r="M11" s="20">
        <v>190471</v>
      </c>
      <c r="N11" s="20">
        <v>190471</v>
      </c>
      <c r="O11" s="20">
        <v>190471</v>
      </c>
      <c r="P11" s="20">
        <v>275222</v>
      </c>
      <c r="Q11" s="20">
        <v>275222</v>
      </c>
      <c r="R11" s="20">
        <v>275222</v>
      </c>
      <c r="S11" s="20">
        <v>275222</v>
      </c>
      <c r="T11" s="20">
        <v>275222</v>
      </c>
      <c r="U11" s="20">
        <v>275222</v>
      </c>
      <c r="V11" s="20">
        <v>275222</v>
      </c>
      <c r="W11" s="20">
        <v>275222</v>
      </c>
      <c r="X11" s="20">
        <v>1573000</v>
      </c>
      <c r="Y11" s="20">
        <v>-1297778</v>
      </c>
      <c r="Z11" s="21">
        <v>-82.5</v>
      </c>
      <c r="AA11" s="22">
        <v>1573000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9029000</v>
      </c>
      <c r="F12" s="31">
        <f t="shared" si="0"/>
        <v>190437000</v>
      </c>
      <c r="G12" s="31">
        <f t="shared" si="0"/>
        <v>9926382</v>
      </c>
      <c r="H12" s="31">
        <f t="shared" si="0"/>
        <v>95359029</v>
      </c>
      <c r="I12" s="31">
        <f t="shared" si="0"/>
        <v>95359029</v>
      </c>
      <c r="J12" s="31">
        <f t="shared" si="0"/>
        <v>95359029</v>
      </c>
      <c r="K12" s="31">
        <f t="shared" si="0"/>
        <v>76727372</v>
      </c>
      <c r="L12" s="31">
        <f t="shared" si="0"/>
        <v>76727372</v>
      </c>
      <c r="M12" s="31">
        <f t="shared" si="0"/>
        <v>54779382</v>
      </c>
      <c r="N12" s="31">
        <f t="shared" si="0"/>
        <v>54779382</v>
      </c>
      <c r="O12" s="31">
        <f t="shared" si="0"/>
        <v>57754806</v>
      </c>
      <c r="P12" s="31">
        <f t="shared" si="0"/>
        <v>97503835</v>
      </c>
      <c r="Q12" s="31">
        <f t="shared" si="0"/>
        <v>90782469</v>
      </c>
      <c r="R12" s="31">
        <f t="shared" si="0"/>
        <v>90782469</v>
      </c>
      <c r="S12" s="31">
        <f t="shared" si="0"/>
        <v>90782469</v>
      </c>
      <c r="T12" s="31">
        <f t="shared" si="0"/>
        <v>90782469</v>
      </c>
      <c r="U12" s="31">
        <f t="shared" si="0"/>
        <v>90782469</v>
      </c>
      <c r="V12" s="31">
        <f t="shared" si="0"/>
        <v>90782469</v>
      </c>
      <c r="W12" s="31">
        <f t="shared" si="0"/>
        <v>90782469</v>
      </c>
      <c r="X12" s="31">
        <f t="shared" si="0"/>
        <v>190437000</v>
      </c>
      <c r="Y12" s="31">
        <f t="shared" si="0"/>
        <v>-99654531</v>
      </c>
      <c r="Z12" s="32">
        <f>+IF(X12&lt;&gt;0,+(Y12/X12)*100,0)</f>
        <v>-52.32939554813403</v>
      </c>
      <c r="AA12" s="33">
        <f>SUM(AA6:AA11)</f>
        <v>190437000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789427000</v>
      </c>
      <c r="F19" s="20"/>
      <c r="G19" s="20">
        <v>1222091924</v>
      </c>
      <c r="H19" s="20">
        <v>1222091924</v>
      </c>
      <c r="I19" s="20">
        <v>1222091924</v>
      </c>
      <c r="J19" s="20">
        <v>1222091924</v>
      </c>
      <c r="K19" s="20">
        <v>1222091924</v>
      </c>
      <c r="L19" s="20">
        <v>1222091924</v>
      </c>
      <c r="M19" s="20">
        <v>1082920392</v>
      </c>
      <c r="N19" s="20">
        <v>1082920392</v>
      </c>
      <c r="O19" s="20">
        <v>1082920392</v>
      </c>
      <c r="P19" s="20">
        <v>1082920392</v>
      </c>
      <c r="Q19" s="20">
        <v>1082920392</v>
      </c>
      <c r="R19" s="20">
        <v>1082920392</v>
      </c>
      <c r="S19" s="20">
        <v>1082920392</v>
      </c>
      <c r="T19" s="20">
        <v>1082920392</v>
      </c>
      <c r="U19" s="20">
        <v>1082920392</v>
      </c>
      <c r="V19" s="20">
        <v>1082920392</v>
      </c>
      <c r="W19" s="20">
        <v>1082920392</v>
      </c>
      <c r="X19" s="20"/>
      <c r="Y19" s="20">
        <v>1082920392</v>
      </c>
      <c r="Z19" s="21"/>
      <c r="AA19" s="22"/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>
        <v>601290000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601290000</v>
      </c>
      <c r="Y23" s="24">
        <v>-601290000</v>
      </c>
      <c r="Z23" s="25">
        <v>-100</v>
      </c>
      <c r="AA23" s="26">
        <v>601290000</v>
      </c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789427000</v>
      </c>
      <c r="F24" s="37">
        <f t="shared" si="1"/>
        <v>601290000</v>
      </c>
      <c r="G24" s="37">
        <f t="shared" si="1"/>
        <v>1222091924</v>
      </c>
      <c r="H24" s="37">
        <f t="shared" si="1"/>
        <v>1222091924</v>
      </c>
      <c r="I24" s="37">
        <f t="shared" si="1"/>
        <v>1222091924</v>
      </c>
      <c r="J24" s="37">
        <f t="shared" si="1"/>
        <v>1222091924</v>
      </c>
      <c r="K24" s="37">
        <f t="shared" si="1"/>
        <v>1222091924</v>
      </c>
      <c r="L24" s="37">
        <f t="shared" si="1"/>
        <v>1222091924</v>
      </c>
      <c r="M24" s="37">
        <f t="shared" si="1"/>
        <v>1082920392</v>
      </c>
      <c r="N24" s="37">
        <f t="shared" si="1"/>
        <v>1082920392</v>
      </c>
      <c r="O24" s="37">
        <f t="shared" si="1"/>
        <v>1082920392</v>
      </c>
      <c r="P24" s="37">
        <f t="shared" si="1"/>
        <v>1082920392</v>
      </c>
      <c r="Q24" s="37">
        <f t="shared" si="1"/>
        <v>1082920392</v>
      </c>
      <c r="R24" s="37">
        <f t="shared" si="1"/>
        <v>1082920392</v>
      </c>
      <c r="S24" s="37">
        <f t="shared" si="1"/>
        <v>1082920392</v>
      </c>
      <c r="T24" s="37">
        <f t="shared" si="1"/>
        <v>1082920392</v>
      </c>
      <c r="U24" s="37">
        <f t="shared" si="1"/>
        <v>1082920392</v>
      </c>
      <c r="V24" s="37">
        <f t="shared" si="1"/>
        <v>1082920392</v>
      </c>
      <c r="W24" s="37">
        <f t="shared" si="1"/>
        <v>1082920392</v>
      </c>
      <c r="X24" s="37">
        <f t="shared" si="1"/>
        <v>601290000</v>
      </c>
      <c r="Y24" s="37">
        <f t="shared" si="1"/>
        <v>481630392</v>
      </c>
      <c r="Z24" s="38">
        <f>+IF(X24&lt;&gt;0,+(Y24/X24)*100,0)</f>
        <v>80.09951803622212</v>
      </c>
      <c r="AA24" s="39">
        <f>SUM(AA15:AA23)</f>
        <v>601290000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798456000</v>
      </c>
      <c r="F25" s="31">
        <f t="shared" si="2"/>
        <v>791727000</v>
      </c>
      <c r="G25" s="31">
        <f t="shared" si="2"/>
        <v>1232018306</v>
      </c>
      <c r="H25" s="31">
        <f t="shared" si="2"/>
        <v>1317450953</v>
      </c>
      <c r="I25" s="31">
        <f t="shared" si="2"/>
        <v>1317450953</v>
      </c>
      <c r="J25" s="31">
        <f t="shared" si="2"/>
        <v>1317450953</v>
      </c>
      <c r="K25" s="31">
        <f t="shared" si="2"/>
        <v>1298819296</v>
      </c>
      <c r="L25" s="31">
        <f t="shared" si="2"/>
        <v>1298819296</v>
      </c>
      <c r="M25" s="31">
        <f t="shared" si="2"/>
        <v>1137699774</v>
      </c>
      <c r="N25" s="31">
        <f t="shared" si="2"/>
        <v>1137699774</v>
      </c>
      <c r="O25" s="31">
        <f t="shared" si="2"/>
        <v>1140675198</v>
      </c>
      <c r="P25" s="31">
        <f t="shared" si="2"/>
        <v>1180424227</v>
      </c>
      <c r="Q25" s="31">
        <f t="shared" si="2"/>
        <v>1173702861</v>
      </c>
      <c r="R25" s="31">
        <f t="shared" si="2"/>
        <v>1173702861</v>
      </c>
      <c r="S25" s="31">
        <f t="shared" si="2"/>
        <v>1173702861</v>
      </c>
      <c r="T25" s="31">
        <f t="shared" si="2"/>
        <v>1173702861</v>
      </c>
      <c r="U25" s="31">
        <f t="shared" si="2"/>
        <v>1173702861</v>
      </c>
      <c r="V25" s="31">
        <f t="shared" si="2"/>
        <v>1173702861</v>
      </c>
      <c r="W25" s="31">
        <f t="shared" si="2"/>
        <v>1173702861</v>
      </c>
      <c r="X25" s="31">
        <f t="shared" si="2"/>
        <v>791727000</v>
      </c>
      <c r="Y25" s="31">
        <f t="shared" si="2"/>
        <v>381975861</v>
      </c>
      <c r="Z25" s="32">
        <f>+IF(X25&lt;&gt;0,+(Y25/X25)*100,0)</f>
        <v>48.24590559624719</v>
      </c>
      <c r="AA25" s="33">
        <f>+AA12+AA24</f>
        <v>791727000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>
        <v>55706837</v>
      </c>
      <c r="H29" s="20">
        <v>61417705</v>
      </c>
      <c r="I29" s="20">
        <v>61417705</v>
      </c>
      <c r="J29" s="20">
        <v>61417705</v>
      </c>
      <c r="K29" s="20">
        <v>61417705</v>
      </c>
      <c r="L29" s="20">
        <v>61417705</v>
      </c>
      <c r="M29" s="20">
        <v>71596144</v>
      </c>
      <c r="N29" s="20">
        <v>71596144</v>
      </c>
      <c r="O29" s="20">
        <v>76188144</v>
      </c>
      <c r="P29" s="20">
        <v>32166077</v>
      </c>
      <c r="Q29" s="20">
        <v>9502795</v>
      </c>
      <c r="R29" s="20">
        <v>9502795</v>
      </c>
      <c r="S29" s="20">
        <v>9502795</v>
      </c>
      <c r="T29" s="20">
        <v>9502795</v>
      </c>
      <c r="U29" s="20">
        <v>9502795</v>
      </c>
      <c r="V29" s="20">
        <v>9502795</v>
      </c>
      <c r="W29" s="20">
        <v>9502795</v>
      </c>
      <c r="X29" s="20"/>
      <c r="Y29" s="20">
        <v>9502795</v>
      </c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>
        <v>1006000</v>
      </c>
      <c r="F31" s="20">
        <v>1006000</v>
      </c>
      <c r="G31" s="20">
        <v>3179171</v>
      </c>
      <c r="H31" s="20">
        <v>3185869</v>
      </c>
      <c r="I31" s="20">
        <v>3185869</v>
      </c>
      <c r="J31" s="20">
        <v>3185869</v>
      </c>
      <c r="K31" s="20">
        <v>3192388</v>
      </c>
      <c r="L31" s="20">
        <v>3192388</v>
      </c>
      <c r="M31" s="20">
        <v>2416309</v>
      </c>
      <c r="N31" s="20">
        <v>2416309</v>
      </c>
      <c r="O31" s="20">
        <v>2416309</v>
      </c>
      <c r="P31" s="20">
        <v>2434956</v>
      </c>
      <c r="Q31" s="20">
        <v>2433625</v>
      </c>
      <c r="R31" s="20">
        <v>2433625</v>
      </c>
      <c r="S31" s="20">
        <v>2433625</v>
      </c>
      <c r="T31" s="20">
        <v>2433625</v>
      </c>
      <c r="U31" s="20">
        <v>2433625</v>
      </c>
      <c r="V31" s="20">
        <v>2433625</v>
      </c>
      <c r="W31" s="20">
        <v>2433625</v>
      </c>
      <c r="X31" s="20">
        <v>1006000</v>
      </c>
      <c r="Y31" s="20">
        <v>1427625</v>
      </c>
      <c r="Z31" s="21">
        <v>141.91</v>
      </c>
      <c r="AA31" s="22">
        <v>1006000</v>
      </c>
    </row>
    <row r="32" spans="1:27" ht="13.5">
      <c r="A32" s="23" t="s">
        <v>57</v>
      </c>
      <c r="B32" s="17"/>
      <c r="C32" s="18"/>
      <c r="D32" s="18"/>
      <c r="E32" s="19">
        <v>110445000</v>
      </c>
      <c r="F32" s="20">
        <v>110445000</v>
      </c>
      <c r="G32" s="20">
        <v>156541652</v>
      </c>
      <c r="H32" s="20">
        <v>141644667</v>
      </c>
      <c r="I32" s="20">
        <v>141644667</v>
      </c>
      <c r="J32" s="20">
        <v>141644667</v>
      </c>
      <c r="K32" s="20">
        <v>150531248</v>
      </c>
      <c r="L32" s="20">
        <v>150531248</v>
      </c>
      <c r="M32" s="20">
        <v>135235196</v>
      </c>
      <c r="N32" s="20">
        <v>135235196</v>
      </c>
      <c r="O32" s="20">
        <v>137735008</v>
      </c>
      <c r="P32" s="20">
        <v>158664704</v>
      </c>
      <c r="Q32" s="20">
        <v>136661976</v>
      </c>
      <c r="R32" s="20">
        <v>136661976</v>
      </c>
      <c r="S32" s="20">
        <v>136661976</v>
      </c>
      <c r="T32" s="20">
        <v>136661976</v>
      </c>
      <c r="U32" s="20">
        <v>136661976</v>
      </c>
      <c r="V32" s="20">
        <v>136661976</v>
      </c>
      <c r="W32" s="20">
        <v>136661976</v>
      </c>
      <c r="X32" s="20">
        <v>110445000</v>
      </c>
      <c r="Y32" s="20">
        <v>26216976</v>
      </c>
      <c r="Z32" s="21">
        <v>23.74</v>
      </c>
      <c r="AA32" s="22">
        <v>110445000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>
        <v>2310035</v>
      </c>
      <c r="H33" s="20">
        <v>2310035</v>
      </c>
      <c r="I33" s="20">
        <v>2310035</v>
      </c>
      <c r="J33" s="20">
        <v>2310035</v>
      </c>
      <c r="K33" s="20">
        <v>2310035</v>
      </c>
      <c r="L33" s="20">
        <v>2310035</v>
      </c>
      <c r="M33" s="20">
        <v>2043898</v>
      </c>
      <c r="N33" s="20">
        <v>2043898</v>
      </c>
      <c r="O33" s="20">
        <v>2043898</v>
      </c>
      <c r="P33" s="20">
        <v>2043898</v>
      </c>
      <c r="Q33" s="20">
        <v>2043898</v>
      </c>
      <c r="R33" s="20">
        <v>2043898</v>
      </c>
      <c r="S33" s="20">
        <v>2043898</v>
      </c>
      <c r="T33" s="20">
        <v>2043898</v>
      </c>
      <c r="U33" s="20">
        <v>2043898</v>
      </c>
      <c r="V33" s="20">
        <v>2043898</v>
      </c>
      <c r="W33" s="20">
        <v>2043898</v>
      </c>
      <c r="X33" s="20"/>
      <c r="Y33" s="20">
        <v>2043898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111451000</v>
      </c>
      <c r="F34" s="31">
        <f t="shared" si="3"/>
        <v>111451000</v>
      </c>
      <c r="G34" s="31">
        <f t="shared" si="3"/>
        <v>217737695</v>
      </c>
      <c r="H34" s="31">
        <f t="shared" si="3"/>
        <v>208558276</v>
      </c>
      <c r="I34" s="31">
        <f t="shared" si="3"/>
        <v>208558276</v>
      </c>
      <c r="J34" s="31">
        <f t="shared" si="3"/>
        <v>208558276</v>
      </c>
      <c r="K34" s="31">
        <f t="shared" si="3"/>
        <v>217451376</v>
      </c>
      <c r="L34" s="31">
        <f t="shared" si="3"/>
        <v>217451376</v>
      </c>
      <c r="M34" s="31">
        <f t="shared" si="3"/>
        <v>211291547</v>
      </c>
      <c r="N34" s="31">
        <f t="shared" si="3"/>
        <v>211291547</v>
      </c>
      <c r="O34" s="31">
        <f t="shared" si="3"/>
        <v>218383359</v>
      </c>
      <c r="P34" s="31">
        <f t="shared" si="3"/>
        <v>195309635</v>
      </c>
      <c r="Q34" s="31">
        <f t="shared" si="3"/>
        <v>150642294</v>
      </c>
      <c r="R34" s="31">
        <f t="shared" si="3"/>
        <v>150642294</v>
      </c>
      <c r="S34" s="31">
        <f t="shared" si="3"/>
        <v>150642294</v>
      </c>
      <c r="T34" s="31">
        <f t="shared" si="3"/>
        <v>150642294</v>
      </c>
      <c r="U34" s="31">
        <f t="shared" si="3"/>
        <v>150642294</v>
      </c>
      <c r="V34" s="31">
        <f t="shared" si="3"/>
        <v>150642294</v>
      </c>
      <c r="W34" s="31">
        <f t="shared" si="3"/>
        <v>150642294</v>
      </c>
      <c r="X34" s="31">
        <f t="shared" si="3"/>
        <v>111451000</v>
      </c>
      <c r="Y34" s="31">
        <f t="shared" si="3"/>
        <v>39191294</v>
      </c>
      <c r="Z34" s="32">
        <f>+IF(X34&lt;&gt;0,+(Y34/X34)*100,0)</f>
        <v>35.164596100528485</v>
      </c>
      <c r="AA34" s="33">
        <f>SUM(AA29:AA33)</f>
        <v>111451000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>
        <v>2893000</v>
      </c>
      <c r="G37" s="20">
        <v>1841384</v>
      </c>
      <c r="H37" s="20">
        <v>1841384</v>
      </c>
      <c r="I37" s="20">
        <v>1841384</v>
      </c>
      <c r="J37" s="20">
        <v>1841384</v>
      </c>
      <c r="K37" s="20">
        <v>1841384</v>
      </c>
      <c r="L37" s="20">
        <v>1841384</v>
      </c>
      <c r="M37" s="20">
        <v>1841384</v>
      </c>
      <c r="N37" s="20">
        <v>1841384</v>
      </c>
      <c r="O37" s="20">
        <v>1841384</v>
      </c>
      <c r="P37" s="20">
        <v>1841384</v>
      </c>
      <c r="Q37" s="20">
        <v>1841384</v>
      </c>
      <c r="R37" s="20">
        <v>1841384</v>
      </c>
      <c r="S37" s="20">
        <v>1841384</v>
      </c>
      <c r="T37" s="20">
        <v>1841384</v>
      </c>
      <c r="U37" s="20">
        <v>1841384</v>
      </c>
      <c r="V37" s="20">
        <v>1841384</v>
      </c>
      <c r="W37" s="20">
        <v>1841384</v>
      </c>
      <c r="X37" s="20">
        <v>2893000</v>
      </c>
      <c r="Y37" s="20">
        <v>-1051616</v>
      </c>
      <c r="Z37" s="21">
        <v>-36.35</v>
      </c>
      <c r="AA37" s="22">
        <v>2893000</v>
      </c>
    </row>
    <row r="38" spans="1:27" ht="13.5">
      <c r="A38" s="23" t="s">
        <v>58</v>
      </c>
      <c r="B38" s="17"/>
      <c r="C38" s="18"/>
      <c r="D38" s="18"/>
      <c r="E38" s="19"/>
      <c r="F38" s="20">
        <v>44462000</v>
      </c>
      <c r="G38" s="20">
        <v>24673885</v>
      </c>
      <c r="H38" s="20">
        <v>24618468</v>
      </c>
      <c r="I38" s="20">
        <v>24618468</v>
      </c>
      <c r="J38" s="20">
        <v>24618468</v>
      </c>
      <c r="K38" s="20">
        <v>24585148</v>
      </c>
      <c r="L38" s="20">
        <v>24585148</v>
      </c>
      <c r="M38" s="20">
        <v>19260092</v>
      </c>
      <c r="N38" s="20">
        <v>19260092</v>
      </c>
      <c r="O38" s="20">
        <v>19260092</v>
      </c>
      <c r="P38" s="20">
        <v>19087717</v>
      </c>
      <c r="Q38" s="20">
        <v>19045437</v>
      </c>
      <c r="R38" s="20">
        <v>19045437</v>
      </c>
      <c r="S38" s="20">
        <v>19045437</v>
      </c>
      <c r="T38" s="20">
        <v>19045437</v>
      </c>
      <c r="U38" s="20">
        <v>19045437</v>
      </c>
      <c r="V38" s="20">
        <v>19045437</v>
      </c>
      <c r="W38" s="20">
        <v>19045437</v>
      </c>
      <c r="X38" s="20">
        <v>44462000</v>
      </c>
      <c r="Y38" s="20">
        <v>-25416563</v>
      </c>
      <c r="Z38" s="21">
        <v>-57.16</v>
      </c>
      <c r="AA38" s="22">
        <v>44462000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0</v>
      </c>
      <c r="F39" s="37">
        <f t="shared" si="4"/>
        <v>47355000</v>
      </c>
      <c r="G39" s="37">
        <f t="shared" si="4"/>
        <v>26515269</v>
      </c>
      <c r="H39" s="37">
        <f t="shared" si="4"/>
        <v>26459852</v>
      </c>
      <c r="I39" s="37">
        <f t="shared" si="4"/>
        <v>26459852</v>
      </c>
      <c r="J39" s="37">
        <f t="shared" si="4"/>
        <v>26459852</v>
      </c>
      <c r="K39" s="37">
        <f t="shared" si="4"/>
        <v>26426532</v>
      </c>
      <c r="L39" s="37">
        <f t="shared" si="4"/>
        <v>26426532</v>
      </c>
      <c r="M39" s="37">
        <f t="shared" si="4"/>
        <v>21101476</v>
      </c>
      <c r="N39" s="37">
        <f t="shared" si="4"/>
        <v>21101476</v>
      </c>
      <c r="O39" s="37">
        <f t="shared" si="4"/>
        <v>21101476</v>
      </c>
      <c r="P39" s="37">
        <f t="shared" si="4"/>
        <v>20929101</v>
      </c>
      <c r="Q39" s="37">
        <f t="shared" si="4"/>
        <v>20886821</v>
      </c>
      <c r="R39" s="37">
        <f t="shared" si="4"/>
        <v>20886821</v>
      </c>
      <c r="S39" s="37">
        <f t="shared" si="4"/>
        <v>20886821</v>
      </c>
      <c r="T39" s="37">
        <f t="shared" si="4"/>
        <v>20886821</v>
      </c>
      <c r="U39" s="37">
        <f t="shared" si="4"/>
        <v>20886821</v>
      </c>
      <c r="V39" s="37">
        <f t="shared" si="4"/>
        <v>20886821</v>
      </c>
      <c r="W39" s="37">
        <f t="shared" si="4"/>
        <v>20886821</v>
      </c>
      <c r="X39" s="37">
        <f t="shared" si="4"/>
        <v>47355000</v>
      </c>
      <c r="Y39" s="37">
        <f t="shared" si="4"/>
        <v>-26468179</v>
      </c>
      <c r="Z39" s="38">
        <f>+IF(X39&lt;&gt;0,+(Y39/X39)*100,0)</f>
        <v>-55.8931031570056</v>
      </c>
      <c r="AA39" s="39">
        <f>SUM(AA37:AA38)</f>
        <v>47355000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111451000</v>
      </c>
      <c r="F40" s="31">
        <f t="shared" si="5"/>
        <v>158806000</v>
      </c>
      <c r="G40" s="31">
        <f t="shared" si="5"/>
        <v>244252964</v>
      </c>
      <c r="H40" s="31">
        <f t="shared" si="5"/>
        <v>235018128</v>
      </c>
      <c r="I40" s="31">
        <f t="shared" si="5"/>
        <v>235018128</v>
      </c>
      <c r="J40" s="31">
        <f t="shared" si="5"/>
        <v>235018128</v>
      </c>
      <c r="K40" s="31">
        <f t="shared" si="5"/>
        <v>243877908</v>
      </c>
      <c r="L40" s="31">
        <f t="shared" si="5"/>
        <v>243877908</v>
      </c>
      <c r="M40" s="31">
        <f t="shared" si="5"/>
        <v>232393023</v>
      </c>
      <c r="N40" s="31">
        <f t="shared" si="5"/>
        <v>232393023</v>
      </c>
      <c r="O40" s="31">
        <f t="shared" si="5"/>
        <v>239484835</v>
      </c>
      <c r="P40" s="31">
        <f t="shared" si="5"/>
        <v>216238736</v>
      </c>
      <c r="Q40" s="31">
        <f t="shared" si="5"/>
        <v>171529115</v>
      </c>
      <c r="R40" s="31">
        <f t="shared" si="5"/>
        <v>171529115</v>
      </c>
      <c r="S40" s="31">
        <f t="shared" si="5"/>
        <v>171529115</v>
      </c>
      <c r="T40" s="31">
        <f t="shared" si="5"/>
        <v>171529115</v>
      </c>
      <c r="U40" s="31">
        <f t="shared" si="5"/>
        <v>171529115</v>
      </c>
      <c r="V40" s="31">
        <f t="shared" si="5"/>
        <v>171529115</v>
      </c>
      <c r="W40" s="31">
        <f t="shared" si="5"/>
        <v>171529115</v>
      </c>
      <c r="X40" s="31">
        <f t="shared" si="5"/>
        <v>158806000</v>
      </c>
      <c r="Y40" s="31">
        <f t="shared" si="5"/>
        <v>12723115</v>
      </c>
      <c r="Z40" s="32">
        <f>+IF(X40&lt;&gt;0,+(Y40/X40)*100,0)</f>
        <v>8.011734443282998</v>
      </c>
      <c r="AA40" s="33">
        <f>+AA34+AA39</f>
        <v>158806000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687005000</v>
      </c>
      <c r="F42" s="45">
        <f t="shared" si="6"/>
        <v>632921000</v>
      </c>
      <c r="G42" s="45">
        <f t="shared" si="6"/>
        <v>987765342</v>
      </c>
      <c r="H42" s="45">
        <f t="shared" si="6"/>
        <v>1082432825</v>
      </c>
      <c r="I42" s="45">
        <f t="shared" si="6"/>
        <v>1082432825</v>
      </c>
      <c r="J42" s="45">
        <f t="shared" si="6"/>
        <v>1082432825</v>
      </c>
      <c r="K42" s="45">
        <f t="shared" si="6"/>
        <v>1054941388</v>
      </c>
      <c r="L42" s="45">
        <f t="shared" si="6"/>
        <v>1054941388</v>
      </c>
      <c r="M42" s="45">
        <f t="shared" si="6"/>
        <v>905306751</v>
      </c>
      <c r="N42" s="45">
        <f t="shared" si="6"/>
        <v>905306751</v>
      </c>
      <c r="O42" s="45">
        <f t="shared" si="6"/>
        <v>901190363</v>
      </c>
      <c r="P42" s="45">
        <f t="shared" si="6"/>
        <v>964185491</v>
      </c>
      <c r="Q42" s="45">
        <f t="shared" si="6"/>
        <v>1002173746</v>
      </c>
      <c r="R42" s="45">
        <f t="shared" si="6"/>
        <v>1002173746</v>
      </c>
      <c r="S42" s="45">
        <f t="shared" si="6"/>
        <v>1002173746</v>
      </c>
      <c r="T42" s="45">
        <f t="shared" si="6"/>
        <v>1002173746</v>
      </c>
      <c r="U42" s="45">
        <f t="shared" si="6"/>
        <v>1002173746</v>
      </c>
      <c r="V42" s="45">
        <f t="shared" si="6"/>
        <v>1002173746</v>
      </c>
      <c r="W42" s="45">
        <f t="shared" si="6"/>
        <v>1002173746</v>
      </c>
      <c r="X42" s="45">
        <f t="shared" si="6"/>
        <v>632921000</v>
      </c>
      <c r="Y42" s="45">
        <f t="shared" si="6"/>
        <v>369252746</v>
      </c>
      <c r="Z42" s="46">
        <f>+IF(X42&lt;&gt;0,+(Y42/X42)*100,0)</f>
        <v>58.34104825088755</v>
      </c>
      <c r="AA42" s="47">
        <f>+AA25-AA40</f>
        <v>632921000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687005000</v>
      </c>
      <c r="F45" s="20">
        <v>632921000</v>
      </c>
      <c r="G45" s="20">
        <v>987765342</v>
      </c>
      <c r="H45" s="20">
        <v>1082432825</v>
      </c>
      <c r="I45" s="20">
        <v>1082432825</v>
      </c>
      <c r="J45" s="20">
        <v>1082432825</v>
      </c>
      <c r="K45" s="20">
        <v>1054941388</v>
      </c>
      <c r="L45" s="20">
        <v>1054941388</v>
      </c>
      <c r="M45" s="20">
        <v>905306751</v>
      </c>
      <c r="N45" s="20">
        <v>905306751</v>
      </c>
      <c r="O45" s="20">
        <v>901190363</v>
      </c>
      <c r="P45" s="20">
        <v>964185491</v>
      </c>
      <c r="Q45" s="20">
        <v>1002173746</v>
      </c>
      <c r="R45" s="20">
        <v>1002173746</v>
      </c>
      <c r="S45" s="20">
        <v>1002173746</v>
      </c>
      <c r="T45" s="20">
        <v>1002173746</v>
      </c>
      <c r="U45" s="20">
        <v>1002173746</v>
      </c>
      <c r="V45" s="20">
        <v>1002173746</v>
      </c>
      <c r="W45" s="20">
        <v>1002173746</v>
      </c>
      <c r="X45" s="20">
        <v>632921000</v>
      </c>
      <c r="Y45" s="20">
        <v>369252746</v>
      </c>
      <c r="Z45" s="48">
        <v>58.34</v>
      </c>
      <c r="AA45" s="22">
        <v>632921000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687005000</v>
      </c>
      <c r="F48" s="53">
        <f t="shared" si="7"/>
        <v>632921000</v>
      </c>
      <c r="G48" s="53">
        <f t="shared" si="7"/>
        <v>987765342</v>
      </c>
      <c r="H48" s="53">
        <f t="shared" si="7"/>
        <v>1082432825</v>
      </c>
      <c r="I48" s="53">
        <f t="shared" si="7"/>
        <v>1082432825</v>
      </c>
      <c r="J48" s="53">
        <f t="shared" si="7"/>
        <v>1082432825</v>
      </c>
      <c r="K48" s="53">
        <f t="shared" si="7"/>
        <v>1054941388</v>
      </c>
      <c r="L48" s="53">
        <f t="shared" si="7"/>
        <v>1054941388</v>
      </c>
      <c r="M48" s="53">
        <f t="shared" si="7"/>
        <v>905306751</v>
      </c>
      <c r="N48" s="53">
        <f t="shared" si="7"/>
        <v>905306751</v>
      </c>
      <c r="O48" s="53">
        <f t="shared" si="7"/>
        <v>901190363</v>
      </c>
      <c r="P48" s="53">
        <f t="shared" si="7"/>
        <v>964185491</v>
      </c>
      <c r="Q48" s="53">
        <f t="shared" si="7"/>
        <v>1002173746</v>
      </c>
      <c r="R48" s="53">
        <f t="shared" si="7"/>
        <v>1002173746</v>
      </c>
      <c r="S48" s="53">
        <f t="shared" si="7"/>
        <v>1002173746</v>
      </c>
      <c r="T48" s="53">
        <f t="shared" si="7"/>
        <v>1002173746</v>
      </c>
      <c r="U48" s="53">
        <f t="shared" si="7"/>
        <v>1002173746</v>
      </c>
      <c r="V48" s="53">
        <f t="shared" si="7"/>
        <v>1002173746</v>
      </c>
      <c r="W48" s="53">
        <f t="shared" si="7"/>
        <v>1002173746</v>
      </c>
      <c r="X48" s="53">
        <f t="shared" si="7"/>
        <v>632921000</v>
      </c>
      <c r="Y48" s="53">
        <f t="shared" si="7"/>
        <v>369252746</v>
      </c>
      <c r="Z48" s="54">
        <f>+IF(X48&lt;&gt;0,+(Y48/X48)*100,0)</f>
        <v>58.34104825088755</v>
      </c>
      <c r="AA48" s="55">
        <f>SUM(AA45:AA47)</f>
        <v>632921000</v>
      </c>
    </row>
    <row r="49" spans="1:27" ht="13.5">
      <c r="A49" s="56" t="s">
        <v>94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18464437</v>
      </c>
      <c r="D6" s="18">
        <v>18464437</v>
      </c>
      <c r="E6" s="19"/>
      <c r="F6" s="20">
        <v>18377000</v>
      </c>
      <c r="G6" s="20">
        <v>58104322</v>
      </c>
      <c r="H6" s="20">
        <v>2756174</v>
      </c>
      <c r="I6" s="20">
        <v>322376</v>
      </c>
      <c r="J6" s="20">
        <v>322376</v>
      </c>
      <c r="K6" s="20">
        <v>44752942</v>
      </c>
      <c r="L6" s="20">
        <v>10379363</v>
      </c>
      <c r="M6" s="20">
        <v>12735695</v>
      </c>
      <c r="N6" s="20">
        <v>12735695</v>
      </c>
      <c r="O6" s="20">
        <v>35657810</v>
      </c>
      <c r="P6" s="20">
        <v>906194</v>
      </c>
      <c r="Q6" s="20">
        <v>30593680</v>
      </c>
      <c r="R6" s="20">
        <v>30593680</v>
      </c>
      <c r="S6" s="20">
        <v>28446778</v>
      </c>
      <c r="T6" s="20">
        <v>25395055</v>
      </c>
      <c r="U6" s="20">
        <v>20424855</v>
      </c>
      <c r="V6" s="20">
        <v>20424855</v>
      </c>
      <c r="W6" s="20">
        <v>20424855</v>
      </c>
      <c r="X6" s="20">
        <v>18377000</v>
      </c>
      <c r="Y6" s="20">
        <v>2047855</v>
      </c>
      <c r="Z6" s="21">
        <v>11.14</v>
      </c>
      <c r="AA6" s="22">
        <v>18377000</v>
      </c>
    </row>
    <row r="7" spans="1:27" ht="13.5">
      <c r="A7" s="23" t="s">
        <v>34</v>
      </c>
      <c r="B7" s="17"/>
      <c r="C7" s="18">
        <v>30284902</v>
      </c>
      <c r="D7" s="18">
        <v>30284902</v>
      </c>
      <c r="E7" s="19">
        <v>20000000</v>
      </c>
      <c r="F7" s="20">
        <v>30000000</v>
      </c>
      <c r="G7" s="20">
        <v>34000000</v>
      </c>
      <c r="H7" s="20">
        <v>34000000</v>
      </c>
      <c r="I7" s="20">
        <v>65000000</v>
      </c>
      <c r="J7" s="20">
        <v>65000000</v>
      </c>
      <c r="K7" s="20">
        <v>55000000</v>
      </c>
      <c r="L7" s="20">
        <v>45000000</v>
      </c>
      <c r="M7" s="20">
        <v>65000000</v>
      </c>
      <c r="N7" s="20">
        <v>65000000</v>
      </c>
      <c r="O7" s="20">
        <v>60000000</v>
      </c>
      <c r="P7" s="20">
        <v>30000000</v>
      </c>
      <c r="Q7" s="20">
        <v>30000000</v>
      </c>
      <c r="R7" s="20">
        <v>30000000</v>
      </c>
      <c r="S7" s="20">
        <v>70000000</v>
      </c>
      <c r="T7" s="20">
        <v>45000000</v>
      </c>
      <c r="U7" s="20">
        <v>45000000</v>
      </c>
      <c r="V7" s="20">
        <v>45000000</v>
      </c>
      <c r="W7" s="20">
        <v>45000000</v>
      </c>
      <c r="X7" s="20">
        <v>30000000</v>
      </c>
      <c r="Y7" s="20">
        <v>15000000</v>
      </c>
      <c r="Z7" s="21">
        <v>50</v>
      </c>
      <c r="AA7" s="22">
        <v>30000000</v>
      </c>
    </row>
    <row r="8" spans="1:27" ht="13.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3.5">
      <c r="A9" s="23" t="s">
        <v>36</v>
      </c>
      <c r="B9" s="17"/>
      <c r="C9" s="18">
        <v>859561</v>
      </c>
      <c r="D9" s="18">
        <v>859561</v>
      </c>
      <c r="E9" s="19"/>
      <c r="F9" s="20">
        <v>4493000</v>
      </c>
      <c r="G9" s="20">
        <v>10077016</v>
      </c>
      <c r="H9" s="20">
        <v>10132373</v>
      </c>
      <c r="I9" s="20">
        <v>10141328</v>
      </c>
      <c r="J9" s="20">
        <v>10141328</v>
      </c>
      <c r="K9" s="20">
        <v>10198299</v>
      </c>
      <c r="L9" s="20">
        <v>10183780</v>
      </c>
      <c r="M9" s="20">
        <v>10245399</v>
      </c>
      <c r="N9" s="20">
        <v>10245399</v>
      </c>
      <c r="O9" s="20">
        <v>10245399</v>
      </c>
      <c r="P9" s="20">
        <v>10352836</v>
      </c>
      <c r="Q9" s="20">
        <v>10414351</v>
      </c>
      <c r="R9" s="20">
        <v>10414351</v>
      </c>
      <c r="S9" s="20">
        <v>10470625</v>
      </c>
      <c r="T9" s="20">
        <v>10526863</v>
      </c>
      <c r="U9" s="20">
        <v>10576102</v>
      </c>
      <c r="V9" s="20">
        <v>10576102</v>
      </c>
      <c r="W9" s="20">
        <v>10576102</v>
      </c>
      <c r="X9" s="20">
        <v>4493000</v>
      </c>
      <c r="Y9" s="20">
        <v>6083102</v>
      </c>
      <c r="Z9" s="21">
        <v>135.39</v>
      </c>
      <c r="AA9" s="22">
        <v>4493000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49608900</v>
      </c>
      <c r="D12" s="29">
        <f>SUM(D6:D11)</f>
        <v>49608900</v>
      </c>
      <c r="E12" s="30">
        <f t="shared" si="0"/>
        <v>20000000</v>
      </c>
      <c r="F12" s="31">
        <f t="shared" si="0"/>
        <v>52870000</v>
      </c>
      <c r="G12" s="31">
        <f t="shared" si="0"/>
        <v>102181338</v>
      </c>
      <c r="H12" s="31">
        <f t="shared" si="0"/>
        <v>46888547</v>
      </c>
      <c r="I12" s="31">
        <f t="shared" si="0"/>
        <v>75463704</v>
      </c>
      <c r="J12" s="31">
        <f t="shared" si="0"/>
        <v>75463704</v>
      </c>
      <c r="K12" s="31">
        <f t="shared" si="0"/>
        <v>109951241</v>
      </c>
      <c r="L12" s="31">
        <f t="shared" si="0"/>
        <v>65563143</v>
      </c>
      <c r="M12" s="31">
        <f t="shared" si="0"/>
        <v>87981094</v>
      </c>
      <c r="N12" s="31">
        <f t="shared" si="0"/>
        <v>87981094</v>
      </c>
      <c r="O12" s="31">
        <f t="shared" si="0"/>
        <v>105903209</v>
      </c>
      <c r="P12" s="31">
        <f t="shared" si="0"/>
        <v>41259030</v>
      </c>
      <c r="Q12" s="31">
        <f t="shared" si="0"/>
        <v>71008031</v>
      </c>
      <c r="R12" s="31">
        <f t="shared" si="0"/>
        <v>71008031</v>
      </c>
      <c r="S12" s="31">
        <f t="shared" si="0"/>
        <v>108917403</v>
      </c>
      <c r="T12" s="31">
        <f t="shared" si="0"/>
        <v>80921918</v>
      </c>
      <c r="U12" s="31">
        <f t="shared" si="0"/>
        <v>76000957</v>
      </c>
      <c r="V12" s="31">
        <f t="shared" si="0"/>
        <v>76000957</v>
      </c>
      <c r="W12" s="31">
        <f t="shared" si="0"/>
        <v>76000957</v>
      </c>
      <c r="X12" s="31">
        <f t="shared" si="0"/>
        <v>52870000</v>
      </c>
      <c r="Y12" s="31">
        <f t="shared" si="0"/>
        <v>23130957</v>
      </c>
      <c r="Z12" s="32">
        <f>+IF(X12&lt;&gt;0,+(Y12/X12)*100,0)</f>
        <v>43.75062795536221</v>
      </c>
      <c r="AA12" s="33">
        <f>SUM(AA6:AA11)</f>
        <v>52870000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>
        <v>100</v>
      </c>
      <c r="G17" s="20">
        <v>100</v>
      </c>
      <c r="H17" s="20">
        <v>100</v>
      </c>
      <c r="I17" s="20">
        <v>100</v>
      </c>
      <c r="J17" s="20">
        <v>100</v>
      </c>
      <c r="K17" s="20">
        <v>100</v>
      </c>
      <c r="L17" s="20">
        <v>100</v>
      </c>
      <c r="M17" s="20">
        <v>100</v>
      </c>
      <c r="N17" s="20">
        <v>100</v>
      </c>
      <c r="O17" s="20">
        <v>100</v>
      </c>
      <c r="P17" s="20">
        <v>100</v>
      </c>
      <c r="Q17" s="20">
        <v>100</v>
      </c>
      <c r="R17" s="20">
        <v>100</v>
      </c>
      <c r="S17" s="20">
        <v>100</v>
      </c>
      <c r="T17" s="20">
        <v>100</v>
      </c>
      <c r="U17" s="20">
        <v>100</v>
      </c>
      <c r="V17" s="20">
        <v>100</v>
      </c>
      <c r="W17" s="20">
        <v>100</v>
      </c>
      <c r="X17" s="20">
        <v>100</v>
      </c>
      <c r="Y17" s="20"/>
      <c r="Z17" s="21"/>
      <c r="AA17" s="22">
        <v>100</v>
      </c>
    </row>
    <row r="18" spans="1:27" ht="13.5">
      <c r="A18" s="23" t="s">
        <v>44</v>
      </c>
      <c r="B18" s="17"/>
      <c r="C18" s="18">
        <v>100</v>
      </c>
      <c r="D18" s="18">
        <v>100</v>
      </c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70947875</v>
      </c>
      <c r="D19" s="18">
        <v>70947875</v>
      </c>
      <c r="E19" s="19">
        <v>74557369</v>
      </c>
      <c r="F19" s="20">
        <v>72415000</v>
      </c>
      <c r="G19" s="20">
        <v>67817417</v>
      </c>
      <c r="H19" s="20">
        <v>70959868</v>
      </c>
      <c r="I19" s="20">
        <v>71033818</v>
      </c>
      <c r="J19" s="20">
        <v>71033818</v>
      </c>
      <c r="K19" s="20">
        <v>71101494</v>
      </c>
      <c r="L19" s="20">
        <v>70553735</v>
      </c>
      <c r="M19" s="20">
        <v>71016730</v>
      </c>
      <c r="N19" s="20">
        <v>71016730</v>
      </c>
      <c r="O19" s="20">
        <v>71016730</v>
      </c>
      <c r="P19" s="20">
        <v>71047173</v>
      </c>
      <c r="Q19" s="20">
        <v>71237959</v>
      </c>
      <c r="R19" s="20">
        <v>71237959</v>
      </c>
      <c r="S19" s="20">
        <v>71248747</v>
      </c>
      <c r="T19" s="20">
        <v>71248747</v>
      </c>
      <c r="U19" s="20">
        <v>71248747</v>
      </c>
      <c r="V19" s="20">
        <v>71248747</v>
      </c>
      <c r="W19" s="20">
        <v>71248747</v>
      </c>
      <c r="X19" s="20">
        <v>72415000</v>
      </c>
      <c r="Y19" s="20">
        <v>-1166253</v>
      </c>
      <c r="Z19" s="21">
        <v>-1.61</v>
      </c>
      <c r="AA19" s="22">
        <v>72415000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1610437</v>
      </c>
      <c r="D22" s="18">
        <v>1610437</v>
      </c>
      <c r="E22" s="19"/>
      <c r="F22" s="20">
        <v>155000</v>
      </c>
      <c r="G22" s="20">
        <v>1610433</v>
      </c>
      <c r="H22" s="20">
        <v>1610437</v>
      </c>
      <c r="I22" s="20">
        <v>1610437</v>
      </c>
      <c r="J22" s="20">
        <v>1610437</v>
      </c>
      <c r="K22" s="20">
        <v>1610437</v>
      </c>
      <c r="L22" s="20">
        <v>1610437</v>
      </c>
      <c r="M22" s="20">
        <v>1610437</v>
      </c>
      <c r="N22" s="20">
        <v>1610437</v>
      </c>
      <c r="O22" s="20">
        <v>1610437</v>
      </c>
      <c r="P22" s="20">
        <v>1610437</v>
      </c>
      <c r="Q22" s="20">
        <v>1610437</v>
      </c>
      <c r="R22" s="20">
        <v>1610437</v>
      </c>
      <c r="S22" s="20">
        <v>1610437</v>
      </c>
      <c r="T22" s="20">
        <v>1610437</v>
      </c>
      <c r="U22" s="20">
        <v>1610437</v>
      </c>
      <c r="V22" s="20">
        <v>1610437</v>
      </c>
      <c r="W22" s="20">
        <v>1610437</v>
      </c>
      <c r="X22" s="20">
        <v>155000</v>
      </c>
      <c r="Y22" s="20">
        <v>1455437</v>
      </c>
      <c r="Z22" s="21">
        <v>938.99</v>
      </c>
      <c r="AA22" s="22">
        <v>155000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72558412</v>
      </c>
      <c r="D24" s="29">
        <f>SUM(D15:D23)</f>
        <v>72558412</v>
      </c>
      <c r="E24" s="36">
        <f t="shared" si="1"/>
        <v>74557369</v>
      </c>
      <c r="F24" s="37">
        <f t="shared" si="1"/>
        <v>72570100</v>
      </c>
      <c r="G24" s="37">
        <f t="shared" si="1"/>
        <v>69427950</v>
      </c>
      <c r="H24" s="37">
        <f t="shared" si="1"/>
        <v>72570405</v>
      </c>
      <c r="I24" s="37">
        <f t="shared" si="1"/>
        <v>72644355</v>
      </c>
      <c r="J24" s="37">
        <f t="shared" si="1"/>
        <v>72644355</v>
      </c>
      <c r="K24" s="37">
        <f t="shared" si="1"/>
        <v>72712031</v>
      </c>
      <c r="L24" s="37">
        <f t="shared" si="1"/>
        <v>72164272</v>
      </c>
      <c r="M24" s="37">
        <f t="shared" si="1"/>
        <v>72627267</v>
      </c>
      <c r="N24" s="37">
        <f t="shared" si="1"/>
        <v>72627267</v>
      </c>
      <c r="O24" s="37">
        <f t="shared" si="1"/>
        <v>72627267</v>
      </c>
      <c r="P24" s="37">
        <f t="shared" si="1"/>
        <v>72657710</v>
      </c>
      <c r="Q24" s="37">
        <f t="shared" si="1"/>
        <v>72848496</v>
      </c>
      <c r="R24" s="37">
        <f t="shared" si="1"/>
        <v>72848496</v>
      </c>
      <c r="S24" s="37">
        <f t="shared" si="1"/>
        <v>72859284</v>
      </c>
      <c r="T24" s="37">
        <f t="shared" si="1"/>
        <v>72859284</v>
      </c>
      <c r="U24" s="37">
        <f t="shared" si="1"/>
        <v>72859284</v>
      </c>
      <c r="V24" s="37">
        <f t="shared" si="1"/>
        <v>72859284</v>
      </c>
      <c r="W24" s="37">
        <f t="shared" si="1"/>
        <v>72859284</v>
      </c>
      <c r="X24" s="37">
        <f t="shared" si="1"/>
        <v>72570100</v>
      </c>
      <c r="Y24" s="37">
        <f t="shared" si="1"/>
        <v>289184</v>
      </c>
      <c r="Z24" s="38">
        <f>+IF(X24&lt;&gt;0,+(Y24/X24)*100,0)</f>
        <v>0.398489184939803</v>
      </c>
      <c r="AA24" s="39">
        <f>SUM(AA15:AA23)</f>
        <v>72570100</v>
      </c>
    </row>
    <row r="25" spans="1:27" ht="13.5">
      <c r="A25" s="27" t="s">
        <v>51</v>
      </c>
      <c r="B25" s="28"/>
      <c r="C25" s="29">
        <f aca="true" t="shared" si="2" ref="C25:Y25">+C12+C24</f>
        <v>122167312</v>
      </c>
      <c r="D25" s="29">
        <f>+D12+D24</f>
        <v>122167312</v>
      </c>
      <c r="E25" s="30">
        <f t="shared" si="2"/>
        <v>94557369</v>
      </c>
      <c r="F25" s="31">
        <f t="shared" si="2"/>
        <v>125440100</v>
      </c>
      <c r="G25" s="31">
        <f t="shared" si="2"/>
        <v>171609288</v>
      </c>
      <c r="H25" s="31">
        <f t="shared" si="2"/>
        <v>119458952</v>
      </c>
      <c r="I25" s="31">
        <f t="shared" si="2"/>
        <v>148108059</v>
      </c>
      <c r="J25" s="31">
        <f t="shared" si="2"/>
        <v>148108059</v>
      </c>
      <c r="K25" s="31">
        <f t="shared" si="2"/>
        <v>182663272</v>
      </c>
      <c r="L25" s="31">
        <f t="shared" si="2"/>
        <v>137727415</v>
      </c>
      <c r="M25" s="31">
        <f t="shared" si="2"/>
        <v>160608361</v>
      </c>
      <c r="N25" s="31">
        <f t="shared" si="2"/>
        <v>160608361</v>
      </c>
      <c r="O25" s="31">
        <f t="shared" si="2"/>
        <v>178530476</v>
      </c>
      <c r="P25" s="31">
        <f t="shared" si="2"/>
        <v>113916740</v>
      </c>
      <c r="Q25" s="31">
        <f t="shared" si="2"/>
        <v>143856527</v>
      </c>
      <c r="R25" s="31">
        <f t="shared" si="2"/>
        <v>143856527</v>
      </c>
      <c r="S25" s="31">
        <f t="shared" si="2"/>
        <v>181776687</v>
      </c>
      <c r="T25" s="31">
        <f t="shared" si="2"/>
        <v>153781202</v>
      </c>
      <c r="U25" s="31">
        <f t="shared" si="2"/>
        <v>148860241</v>
      </c>
      <c r="V25" s="31">
        <f t="shared" si="2"/>
        <v>148860241</v>
      </c>
      <c r="W25" s="31">
        <f t="shared" si="2"/>
        <v>148860241</v>
      </c>
      <c r="X25" s="31">
        <f t="shared" si="2"/>
        <v>125440100</v>
      </c>
      <c r="Y25" s="31">
        <f t="shared" si="2"/>
        <v>23420141</v>
      </c>
      <c r="Z25" s="32">
        <f>+IF(X25&lt;&gt;0,+(Y25/X25)*100,0)</f>
        <v>18.670378132670493</v>
      </c>
      <c r="AA25" s="33">
        <f>+AA12+AA24</f>
        <v>125440100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1847014</v>
      </c>
      <c r="D30" s="18">
        <v>1847014</v>
      </c>
      <c r="E30" s="19">
        <v>1846851</v>
      </c>
      <c r="F30" s="20">
        <v>1847000</v>
      </c>
      <c r="G30" s="20">
        <v>1793047</v>
      </c>
      <c r="H30" s="20">
        <v>1847014</v>
      </c>
      <c r="I30" s="20">
        <v>1847014</v>
      </c>
      <c r="J30" s="20">
        <v>1847014</v>
      </c>
      <c r="K30" s="20">
        <v>1847014</v>
      </c>
      <c r="L30" s="20">
        <v>1847014</v>
      </c>
      <c r="M30" s="20">
        <v>1847014</v>
      </c>
      <c r="N30" s="20">
        <v>1847014</v>
      </c>
      <c r="O30" s="20">
        <v>1847014</v>
      </c>
      <c r="P30" s="20">
        <v>1847014</v>
      </c>
      <c r="Q30" s="20">
        <v>1847014</v>
      </c>
      <c r="R30" s="20">
        <v>1847014</v>
      </c>
      <c r="S30" s="20">
        <v>1847014</v>
      </c>
      <c r="T30" s="20">
        <v>1847014</v>
      </c>
      <c r="U30" s="20">
        <v>1847014</v>
      </c>
      <c r="V30" s="20">
        <v>1847014</v>
      </c>
      <c r="W30" s="20">
        <v>1847014</v>
      </c>
      <c r="X30" s="20">
        <v>1847000</v>
      </c>
      <c r="Y30" s="20">
        <v>14</v>
      </c>
      <c r="Z30" s="21"/>
      <c r="AA30" s="22">
        <v>1847000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10265520</v>
      </c>
      <c r="D32" s="18">
        <v>10265520</v>
      </c>
      <c r="E32" s="19">
        <v>6374000</v>
      </c>
      <c r="F32" s="20">
        <v>7138000</v>
      </c>
      <c r="G32" s="20">
        <v>2097541</v>
      </c>
      <c r="H32" s="20">
        <v>1084193</v>
      </c>
      <c r="I32" s="20">
        <v>1158946</v>
      </c>
      <c r="J32" s="20">
        <v>1158946</v>
      </c>
      <c r="K32" s="20">
        <v>1922336</v>
      </c>
      <c r="L32" s="20">
        <v>5479818</v>
      </c>
      <c r="M32" s="20">
        <v>5493400</v>
      </c>
      <c r="N32" s="20">
        <v>5493400</v>
      </c>
      <c r="O32" s="20">
        <v>4314061</v>
      </c>
      <c r="P32" s="20">
        <v>5808819</v>
      </c>
      <c r="Q32" s="20">
        <v>4168446</v>
      </c>
      <c r="R32" s="20">
        <v>4168446</v>
      </c>
      <c r="S32" s="20">
        <v>5823893</v>
      </c>
      <c r="T32" s="20">
        <v>5835708</v>
      </c>
      <c r="U32" s="20">
        <v>6301523</v>
      </c>
      <c r="V32" s="20">
        <v>6301523</v>
      </c>
      <c r="W32" s="20">
        <v>6301523</v>
      </c>
      <c r="X32" s="20">
        <v>7138000</v>
      </c>
      <c r="Y32" s="20">
        <v>-836477</v>
      </c>
      <c r="Z32" s="21">
        <v>-11.72</v>
      </c>
      <c r="AA32" s="22">
        <v>7138000</v>
      </c>
    </row>
    <row r="33" spans="1:27" ht="13.5">
      <c r="A33" s="23" t="s">
        <v>58</v>
      </c>
      <c r="B33" s="17"/>
      <c r="C33" s="18">
        <v>842307</v>
      </c>
      <c r="D33" s="18">
        <v>842307</v>
      </c>
      <c r="E33" s="19"/>
      <c r="F33" s="20">
        <v>4059000</v>
      </c>
      <c r="G33" s="20">
        <v>1124066</v>
      </c>
      <c r="H33" s="20">
        <v>4059307</v>
      </c>
      <c r="I33" s="20">
        <v>4059307</v>
      </c>
      <c r="J33" s="20">
        <v>4059307</v>
      </c>
      <c r="K33" s="20">
        <v>3902322</v>
      </c>
      <c r="L33" s="20">
        <v>4059307</v>
      </c>
      <c r="M33" s="20">
        <v>4059307</v>
      </c>
      <c r="N33" s="20">
        <v>4059307</v>
      </c>
      <c r="O33" s="20">
        <v>4059307</v>
      </c>
      <c r="P33" s="20">
        <v>4059307</v>
      </c>
      <c r="Q33" s="20">
        <v>4059307</v>
      </c>
      <c r="R33" s="20">
        <v>4059307</v>
      </c>
      <c r="S33" s="20">
        <v>4059307</v>
      </c>
      <c r="T33" s="20">
        <v>4059307</v>
      </c>
      <c r="U33" s="20">
        <v>4059307</v>
      </c>
      <c r="V33" s="20">
        <v>4059307</v>
      </c>
      <c r="W33" s="20">
        <v>4059307</v>
      </c>
      <c r="X33" s="20">
        <v>4059000</v>
      </c>
      <c r="Y33" s="20">
        <v>307</v>
      </c>
      <c r="Z33" s="21">
        <v>0.01</v>
      </c>
      <c r="AA33" s="22">
        <v>4059000</v>
      </c>
    </row>
    <row r="34" spans="1:27" ht="13.5">
      <c r="A34" s="27" t="s">
        <v>59</v>
      </c>
      <c r="B34" s="28"/>
      <c r="C34" s="29">
        <f aca="true" t="shared" si="3" ref="C34:Y34">SUM(C29:C33)</f>
        <v>12954841</v>
      </c>
      <c r="D34" s="29">
        <f>SUM(D29:D33)</f>
        <v>12954841</v>
      </c>
      <c r="E34" s="30">
        <f t="shared" si="3"/>
        <v>8220851</v>
      </c>
      <c r="F34" s="31">
        <f t="shared" si="3"/>
        <v>13044000</v>
      </c>
      <c r="G34" s="31">
        <f t="shared" si="3"/>
        <v>5014654</v>
      </c>
      <c r="H34" s="31">
        <f t="shared" si="3"/>
        <v>6990514</v>
      </c>
      <c r="I34" s="31">
        <f t="shared" si="3"/>
        <v>7065267</v>
      </c>
      <c r="J34" s="31">
        <f t="shared" si="3"/>
        <v>7065267</v>
      </c>
      <c r="K34" s="31">
        <f t="shared" si="3"/>
        <v>7671672</v>
      </c>
      <c r="L34" s="31">
        <f t="shared" si="3"/>
        <v>11386139</v>
      </c>
      <c r="M34" s="31">
        <f t="shared" si="3"/>
        <v>11399721</v>
      </c>
      <c r="N34" s="31">
        <f t="shared" si="3"/>
        <v>11399721</v>
      </c>
      <c r="O34" s="31">
        <f t="shared" si="3"/>
        <v>10220382</v>
      </c>
      <c r="P34" s="31">
        <f t="shared" si="3"/>
        <v>11715140</v>
      </c>
      <c r="Q34" s="31">
        <f t="shared" si="3"/>
        <v>10074767</v>
      </c>
      <c r="R34" s="31">
        <f t="shared" si="3"/>
        <v>10074767</v>
      </c>
      <c r="S34" s="31">
        <f t="shared" si="3"/>
        <v>11730214</v>
      </c>
      <c r="T34" s="31">
        <f t="shared" si="3"/>
        <v>11742029</v>
      </c>
      <c r="U34" s="31">
        <f t="shared" si="3"/>
        <v>12207844</v>
      </c>
      <c r="V34" s="31">
        <f t="shared" si="3"/>
        <v>12207844</v>
      </c>
      <c r="W34" s="31">
        <f t="shared" si="3"/>
        <v>12207844</v>
      </c>
      <c r="X34" s="31">
        <f t="shared" si="3"/>
        <v>13044000</v>
      </c>
      <c r="Y34" s="31">
        <f t="shared" si="3"/>
        <v>-836156</v>
      </c>
      <c r="Z34" s="32">
        <f>+IF(X34&lt;&gt;0,+(Y34/X34)*100,0)</f>
        <v>-6.4102729224164365</v>
      </c>
      <c r="AA34" s="33">
        <f>SUM(AA29:AA33)</f>
        <v>13044000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13113088</v>
      </c>
      <c r="D37" s="18">
        <v>13113088</v>
      </c>
      <c r="E37" s="19">
        <v>9119792</v>
      </c>
      <c r="F37" s="20">
        <v>13113000</v>
      </c>
      <c r="G37" s="20">
        <v>16545187</v>
      </c>
      <c r="H37" s="20">
        <v>13113088</v>
      </c>
      <c r="I37" s="20">
        <v>13113088</v>
      </c>
      <c r="J37" s="20">
        <v>13113088</v>
      </c>
      <c r="K37" s="20">
        <v>13113088</v>
      </c>
      <c r="L37" s="20">
        <v>13113088</v>
      </c>
      <c r="M37" s="20">
        <v>13113088</v>
      </c>
      <c r="N37" s="20">
        <v>13113088</v>
      </c>
      <c r="O37" s="20">
        <v>13113088</v>
      </c>
      <c r="P37" s="20">
        <v>13113088</v>
      </c>
      <c r="Q37" s="20">
        <v>13113088</v>
      </c>
      <c r="R37" s="20">
        <v>13113088</v>
      </c>
      <c r="S37" s="20">
        <v>13113088</v>
      </c>
      <c r="T37" s="20">
        <v>13113088</v>
      </c>
      <c r="U37" s="20">
        <v>13113088</v>
      </c>
      <c r="V37" s="20">
        <v>13113088</v>
      </c>
      <c r="W37" s="20">
        <v>13113088</v>
      </c>
      <c r="X37" s="20">
        <v>13113000</v>
      </c>
      <c r="Y37" s="20">
        <v>88</v>
      </c>
      <c r="Z37" s="21"/>
      <c r="AA37" s="22">
        <v>13113000</v>
      </c>
    </row>
    <row r="38" spans="1:27" ht="13.5">
      <c r="A38" s="23" t="s">
        <v>58</v>
      </c>
      <c r="B38" s="17"/>
      <c r="C38" s="18">
        <v>7588000</v>
      </c>
      <c r="D38" s="18">
        <v>7588000</v>
      </c>
      <c r="E38" s="19">
        <v>5657000</v>
      </c>
      <c r="F38" s="20">
        <v>7588000</v>
      </c>
      <c r="G38" s="20">
        <v>7361616</v>
      </c>
      <c r="H38" s="20">
        <v>7588000</v>
      </c>
      <c r="I38" s="20">
        <v>7588000</v>
      </c>
      <c r="J38" s="20">
        <v>7588000</v>
      </c>
      <c r="K38" s="20">
        <v>7588000</v>
      </c>
      <c r="L38" s="20">
        <v>7588000</v>
      </c>
      <c r="M38" s="20">
        <v>7588000</v>
      </c>
      <c r="N38" s="20">
        <v>7588000</v>
      </c>
      <c r="O38" s="20">
        <v>7588000</v>
      </c>
      <c r="P38" s="20">
        <v>7588000</v>
      </c>
      <c r="Q38" s="20">
        <v>7588000</v>
      </c>
      <c r="R38" s="20">
        <v>7588000</v>
      </c>
      <c r="S38" s="20">
        <v>7588000</v>
      </c>
      <c r="T38" s="20">
        <v>7588000</v>
      </c>
      <c r="U38" s="20">
        <v>7588000</v>
      </c>
      <c r="V38" s="20">
        <v>7588000</v>
      </c>
      <c r="W38" s="20">
        <v>7588000</v>
      </c>
      <c r="X38" s="20">
        <v>7588000</v>
      </c>
      <c r="Y38" s="20"/>
      <c r="Z38" s="21"/>
      <c r="AA38" s="22">
        <v>7588000</v>
      </c>
    </row>
    <row r="39" spans="1:27" ht="13.5">
      <c r="A39" s="27" t="s">
        <v>61</v>
      </c>
      <c r="B39" s="35"/>
      <c r="C39" s="29">
        <f aca="true" t="shared" si="4" ref="C39:Y39">SUM(C37:C38)</f>
        <v>20701088</v>
      </c>
      <c r="D39" s="29">
        <f>SUM(D37:D38)</f>
        <v>20701088</v>
      </c>
      <c r="E39" s="36">
        <f t="shared" si="4"/>
        <v>14776792</v>
      </c>
      <c r="F39" s="37">
        <f t="shared" si="4"/>
        <v>20701000</v>
      </c>
      <c r="G39" s="37">
        <f t="shared" si="4"/>
        <v>23906803</v>
      </c>
      <c r="H39" s="37">
        <f t="shared" si="4"/>
        <v>20701088</v>
      </c>
      <c r="I39" s="37">
        <f t="shared" si="4"/>
        <v>20701088</v>
      </c>
      <c r="J39" s="37">
        <f t="shared" si="4"/>
        <v>20701088</v>
      </c>
      <c r="K39" s="37">
        <f t="shared" si="4"/>
        <v>20701088</v>
      </c>
      <c r="L39" s="37">
        <f t="shared" si="4"/>
        <v>20701088</v>
      </c>
      <c r="M39" s="37">
        <f t="shared" si="4"/>
        <v>20701088</v>
      </c>
      <c r="N39" s="37">
        <f t="shared" si="4"/>
        <v>20701088</v>
      </c>
      <c r="O39" s="37">
        <f t="shared" si="4"/>
        <v>20701088</v>
      </c>
      <c r="P39" s="37">
        <f t="shared" si="4"/>
        <v>20701088</v>
      </c>
      <c r="Q39" s="37">
        <f t="shared" si="4"/>
        <v>20701088</v>
      </c>
      <c r="R39" s="37">
        <f t="shared" si="4"/>
        <v>20701088</v>
      </c>
      <c r="S39" s="37">
        <f t="shared" si="4"/>
        <v>20701088</v>
      </c>
      <c r="T39" s="37">
        <f t="shared" si="4"/>
        <v>20701088</v>
      </c>
      <c r="U39" s="37">
        <f t="shared" si="4"/>
        <v>20701088</v>
      </c>
      <c r="V39" s="37">
        <f t="shared" si="4"/>
        <v>20701088</v>
      </c>
      <c r="W39" s="37">
        <f t="shared" si="4"/>
        <v>20701088</v>
      </c>
      <c r="X39" s="37">
        <f t="shared" si="4"/>
        <v>20701000</v>
      </c>
      <c r="Y39" s="37">
        <f t="shared" si="4"/>
        <v>88</v>
      </c>
      <c r="Z39" s="38">
        <f>+IF(X39&lt;&gt;0,+(Y39/X39)*100,0)</f>
        <v>0.00042510023670354086</v>
      </c>
      <c r="AA39" s="39">
        <f>SUM(AA37:AA38)</f>
        <v>20701000</v>
      </c>
    </row>
    <row r="40" spans="1:27" ht="13.5">
      <c r="A40" s="27" t="s">
        <v>62</v>
      </c>
      <c r="B40" s="28"/>
      <c r="C40" s="29">
        <f aca="true" t="shared" si="5" ref="C40:Y40">+C34+C39</f>
        <v>33655929</v>
      </c>
      <c r="D40" s="29">
        <f>+D34+D39</f>
        <v>33655929</v>
      </c>
      <c r="E40" s="30">
        <f t="shared" si="5"/>
        <v>22997643</v>
      </c>
      <c r="F40" s="31">
        <f t="shared" si="5"/>
        <v>33745000</v>
      </c>
      <c r="G40" s="31">
        <f t="shared" si="5"/>
        <v>28921457</v>
      </c>
      <c r="H40" s="31">
        <f t="shared" si="5"/>
        <v>27691602</v>
      </c>
      <c r="I40" s="31">
        <f t="shared" si="5"/>
        <v>27766355</v>
      </c>
      <c r="J40" s="31">
        <f t="shared" si="5"/>
        <v>27766355</v>
      </c>
      <c r="K40" s="31">
        <f t="shared" si="5"/>
        <v>28372760</v>
      </c>
      <c r="L40" s="31">
        <f t="shared" si="5"/>
        <v>32087227</v>
      </c>
      <c r="M40" s="31">
        <f t="shared" si="5"/>
        <v>32100809</v>
      </c>
      <c r="N40" s="31">
        <f t="shared" si="5"/>
        <v>32100809</v>
      </c>
      <c r="O40" s="31">
        <f t="shared" si="5"/>
        <v>30921470</v>
      </c>
      <c r="P40" s="31">
        <f t="shared" si="5"/>
        <v>32416228</v>
      </c>
      <c r="Q40" s="31">
        <f t="shared" si="5"/>
        <v>30775855</v>
      </c>
      <c r="R40" s="31">
        <f t="shared" si="5"/>
        <v>30775855</v>
      </c>
      <c r="S40" s="31">
        <f t="shared" si="5"/>
        <v>32431302</v>
      </c>
      <c r="T40" s="31">
        <f t="shared" si="5"/>
        <v>32443117</v>
      </c>
      <c r="U40" s="31">
        <f t="shared" si="5"/>
        <v>32908932</v>
      </c>
      <c r="V40" s="31">
        <f t="shared" si="5"/>
        <v>32908932</v>
      </c>
      <c r="W40" s="31">
        <f t="shared" si="5"/>
        <v>32908932</v>
      </c>
      <c r="X40" s="31">
        <f t="shared" si="5"/>
        <v>33745000</v>
      </c>
      <c r="Y40" s="31">
        <f t="shared" si="5"/>
        <v>-836068</v>
      </c>
      <c r="Z40" s="32">
        <f>+IF(X40&lt;&gt;0,+(Y40/X40)*100,0)</f>
        <v>-2.477605571195733</v>
      </c>
      <c r="AA40" s="33">
        <f>+AA34+AA39</f>
        <v>33745000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88511383</v>
      </c>
      <c r="D42" s="43">
        <f>+D25-D40</f>
        <v>88511383</v>
      </c>
      <c r="E42" s="44">
        <f t="shared" si="6"/>
        <v>71559726</v>
      </c>
      <c r="F42" s="45">
        <f t="shared" si="6"/>
        <v>91695100</v>
      </c>
      <c r="G42" s="45">
        <f t="shared" si="6"/>
        <v>142687831</v>
      </c>
      <c r="H42" s="45">
        <f t="shared" si="6"/>
        <v>91767350</v>
      </c>
      <c r="I42" s="45">
        <f t="shared" si="6"/>
        <v>120341704</v>
      </c>
      <c r="J42" s="45">
        <f t="shared" si="6"/>
        <v>120341704</v>
      </c>
      <c r="K42" s="45">
        <f t="shared" si="6"/>
        <v>154290512</v>
      </c>
      <c r="L42" s="45">
        <f t="shared" si="6"/>
        <v>105640188</v>
      </c>
      <c r="M42" s="45">
        <f t="shared" si="6"/>
        <v>128507552</v>
      </c>
      <c r="N42" s="45">
        <f t="shared" si="6"/>
        <v>128507552</v>
      </c>
      <c r="O42" s="45">
        <f t="shared" si="6"/>
        <v>147609006</v>
      </c>
      <c r="P42" s="45">
        <f t="shared" si="6"/>
        <v>81500512</v>
      </c>
      <c r="Q42" s="45">
        <f t="shared" si="6"/>
        <v>113080672</v>
      </c>
      <c r="R42" s="45">
        <f t="shared" si="6"/>
        <v>113080672</v>
      </c>
      <c r="S42" s="45">
        <f t="shared" si="6"/>
        <v>149345385</v>
      </c>
      <c r="T42" s="45">
        <f t="shared" si="6"/>
        <v>121338085</v>
      </c>
      <c r="U42" s="45">
        <f t="shared" si="6"/>
        <v>115951309</v>
      </c>
      <c r="V42" s="45">
        <f t="shared" si="6"/>
        <v>115951309</v>
      </c>
      <c r="W42" s="45">
        <f t="shared" si="6"/>
        <v>115951309</v>
      </c>
      <c r="X42" s="45">
        <f t="shared" si="6"/>
        <v>91695100</v>
      </c>
      <c r="Y42" s="45">
        <f t="shared" si="6"/>
        <v>24256209</v>
      </c>
      <c r="Z42" s="46">
        <f>+IF(X42&lt;&gt;0,+(Y42/X42)*100,0)</f>
        <v>26.45311363420728</v>
      </c>
      <c r="AA42" s="47">
        <f>+AA25-AA40</f>
        <v>91695100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88511383</v>
      </c>
      <c r="D45" s="18">
        <v>88511383</v>
      </c>
      <c r="E45" s="19">
        <v>71559726</v>
      </c>
      <c r="F45" s="20">
        <v>91695100</v>
      </c>
      <c r="G45" s="20">
        <v>142687831</v>
      </c>
      <c r="H45" s="20">
        <v>91767350</v>
      </c>
      <c r="I45" s="20">
        <v>120341704</v>
      </c>
      <c r="J45" s="20">
        <v>120341704</v>
      </c>
      <c r="K45" s="20">
        <v>154290512</v>
      </c>
      <c r="L45" s="20">
        <v>105640188</v>
      </c>
      <c r="M45" s="20">
        <v>128507552</v>
      </c>
      <c r="N45" s="20">
        <v>128507552</v>
      </c>
      <c r="O45" s="20"/>
      <c r="P45" s="20">
        <v>81500512</v>
      </c>
      <c r="Q45" s="20"/>
      <c r="R45" s="20"/>
      <c r="S45" s="20">
        <v>149345385</v>
      </c>
      <c r="T45" s="20">
        <v>121338085</v>
      </c>
      <c r="U45" s="20">
        <v>115951309</v>
      </c>
      <c r="V45" s="20">
        <v>115951309</v>
      </c>
      <c r="W45" s="20">
        <v>115951309</v>
      </c>
      <c r="X45" s="20">
        <v>91695100</v>
      </c>
      <c r="Y45" s="20">
        <v>24256209</v>
      </c>
      <c r="Z45" s="48">
        <v>26.45</v>
      </c>
      <c r="AA45" s="22">
        <v>91695100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>
        <v>147609006</v>
      </c>
      <c r="P47" s="20"/>
      <c r="Q47" s="20">
        <v>113080672</v>
      </c>
      <c r="R47" s="20">
        <v>113080672</v>
      </c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88511383</v>
      </c>
      <c r="D48" s="51">
        <f>SUM(D45:D47)</f>
        <v>88511383</v>
      </c>
      <c r="E48" s="52">
        <f t="shared" si="7"/>
        <v>71559726</v>
      </c>
      <c r="F48" s="53">
        <f t="shared" si="7"/>
        <v>91695100</v>
      </c>
      <c r="G48" s="53">
        <f t="shared" si="7"/>
        <v>142687831</v>
      </c>
      <c r="H48" s="53">
        <f t="shared" si="7"/>
        <v>91767350</v>
      </c>
      <c r="I48" s="53">
        <f t="shared" si="7"/>
        <v>120341704</v>
      </c>
      <c r="J48" s="53">
        <f t="shared" si="7"/>
        <v>120341704</v>
      </c>
      <c r="K48" s="53">
        <f t="shared" si="7"/>
        <v>154290512</v>
      </c>
      <c r="L48" s="53">
        <f t="shared" si="7"/>
        <v>105640188</v>
      </c>
      <c r="M48" s="53">
        <f t="shared" si="7"/>
        <v>128507552</v>
      </c>
      <c r="N48" s="53">
        <f t="shared" si="7"/>
        <v>128507552</v>
      </c>
      <c r="O48" s="53">
        <f t="shared" si="7"/>
        <v>147609006</v>
      </c>
      <c r="P48" s="53">
        <f t="shared" si="7"/>
        <v>81500512</v>
      </c>
      <c r="Q48" s="53">
        <f t="shared" si="7"/>
        <v>113080672</v>
      </c>
      <c r="R48" s="53">
        <f t="shared" si="7"/>
        <v>113080672</v>
      </c>
      <c r="S48" s="53">
        <f t="shared" si="7"/>
        <v>149345385</v>
      </c>
      <c r="T48" s="53">
        <f t="shared" si="7"/>
        <v>121338085</v>
      </c>
      <c r="U48" s="53">
        <f t="shared" si="7"/>
        <v>115951309</v>
      </c>
      <c r="V48" s="53">
        <f t="shared" si="7"/>
        <v>115951309</v>
      </c>
      <c r="W48" s="53">
        <f t="shared" si="7"/>
        <v>115951309</v>
      </c>
      <c r="X48" s="53">
        <f t="shared" si="7"/>
        <v>91695100</v>
      </c>
      <c r="Y48" s="53">
        <f t="shared" si="7"/>
        <v>24256209</v>
      </c>
      <c r="Z48" s="54">
        <f>+IF(X48&lt;&gt;0,+(Y48/X48)*100,0)</f>
        <v>26.45311363420728</v>
      </c>
      <c r="AA48" s="55">
        <f>SUM(AA45:AA47)</f>
        <v>91695100</v>
      </c>
    </row>
    <row r="49" spans="1:27" ht="13.5">
      <c r="A49" s="56" t="s">
        <v>94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15032834</v>
      </c>
      <c r="D6" s="18">
        <v>15032834</v>
      </c>
      <c r="E6" s="19">
        <v>21000000</v>
      </c>
      <c r="F6" s="20">
        <v>15034000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15034000</v>
      </c>
      <c r="Y6" s="20">
        <v>-15034000</v>
      </c>
      <c r="Z6" s="21">
        <v>-100</v>
      </c>
      <c r="AA6" s="22">
        <v>15034000</v>
      </c>
    </row>
    <row r="7" spans="1:27" ht="13.5">
      <c r="A7" s="23" t="s">
        <v>34</v>
      </c>
      <c r="B7" s="17"/>
      <c r="C7" s="18"/>
      <c r="D7" s="18"/>
      <c r="E7" s="19">
        <v>1825428</v>
      </c>
      <c r="F7" s="20"/>
      <c r="G7" s="20"/>
      <c r="H7" s="20"/>
      <c r="I7" s="20">
        <v>25000000</v>
      </c>
      <c r="J7" s="20">
        <v>25000000</v>
      </c>
      <c r="K7" s="20">
        <v>25000000</v>
      </c>
      <c r="L7" s="20">
        <v>25000000</v>
      </c>
      <c r="M7" s="20">
        <v>25000000</v>
      </c>
      <c r="N7" s="20">
        <v>25000000</v>
      </c>
      <c r="O7" s="20">
        <v>25000000</v>
      </c>
      <c r="P7" s="20">
        <v>25000000</v>
      </c>
      <c r="Q7" s="20">
        <v>25000000</v>
      </c>
      <c r="R7" s="20">
        <v>25000000</v>
      </c>
      <c r="S7" s="20">
        <v>25000000</v>
      </c>
      <c r="T7" s="20">
        <v>25000000</v>
      </c>
      <c r="U7" s="20">
        <v>25000000</v>
      </c>
      <c r="V7" s="20">
        <v>25000000</v>
      </c>
      <c r="W7" s="20">
        <v>25000000</v>
      </c>
      <c r="X7" s="20"/>
      <c r="Y7" s="20">
        <v>25000000</v>
      </c>
      <c r="Z7" s="21"/>
      <c r="AA7" s="22"/>
    </row>
    <row r="8" spans="1:27" ht="13.5">
      <c r="A8" s="23" t="s">
        <v>35</v>
      </c>
      <c r="B8" s="17"/>
      <c r="C8" s="18">
        <v>8582444</v>
      </c>
      <c r="D8" s="18">
        <v>8582444</v>
      </c>
      <c r="E8" s="19">
        <v>4269679</v>
      </c>
      <c r="F8" s="20">
        <v>12292000</v>
      </c>
      <c r="G8" s="20"/>
      <c r="H8" s="20"/>
      <c r="I8" s="20">
        <v>15405555</v>
      </c>
      <c r="J8" s="20">
        <v>15405555</v>
      </c>
      <c r="K8" s="20">
        <v>15405555</v>
      </c>
      <c r="L8" s="20">
        <v>15405555</v>
      </c>
      <c r="M8" s="20">
        <v>15405555</v>
      </c>
      <c r="N8" s="20">
        <v>15405555</v>
      </c>
      <c r="O8" s="20">
        <v>15405555</v>
      </c>
      <c r="P8" s="20">
        <v>15405555</v>
      </c>
      <c r="Q8" s="20">
        <v>15405555</v>
      </c>
      <c r="R8" s="20">
        <v>15405555</v>
      </c>
      <c r="S8" s="20">
        <v>15405555</v>
      </c>
      <c r="T8" s="20">
        <v>15405555</v>
      </c>
      <c r="U8" s="20">
        <v>15405555</v>
      </c>
      <c r="V8" s="20">
        <v>15405555</v>
      </c>
      <c r="W8" s="20">
        <v>15405555</v>
      </c>
      <c r="X8" s="20">
        <v>12292000</v>
      </c>
      <c r="Y8" s="20">
        <v>3113555</v>
      </c>
      <c r="Z8" s="21">
        <v>25.33</v>
      </c>
      <c r="AA8" s="22">
        <v>12292000</v>
      </c>
    </row>
    <row r="9" spans="1:27" ht="13.5">
      <c r="A9" s="23" t="s">
        <v>36</v>
      </c>
      <c r="B9" s="17"/>
      <c r="C9" s="18">
        <v>5526943</v>
      </c>
      <c r="D9" s="18">
        <v>5526943</v>
      </c>
      <c r="E9" s="19">
        <v>14000000</v>
      </c>
      <c r="F9" s="20">
        <v>1817000</v>
      </c>
      <c r="G9" s="20"/>
      <c r="H9" s="20"/>
      <c r="I9" s="20">
        <v>19265</v>
      </c>
      <c r="J9" s="20">
        <v>19265</v>
      </c>
      <c r="K9" s="20">
        <v>19265</v>
      </c>
      <c r="L9" s="20">
        <v>19265</v>
      </c>
      <c r="M9" s="20">
        <v>19265</v>
      </c>
      <c r="N9" s="20">
        <v>19265</v>
      </c>
      <c r="O9" s="20">
        <v>19265</v>
      </c>
      <c r="P9" s="20">
        <v>19265</v>
      </c>
      <c r="Q9" s="20">
        <v>19265</v>
      </c>
      <c r="R9" s="20">
        <v>19265</v>
      </c>
      <c r="S9" s="20">
        <v>19265</v>
      </c>
      <c r="T9" s="20">
        <v>19265</v>
      </c>
      <c r="U9" s="20">
        <v>19265</v>
      </c>
      <c r="V9" s="20">
        <v>19265</v>
      </c>
      <c r="W9" s="20">
        <v>19265</v>
      </c>
      <c r="X9" s="20">
        <v>1817000</v>
      </c>
      <c r="Y9" s="20">
        <v>-1797735</v>
      </c>
      <c r="Z9" s="21">
        <v>-98.94</v>
      </c>
      <c r="AA9" s="22">
        <v>1817000</v>
      </c>
    </row>
    <row r="10" spans="1:27" ht="13.5">
      <c r="A10" s="23" t="s">
        <v>37</v>
      </c>
      <c r="B10" s="17"/>
      <c r="C10" s="18"/>
      <c r="D10" s="18"/>
      <c r="E10" s="19">
        <v>1570000</v>
      </c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373198</v>
      </c>
      <c r="D11" s="18">
        <v>373198</v>
      </c>
      <c r="E11" s="19">
        <v>2000000</v>
      </c>
      <c r="F11" s="20">
        <v>373000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373000</v>
      </c>
      <c r="Y11" s="20">
        <v>-373000</v>
      </c>
      <c r="Z11" s="21">
        <v>-100</v>
      </c>
      <c r="AA11" s="22">
        <v>373000</v>
      </c>
    </row>
    <row r="12" spans="1:27" ht="13.5">
      <c r="A12" s="27" t="s">
        <v>39</v>
      </c>
      <c r="B12" s="28"/>
      <c r="C12" s="29">
        <f aca="true" t="shared" si="0" ref="C12:Y12">SUM(C6:C11)</f>
        <v>29515419</v>
      </c>
      <c r="D12" s="29">
        <f>SUM(D6:D11)</f>
        <v>29515419</v>
      </c>
      <c r="E12" s="30">
        <f t="shared" si="0"/>
        <v>44665107</v>
      </c>
      <c r="F12" s="31">
        <f t="shared" si="0"/>
        <v>29516000</v>
      </c>
      <c r="G12" s="31">
        <f t="shared" si="0"/>
        <v>0</v>
      </c>
      <c r="H12" s="31">
        <f t="shared" si="0"/>
        <v>0</v>
      </c>
      <c r="I12" s="31">
        <f t="shared" si="0"/>
        <v>40424820</v>
      </c>
      <c r="J12" s="31">
        <f t="shared" si="0"/>
        <v>40424820</v>
      </c>
      <c r="K12" s="31">
        <f t="shared" si="0"/>
        <v>40424820</v>
      </c>
      <c r="L12" s="31">
        <f t="shared" si="0"/>
        <v>40424820</v>
      </c>
      <c r="M12" s="31">
        <f t="shared" si="0"/>
        <v>40424820</v>
      </c>
      <c r="N12" s="31">
        <f t="shared" si="0"/>
        <v>40424820</v>
      </c>
      <c r="O12" s="31">
        <f t="shared" si="0"/>
        <v>40424820</v>
      </c>
      <c r="P12" s="31">
        <f t="shared" si="0"/>
        <v>40424820</v>
      </c>
      <c r="Q12" s="31">
        <f t="shared" si="0"/>
        <v>40424820</v>
      </c>
      <c r="R12" s="31">
        <f t="shared" si="0"/>
        <v>40424820</v>
      </c>
      <c r="S12" s="31">
        <f t="shared" si="0"/>
        <v>40424820</v>
      </c>
      <c r="T12" s="31">
        <f t="shared" si="0"/>
        <v>40424820</v>
      </c>
      <c r="U12" s="31">
        <f t="shared" si="0"/>
        <v>40424820</v>
      </c>
      <c r="V12" s="31">
        <f t="shared" si="0"/>
        <v>40424820</v>
      </c>
      <c r="W12" s="31">
        <f t="shared" si="0"/>
        <v>40424820</v>
      </c>
      <c r="X12" s="31">
        <f t="shared" si="0"/>
        <v>29516000</v>
      </c>
      <c r="Y12" s="31">
        <f t="shared" si="0"/>
        <v>10908820</v>
      </c>
      <c r="Z12" s="32">
        <f>+IF(X12&lt;&gt;0,+(Y12/X12)*100,0)</f>
        <v>36.95900528526901</v>
      </c>
      <c r="AA12" s="33">
        <f>SUM(AA6:AA11)</f>
        <v>29516000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18409289</v>
      </c>
      <c r="D17" s="18">
        <v>18409289</v>
      </c>
      <c r="E17" s="19">
        <v>57480000</v>
      </c>
      <c r="F17" s="20">
        <v>18409000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18409000</v>
      </c>
      <c r="Y17" s="20">
        <v>-18409000</v>
      </c>
      <c r="Z17" s="21">
        <v>-100</v>
      </c>
      <c r="AA17" s="22">
        <v>18409000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613181108</v>
      </c>
      <c r="D19" s="18">
        <v>613181108</v>
      </c>
      <c r="E19" s="19">
        <v>539488011</v>
      </c>
      <c r="F19" s="20">
        <v>613181000</v>
      </c>
      <c r="G19" s="20"/>
      <c r="H19" s="20"/>
      <c r="I19" s="20">
        <v>196586</v>
      </c>
      <c r="J19" s="20">
        <v>196586</v>
      </c>
      <c r="K19" s="20">
        <v>196586</v>
      </c>
      <c r="L19" s="20">
        <v>196586</v>
      </c>
      <c r="M19" s="20">
        <v>196586</v>
      </c>
      <c r="N19" s="20">
        <v>196586</v>
      </c>
      <c r="O19" s="20">
        <v>196586</v>
      </c>
      <c r="P19" s="20">
        <v>196586</v>
      </c>
      <c r="Q19" s="20">
        <v>196586</v>
      </c>
      <c r="R19" s="20">
        <v>196586</v>
      </c>
      <c r="S19" s="20">
        <v>196586</v>
      </c>
      <c r="T19" s="20">
        <v>196586</v>
      </c>
      <c r="U19" s="20">
        <v>196586</v>
      </c>
      <c r="V19" s="20">
        <v>196586</v>
      </c>
      <c r="W19" s="20">
        <v>196586</v>
      </c>
      <c r="X19" s="20">
        <v>613181000</v>
      </c>
      <c r="Y19" s="20">
        <v>-612984414</v>
      </c>
      <c r="Z19" s="21">
        <v>-99.97</v>
      </c>
      <c r="AA19" s="22">
        <v>613181000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190753</v>
      </c>
      <c r="D22" s="18">
        <v>190753</v>
      </c>
      <c r="E22" s="19">
        <v>248000</v>
      </c>
      <c r="F22" s="20">
        <v>191000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191000</v>
      </c>
      <c r="Y22" s="20">
        <v>-191000</v>
      </c>
      <c r="Z22" s="21">
        <v>-100</v>
      </c>
      <c r="AA22" s="22">
        <v>191000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631781150</v>
      </c>
      <c r="D24" s="29">
        <f>SUM(D15:D23)</f>
        <v>631781150</v>
      </c>
      <c r="E24" s="36">
        <f t="shared" si="1"/>
        <v>597216011</v>
      </c>
      <c r="F24" s="37">
        <f t="shared" si="1"/>
        <v>631781000</v>
      </c>
      <c r="G24" s="37">
        <f t="shared" si="1"/>
        <v>0</v>
      </c>
      <c r="H24" s="37">
        <f t="shared" si="1"/>
        <v>0</v>
      </c>
      <c r="I24" s="37">
        <f t="shared" si="1"/>
        <v>196586</v>
      </c>
      <c r="J24" s="37">
        <f t="shared" si="1"/>
        <v>196586</v>
      </c>
      <c r="K24" s="37">
        <f t="shared" si="1"/>
        <v>196586</v>
      </c>
      <c r="L24" s="37">
        <f t="shared" si="1"/>
        <v>196586</v>
      </c>
      <c r="M24" s="37">
        <f t="shared" si="1"/>
        <v>196586</v>
      </c>
      <c r="N24" s="37">
        <f t="shared" si="1"/>
        <v>196586</v>
      </c>
      <c r="O24" s="37">
        <f t="shared" si="1"/>
        <v>196586</v>
      </c>
      <c r="P24" s="37">
        <f t="shared" si="1"/>
        <v>196586</v>
      </c>
      <c r="Q24" s="37">
        <f t="shared" si="1"/>
        <v>196586</v>
      </c>
      <c r="R24" s="37">
        <f t="shared" si="1"/>
        <v>196586</v>
      </c>
      <c r="S24" s="37">
        <f t="shared" si="1"/>
        <v>196586</v>
      </c>
      <c r="T24" s="37">
        <f t="shared" si="1"/>
        <v>196586</v>
      </c>
      <c r="U24" s="37">
        <f t="shared" si="1"/>
        <v>196586</v>
      </c>
      <c r="V24" s="37">
        <f t="shared" si="1"/>
        <v>196586</v>
      </c>
      <c r="W24" s="37">
        <f t="shared" si="1"/>
        <v>196586</v>
      </c>
      <c r="X24" s="37">
        <f t="shared" si="1"/>
        <v>631781000</v>
      </c>
      <c r="Y24" s="37">
        <f t="shared" si="1"/>
        <v>-631584414</v>
      </c>
      <c r="Z24" s="38">
        <f>+IF(X24&lt;&gt;0,+(Y24/X24)*100,0)</f>
        <v>-99.96888383791219</v>
      </c>
      <c r="AA24" s="39">
        <f>SUM(AA15:AA23)</f>
        <v>631781000</v>
      </c>
    </row>
    <row r="25" spans="1:27" ht="13.5">
      <c r="A25" s="27" t="s">
        <v>51</v>
      </c>
      <c r="B25" s="28"/>
      <c r="C25" s="29">
        <f aca="true" t="shared" si="2" ref="C25:Y25">+C12+C24</f>
        <v>661296569</v>
      </c>
      <c r="D25" s="29">
        <f>+D12+D24</f>
        <v>661296569</v>
      </c>
      <c r="E25" s="30">
        <f t="shared" si="2"/>
        <v>641881118</v>
      </c>
      <c r="F25" s="31">
        <f t="shared" si="2"/>
        <v>661297000</v>
      </c>
      <c r="G25" s="31">
        <f t="shared" si="2"/>
        <v>0</v>
      </c>
      <c r="H25" s="31">
        <f t="shared" si="2"/>
        <v>0</v>
      </c>
      <c r="I25" s="31">
        <f t="shared" si="2"/>
        <v>40621406</v>
      </c>
      <c r="J25" s="31">
        <f t="shared" si="2"/>
        <v>40621406</v>
      </c>
      <c r="K25" s="31">
        <f t="shared" si="2"/>
        <v>40621406</v>
      </c>
      <c r="L25" s="31">
        <f t="shared" si="2"/>
        <v>40621406</v>
      </c>
      <c r="M25" s="31">
        <f t="shared" si="2"/>
        <v>40621406</v>
      </c>
      <c r="N25" s="31">
        <f t="shared" si="2"/>
        <v>40621406</v>
      </c>
      <c r="O25" s="31">
        <f t="shared" si="2"/>
        <v>40621406</v>
      </c>
      <c r="P25" s="31">
        <f t="shared" si="2"/>
        <v>40621406</v>
      </c>
      <c r="Q25" s="31">
        <f t="shared" si="2"/>
        <v>40621406</v>
      </c>
      <c r="R25" s="31">
        <f t="shared" si="2"/>
        <v>40621406</v>
      </c>
      <c r="S25" s="31">
        <f t="shared" si="2"/>
        <v>40621406</v>
      </c>
      <c r="T25" s="31">
        <f t="shared" si="2"/>
        <v>40621406</v>
      </c>
      <c r="U25" s="31">
        <f t="shared" si="2"/>
        <v>40621406</v>
      </c>
      <c r="V25" s="31">
        <f t="shared" si="2"/>
        <v>40621406</v>
      </c>
      <c r="W25" s="31">
        <f t="shared" si="2"/>
        <v>40621406</v>
      </c>
      <c r="X25" s="31">
        <f t="shared" si="2"/>
        <v>661297000</v>
      </c>
      <c r="Y25" s="31">
        <f t="shared" si="2"/>
        <v>-620675594</v>
      </c>
      <c r="Z25" s="32">
        <f>+IF(X25&lt;&gt;0,+(Y25/X25)*100,0)</f>
        <v>-93.85731282615829</v>
      </c>
      <c r="AA25" s="33">
        <f>+AA12+AA24</f>
        <v>661297000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>
        <v>34857789</v>
      </c>
      <c r="J29" s="20">
        <v>34857789</v>
      </c>
      <c r="K29" s="20">
        <v>34857789</v>
      </c>
      <c r="L29" s="20">
        <v>34857789</v>
      </c>
      <c r="M29" s="20">
        <v>34857789</v>
      </c>
      <c r="N29" s="20">
        <v>34857789</v>
      </c>
      <c r="O29" s="20">
        <v>34857789</v>
      </c>
      <c r="P29" s="20">
        <v>34857789</v>
      </c>
      <c r="Q29" s="20">
        <v>34857789</v>
      </c>
      <c r="R29" s="20">
        <v>34857789</v>
      </c>
      <c r="S29" s="20">
        <v>34857789</v>
      </c>
      <c r="T29" s="20">
        <v>34857789</v>
      </c>
      <c r="U29" s="20">
        <v>34857789</v>
      </c>
      <c r="V29" s="20">
        <v>34857789</v>
      </c>
      <c r="W29" s="20">
        <v>34857789</v>
      </c>
      <c r="X29" s="20"/>
      <c r="Y29" s="20">
        <v>34857789</v>
      </c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33145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744824</v>
      </c>
      <c r="D31" s="18">
        <v>744824</v>
      </c>
      <c r="E31" s="19">
        <v>670000</v>
      </c>
      <c r="F31" s="20">
        <v>745000</v>
      </c>
      <c r="G31" s="20"/>
      <c r="H31" s="20"/>
      <c r="I31" s="20">
        <v>1555</v>
      </c>
      <c r="J31" s="20">
        <v>1555</v>
      </c>
      <c r="K31" s="20">
        <v>1555</v>
      </c>
      <c r="L31" s="20">
        <v>1555</v>
      </c>
      <c r="M31" s="20">
        <v>1555</v>
      </c>
      <c r="N31" s="20">
        <v>1555</v>
      </c>
      <c r="O31" s="20">
        <v>1555</v>
      </c>
      <c r="P31" s="20">
        <v>1555</v>
      </c>
      <c r="Q31" s="20">
        <v>1555</v>
      </c>
      <c r="R31" s="20">
        <v>1555</v>
      </c>
      <c r="S31" s="20">
        <v>1555</v>
      </c>
      <c r="T31" s="20">
        <v>1555</v>
      </c>
      <c r="U31" s="20">
        <v>1555</v>
      </c>
      <c r="V31" s="20">
        <v>1555</v>
      </c>
      <c r="W31" s="20">
        <v>1555</v>
      </c>
      <c r="X31" s="20">
        <v>745000</v>
      </c>
      <c r="Y31" s="20">
        <v>-743445</v>
      </c>
      <c r="Z31" s="21">
        <v>-99.79</v>
      </c>
      <c r="AA31" s="22">
        <v>745000</v>
      </c>
    </row>
    <row r="32" spans="1:27" ht="13.5">
      <c r="A32" s="23" t="s">
        <v>57</v>
      </c>
      <c r="B32" s="17"/>
      <c r="C32" s="18">
        <v>23401894</v>
      </c>
      <c r="D32" s="18">
        <v>23401894</v>
      </c>
      <c r="E32" s="19">
        <v>13596347</v>
      </c>
      <c r="F32" s="20">
        <v>23402000</v>
      </c>
      <c r="G32" s="20"/>
      <c r="H32" s="20"/>
      <c r="I32" s="20">
        <v>383257</v>
      </c>
      <c r="J32" s="20">
        <v>383257</v>
      </c>
      <c r="K32" s="20">
        <v>383257</v>
      </c>
      <c r="L32" s="20">
        <v>383257</v>
      </c>
      <c r="M32" s="20">
        <v>383257</v>
      </c>
      <c r="N32" s="20">
        <v>383257</v>
      </c>
      <c r="O32" s="20">
        <v>383257</v>
      </c>
      <c r="P32" s="20">
        <v>383257</v>
      </c>
      <c r="Q32" s="20">
        <v>383257</v>
      </c>
      <c r="R32" s="20">
        <v>383257</v>
      </c>
      <c r="S32" s="20">
        <v>383257</v>
      </c>
      <c r="T32" s="20">
        <v>383257</v>
      </c>
      <c r="U32" s="20">
        <v>383257</v>
      </c>
      <c r="V32" s="20">
        <v>383257</v>
      </c>
      <c r="W32" s="20">
        <v>383257</v>
      </c>
      <c r="X32" s="20">
        <v>23402000</v>
      </c>
      <c r="Y32" s="20">
        <v>-23018743</v>
      </c>
      <c r="Z32" s="21">
        <v>-98.36</v>
      </c>
      <c r="AA32" s="22">
        <v>23402000</v>
      </c>
    </row>
    <row r="33" spans="1:27" ht="13.5">
      <c r="A33" s="23" t="s">
        <v>58</v>
      </c>
      <c r="B33" s="17"/>
      <c r="C33" s="18">
        <v>535375</v>
      </c>
      <c r="D33" s="18">
        <v>535375</v>
      </c>
      <c r="E33" s="19">
        <v>3806000</v>
      </c>
      <c r="F33" s="20">
        <v>535000</v>
      </c>
      <c r="G33" s="20"/>
      <c r="H33" s="20"/>
      <c r="I33" s="20">
        <v>30475</v>
      </c>
      <c r="J33" s="20">
        <v>30475</v>
      </c>
      <c r="K33" s="20">
        <v>30475</v>
      </c>
      <c r="L33" s="20">
        <v>30475</v>
      </c>
      <c r="M33" s="20">
        <v>30475</v>
      </c>
      <c r="N33" s="20">
        <v>30475</v>
      </c>
      <c r="O33" s="20">
        <v>30475</v>
      </c>
      <c r="P33" s="20">
        <v>30475</v>
      </c>
      <c r="Q33" s="20">
        <v>30475</v>
      </c>
      <c r="R33" s="20">
        <v>30475</v>
      </c>
      <c r="S33" s="20">
        <v>30475</v>
      </c>
      <c r="T33" s="20">
        <v>30475</v>
      </c>
      <c r="U33" s="20">
        <v>30475</v>
      </c>
      <c r="V33" s="20">
        <v>30475</v>
      </c>
      <c r="W33" s="20">
        <v>30475</v>
      </c>
      <c r="X33" s="20">
        <v>535000</v>
      </c>
      <c r="Y33" s="20">
        <v>-504525</v>
      </c>
      <c r="Z33" s="21">
        <v>-94.3</v>
      </c>
      <c r="AA33" s="22">
        <v>535000</v>
      </c>
    </row>
    <row r="34" spans="1:27" ht="13.5">
      <c r="A34" s="27" t="s">
        <v>59</v>
      </c>
      <c r="B34" s="28"/>
      <c r="C34" s="29">
        <f aca="true" t="shared" si="3" ref="C34:Y34">SUM(C29:C33)</f>
        <v>24682093</v>
      </c>
      <c r="D34" s="29">
        <f>SUM(D29:D33)</f>
        <v>24682093</v>
      </c>
      <c r="E34" s="30">
        <f t="shared" si="3"/>
        <v>18105492</v>
      </c>
      <c r="F34" s="31">
        <f t="shared" si="3"/>
        <v>24682000</v>
      </c>
      <c r="G34" s="31">
        <f t="shared" si="3"/>
        <v>0</v>
      </c>
      <c r="H34" s="31">
        <f t="shared" si="3"/>
        <v>0</v>
      </c>
      <c r="I34" s="31">
        <f t="shared" si="3"/>
        <v>35273076</v>
      </c>
      <c r="J34" s="31">
        <f t="shared" si="3"/>
        <v>35273076</v>
      </c>
      <c r="K34" s="31">
        <f t="shared" si="3"/>
        <v>35273076</v>
      </c>
      <c r="L34" s="31">
        <f t="shared" si="3"/>
        <v>35273076</v>
      </c>
      <c r="M34" s="31">
        <f t="shared" si="3"/>
        <v>35273076</v>
      </c>
      <c r="N34" s="31">
        <f t="shared" si="3"/>
        <v>35273076</v>
      </c>
      <c r="O34" s="31">
        <f t="shared" si="3"/>
        <v>35273076</v>
      </c>
      <c r="P34" s="31">
        <f t="shared" si="3"/>
        <v>35273076</v>
      </c>
      <c r="Q34" s="31">
        <f t="shared" si="3"/>
        <v>35273076</v>
      </c>
      <c r="R34" s="31">
        <f t="shared" si="3"/>
        <v>35273076</v>
      </c>
      <c r="S34" s="31">
        <f t="shared" si="3"/>
        <v>35273076</v>
      </c>
      <c r="T34" s="31">
        <f t="shared" si="3"/>
        <v>35273076</v>
      </c>
      <c r="U34" s="31">
        <f t="shared" si="3"/>
        <v>35273076</v>
      </c>
      <c r="V34" s="31">
        <f t="shared" si="3"/>
        <v>35273076</v>
      </c>
      <c r="W34" s="31">
        <f t="shared" si="3"/>
        <v>35273076</v>
      </c>
      <c r="X34" s="31">
        <f t="shared" si="3"/>
        <v>24682000</v>
      </c>
      <c r="Y34" s="31">
        <f t="shared" si="3"/>
        <v>10591076</v>
      </c>
      <c r="Z34" s="32">
        <f>+IF(X34&lt;&gt;0,+(Y34/X34)*100,0)</f>
        <v>42.91012073575885</v>
      </c>
      <c r="AA34" s="33">
        <f>SUM(AA29:AA33)</f>
        <v>24682000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104626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13053538</v>
      </c>
      <c r="D38" s="18">
        <v>13053538</v>
      </c>
      <c r="E38" s="19">
        <v>13671000</v>
      </c>
      <c r="F38" s="20">
        <v>13054000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13054000</v>
      </c>
      <c r="Y38" s="20">
        <v>-13054000</v>
      </c>
      <c r="Z38" s="21">
        <v>-100</v>
      </c>
      <c r="AA38" s="22">
        <v>13054000</v>
      </c>
    </row>
    <row r="39" spans="1:27" ht="13.5">
      <c r="A39" s="27" t="s">
        <v>61</v>
      </c>
      <c r="B39" s="35"/>
      <c r="C39" s="29">
        <f aca="true" t="shared" si="4" ref="C39:Y39">SUM(C37:C38)</f>
        <v>13053538</v>
      </c>
      <c r="D39" s="29">
        <f>SUM(D37:D38)</f>
        <v>13053538</v>
      </c>
      <c r="E39" s="36">
        <f t="shared" si="4"/>
        <v>13775626</v>
      </c>
      <c r="F39" s="37">
        <f t="shared" si="4"/>
        <v>13054000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13054000</v>
      </c>
      <c r="Y39" s="37">
        <f t="shared" si="4"/>
        <v>-13054000</v>
      </c>
      <c r="Z39" s="38">
        <f>+IF(X39&lt;&gt;0,+(Y39/X39)*100,0)</f>
        <v>-100</v>
      </c>
      <c r="AA39" s="39">
        <f>SUM(AA37:AA38)</f>
        <v>13054000</v>
      </c>
    </row>
    <row r="40" spans="1:27" ht="13.5">
      <c r="A40" s="27" t="s">
        <v>62</v>
      </c>
      <c r="B40" s="28"/>
      <c r="C40" s="29">
        <f aca="true" t="shared" si="5" ref="C40:Y40">+C34+C39</f>
        <v>37735631</v>
      </c>
      <c r="D40" s="29">
        <f>+D34+D39</f>
        <v>37735631</v>
      </c>
      <c r="E40" s="30">
        <f t="shared" si="5"/>
        <v>31881118</v>
      </c>
      <c r="F40" s="31">
        <f t="shared" si="5"/>
        <v>37736000</v>
      </c>
      <c r="G40" s="31">
        <f t="shared" si="5"/>
        <v>0</v>
      </c>
      <c r="H40" s="31">
        <f t="shared" si="5"/>
        <v>0</v>
      </c>
      <c r="I40" s="31">
        <f t="shared" si="5"/>
        <v>35273076</v>
      </c>
      <c r="J40" s="31">
        <f t="shared" si="5"/>
        <v>35273076</v>
      </c>
      <c r="K40" s="31">
        <f t="shared" si="5"/>
        <v>35273076</v>
      </c>
      <c r="L40" s="31">
        <f t="shared" si="5"/>
        <v>35273076</v>
      </c>
      <c r="M40" s="31">
        <f t="shared" si="5"/>
        <v>35273076</v>
      </c>
      <c r="N40" s="31">
        <f t="shared" si="5"/>
        <v>35273076</v>
      </c>
      <c r="O40" s="31">
        <f t="shared" si="5"/>
        <v>35273076</v>
      </c>
      <c r="P40" s="31">
        <f t="shared" si="5"/>
        <v>35273076</v>
      </c>
      <c r="Q40" s="31">
        <f t="shared" si="5"/>
        <v>35273076</v>
      </c>
      <c r="R40" s="31">
        <f t="shared" si="5"/>
        <v>35273076</v>
      </c>
      <c r="S40" s="31">
        <f t="shared" si="5"/>
        <v>35273076</v>
      </c>
      <c r="T40" s="31">
        <f t="shared" si="5"/>
        <v>35273076</v>
      </c>
      <c r="U40" s="31">
        <f t="shared" si="5"/>
        <v>35273076</v>
      </c>
      <c r="V40" s="31">
        <f t="shared" si="5"/>
        <v>35273076</v>
      </c>
      <c r="W40" s="31">
        <f t="shared" si="5"/>
        <v>35273076</v>
      </c>
      <c r="X40" s="31">
        <f t="shared" si="5"/>
        <v>37736000</v>
      </c>
      <c r="Y40" s="31">
        <f t="shared" si="5"/>
        <v>-2462924</v>
      </c>
      <c r="Z40" s="32">
        <f>+IF(X40&lt;&gt;0,+(Y40/X40)*100,0)</f>
        <v>-6.526722493110028</v>
      </c>
      <c r="AA40" s="33">
        <f>+AA34+AA39</f>
        <v>37736000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623560938</v>
      </c>
      <c r="D42" s="43">
        <f>+D25-D40</f>
        <v>623560938</v>
      </c>
      <c r="E42" s="44">
        <f t="shared" si="6"/>
        <v>610000000</v>
      </c>
      <c r="F42" s="45">
        <f t="shared" si="6"/>
        <v>623561000</v>
      </c>
      <c r="G42" s="45">
        <f t="shared" si="6"/>
        <v>0</v>
      </c>
      <c r="H42" s="45">
        <f t="shared" si="6"/>
        <v>0</v>
      </c>
      <c r="I42" s="45">
        <f t="shared" si="6"/>
        <v>5348330</v>
      </c>
      <c r="J42" s="45">
        <f t="shared" si="6"/>
        <v>5348330</v>
      </c>
      <c r="K42" s="45">
        <f t="shared" si="6"/>
        <v>5348330</v>
      </c>
      <c r="L42" s="45">
        <f t="shared" si="6"/>
        <v>5348330</v>
      </c>
      <c r="M42" s="45">
        <f t="shared" si="6"/>
        <v>5348330</v>
      </c>
      <c r="N42" s="45">
        <f t="shared" si="6"/>
        <v>5348330</v>
      </c>
      <c r="O42" s="45">
        <f t="shared" si="6"/>
        <v>5348330</v>
      </c>
      <c r="P42" s="45">
        <f t="shared" si="6"/>
        <v>5348330</v>
      </c>
      <c r="Q42" s="45">
        <f t="shared" si="6"/>
        <v>5348330</v>
      </c>
      <c r="R42" s="45">
        <f t="shared" si="6"/>
        <v>5348330</v>
      </c>
      <c r="S42" s="45">
        <f t="shared" si="6"/>
        <v>5348330</v>
      </c>
      <c r="T42" s="45">
        <f t="shared" si="6"/>
        <v>5348330</v>
      </c>
      <c r="U42" s="45">
        <f t="shared" si="6"/>
        <v>5348330</v>
      </c>
      <c r="V42" s="45">
        <f t="shared" si="6"/>
        <v>5348330</v>
      </c>
      <c r="W42" s="45">
        <f t="shared" si="6"/>
        <v>5348330</v>
      </c>
      <c r="X42" s="45">
        <f t="shared" si="6"/>
        <v>623561000</v>
      </c>
      <c r="Y42" s="45">
        <f t="shared" si="6"/>
        <v>-618212670</v>
      </c>
      <c r="Z42" s="46">
        <f>+IF(X42&lt;&gt;0,+(Y42/X42)*100,0)</f>
        <v>-99.14229241405413</v>
      </c>
      <c r="AA42" s="47">
        <f>+AA25-AA40</f>
        <v>623561000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623560938</v>
      </c>
      <c r="D45" s="18">
        <v>623560938</v>
      </c>
      <c r="E45" s="19">
        <v>610000000</v>
      </c>
      <c r="F45" s="20">
        <v>623561000</v>
      </c>
      <c r="G45" s="20"/>
      <c r="H45" s="20"/>
      <c r="I45" s="20">
        <v>5344330</v>
      </c>
      <c r="J45" s="20">
        <v>5344330</v>
      </c>
      <c r="K45" s="20">
        <v>5344330</v>
      </c>
      <c r="L45" s="20">
        <v>5344330</v>
      </c>
      <c r="M45" s="20">
        <v>5344330</v>
      </c>
      <c r="N45" s="20">
        <v>5344330</v>
      </c>
      <c r="O45" s="20">
        <v>5344330</v>
      </c>
      <c r="P45" s="20">
        <v>5344330</v>
      </c>
      <c r="Q45" s="20">
        <v>5344330</v>
      </c>
      <c r="R45" s="20">
        <v>5344330</v>
      </c>
      <c r="S45" s="20">
        <v>5344330</v>
      </c>
      <c r="T45" s="20">
        <v>5344330</v>
      </c>
      <c r="U45" s="20">
        <v>5344330</v>
      </c>
      <c r="V45" s="20">
        <v>5344330</v>
      </c>
      <c r="W45" s="20">
        <v>5344330</v>
      </c>
      <c r="X45" s="20">
        <v>623561000</v>
      </c>
      <c r="Y45" s="20">
        <v>-618216670</v>
      </c>
      <c r="Z45" s="48">
        <v>-99.14</v>
      </c>
      <c r="AA45" s="22">
        <v>623561000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>
        <v>4000</v>
      </c>
      <c r="J46" s="20">
        <v>4000</v>
      </c>
      <c r="K46" s="20">
        <v>4000</v>
      </c>
      <c r="L46" s="20">
        <v>4000</v>
      </c>
      <c r="M46" s="20">
        <v>4000</v>
      </c>
      <c r="N46" s="20">
        <v>4000</v>
      </c>
      <c r="O46" s="20">
        <v>4000</v>
      </c>
      <c r="P46" s="20">
        <v>4000</v>
      </c>
      <c r="Q46" s="20">
        <v>4000</v>
      </c>
      <c r="R46" s="20">
        <v>4000</v>
      </c>
      <c r="S46" s="20">
        <v>4000</v>
      </c>
      <c r="T46" s="20">
        <v>4000</v>
      </c>
      <c r="U46" s="20">
        <v>4000</v>
      </c>
      <c r="V46" s="20">
        <v>4000</v>
      </c>
      <c r="W46" s="20">
        <v>4000</v>
      </c>
      <c r="X46" s="20"/>
      <c r="Y46" s="20">
        <v>4000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623560938</v>
      </c>
      <c r="D48" s="51">
        <f>SUM(D45:D47)</f>
        <v>623560938</v>
      </c>
      <c r="E48" s="52">
        <f t="shared" si="7"/>
        <v>610000000</v>
      </c>
      <c r="F48" s="53">
        <f t="shared" si="7"/>
        <v>623561000</v>
      </c>
      <c r="G48" s="53">
        <f t="shared" si="7"/>
        <v>0</v>
      </c>
      <c r="H48" s="53">
        <f t="shared" si="7"/>
        <v>0</v>
      </c>
      <c r="I48" s="53">
        <f t="shared" si="7"/>
        <v>5348330</v>
      </c>
      <c r="J48" s="53">
        <f t="shared" si="7"/>
        <v>5348330</v>
      </c>
      <c r="K48" s="53">
        <f t="shared" si="7"/>
        <v>5348330</v>
      </c>
      <c r="L48" s="53">
        <f t="shared" si="7"/>
        <v>5348330</v>
      </c>
      <c r="M48" s="53">
        <f t="shared" si="7"/>
        <v>5348330</v>
      </c>
      <c r="N48" s="53">
        <f t="shared" si="7"/>
        <v>5348330</v>
      </c>
      <c r="O48" s="53">
        <f t="shared" si="7"/>
        <v>5348330</v>
      </c>
      <c r="P48" s="53">
        <f t="shared" si="7"/>
        <v>5348330</v>
      </c>
      <c r="Q48" s="53">
        <f t="shared" si="7"/>
        <v>5348330</v>
      </c>
      <c r="R48" s="53">
        <f t="shared" si="7"/>
        <v>5348330</v>
      </c>
      <c r="S48" s="53">
        <f t="shared" si="7"/>
        <v>5348330</v>
      </c>
      <c r="T48" s="53">
        <f t="shared" si="7"/>
        <v>5348330</v>
      </c>
      <c r="U48" s="53">
        <f t="shared" si="7"/>
        <v>5348330</v>
      </c>
      <c r="V48" s="53">
        <f t="shared" si="7"/>
        <v>5348330</v>
      </c>
      <c r="W48" s="53">
        <f t="shared" si="7"/>
        <v>5348330</v>
      </c>
      <c r="X48" s="53">
        <f t="shared" si="7"/>
        <v>623561000</v>
      </c>
      <c r="Y48" s="53">
        <f t="shared" si="7"/>
        <v>-618212670</v>
      </c>
      <c r="Z48" s="54">
        <f>+IF(X48&lt;&gt;0,+(Y48/X48)*100,0)</f>
        <v>-99.14229241405413</v>
      </c>
      <c r="AA48" s="55">
        <f>SUM(AA45:AA47)</f>
        <v>623561000</v>
      </c>
    </row>
    <row r="49" spans="1:27" ht="13.5">
      <c r="A49" s="56" t="s">
        <v>94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28957</v>
      </c>
      <c r="D6" s="18">
        <v>28957</v>
      </c>
      <c r="E6" s="19">
        <v>201920</v>
      </c>
      <c r="F6" s="20">
        <v>202000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202000</v>
      </c>
      <c r="Y6" s="20">
        <v>-202000</v>
      </c>
      <c r="Z6" s="21">
        <v>-100</v>
      </c>
      <c r="AA6" s="22">
        <v>202000</v>
      </c>
    </row>
    <row r="7" spans="1:27" ht="13.5">
      <c r="A7" s="23" t="s">
        <v>34</v>
      </c>
      <c r="B7" s="17"/>
      <c r="C7" s="18">
        <v>35410</v>
      </c>
      <c r="D7" s="18">
        <v>35410</v>
      </c>
      <c r="E7" s="19">
        <v>165000</v>
      </c>
      <c r="F7" s="20">
        <v>165000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165000</v>
      </c>
      <c r="Y7" s="20">
        <v>-165000</v>
      </c>
      <c r="Z7" s="21">
        <v>-100</v>
      </c>
      <c r="AA7" s="22">
        <v>165000</v>
      </c>
    </row>
    <row r="8" spans="1:27" ht="13.5">
      <c r="A8" s="23" t="s">
        <v>35</v>
      </c>
      <c r="B8" s="17"/>
      <c r="C8" s="18">
        <v>35926954</v>
      </c>
      <c r="D8" s="18">
        <v>35926954</v>
      </c>
      <c r="E8" s="19">
        <v>77787780</v>
      </c>
      <c r="F8" s="20">
        <v>454078000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454078000</v>
      </c>
      <c r="Y8" s="20">
        <v>-454078000</v>
      </c>
      <c r="Z8" s="21">
        <v>-100</v>
      </c>
      <c r="AA8" s="22">
        <v>454078000</v>
      </c>
    </row>
    <row r="9" spans="1:27" ht="13.5">
      <c r="A9" s="23" t="s">
        <v>36</v>
      </c>
      <c r="B9" s="17"/>
      <c r="C9" s="18">
        <v>5637730</v>
      </c>
      <c r="D9" s="18">
        <v>5637730</v>
      </c>
      <c r="E9" s="19">
        <v>2453643</v>
      </c>
      <c r="F9" s="20">
        <v>2454000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2454000</v>
      </c>
      <c r="Y9" s="20">
        <v>-2454000</v>
      </c>
      <c r="Z9" s="21">
        <v>-100</v>
      </c>
      <c r="AA9" s="22">
        <v>2454000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370635</v>
      </c>
      <c r="D11" s="18">
        <v>370635</v>
      </c>
      <c r="E11" s="19">
        <v>621908</v>
      </c>
      <c r="F11" s="20">
        <v>622000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622000</v>
      </c>
      <c r="Y11" s="20">
        <v>-622000</v>
      </c>
      <c r="Z11" s="21">
        <v>-100</v>
      </c>
      <c r="AA11" s="22">
        <v>622000</v>
      </c>
    </row>
    <row r="12" spans="1:27" ht="13.5">
      <c r="A12" s="27" t="s">
        <v>39</v>
      </c>
      <c r="B12" s="28"/>
      <c r="C12" s="29">
        <f aca="true" t="shared" si="0" ref="C12:Y12">SUM(C6:C11)</f>
        <v>41999686</v>
      </c>
      <c r="D12" s="29">
        <f>SUM(D6:D11)</f>
        <v>41999686</v>
      </c>
      <c r="E12" s="30">
        <f t="shared" si="0"/>
        <v>81230251</v>
      </c>
      <c r="F12" s="31">
        <f t="shared" si="0"/>
        <v>457521000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457521000</v>
      </c>
      <c r="Y12" s="31">
        <f t="shared" si="0"/>
        <v>-457521000</v>
      </c>
      <c r="Z12" s="32">
        <f>+IF(X12&lt;&gt;0,+(Y12/X12)*100,0)</f>
        <v>-100</v>
      </c>
      <c r="AA12" s="33">
        <f>SUM(AA6:AA11)</f>
        <v>457521000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>
        <v>324030</v>
      </c>
      <c r="F16" s="20">
        <v>324000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324000</v>
      </c>
      <c r="Y16" s="24">
        <v>-324000</v>
      </c>
      <c r="Z16" s="25">
        <v>-100</v>
      </c>
      <c r="AA16" s="26">
        <v>324000</v>
      </c>
    </row>
    <row r="17" spans="1:27" ht="13.5">
      <c r="A17" s="23" t="s">
        <v>43</v>
      </c>
      <c r="B17" s="17"/>
      <c r="C17" s="18">
        <v>44487936</v>
      </c>
      <c r="D17" s="18">
        <v>44487936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1584659877</v>
      </c>
      <c r="D19" s="18">
        <v>1584659877</v>
      </c>
      <c r="E19" s="19">
        <v>1188895884</v>
      </c>
      <c r="F19" s="20">
        <v>1188896000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1188896000</v>
      </c>
      <c r="Y19" s="20">
        <v>-1188896000</v>
      </c>
      <c r="Z19" s="21">
        <v>-100</v>
      </c>
      <c r="AA19" s="22">
        <v>1188896000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166008</v>
      </c>
      <c r="D22" s="18">
        <v>166008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323705</v>
      </c>
      <c r="D23" s="18">
        <v>323705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1629637526</v>
      </c>
      <c r="D24" s="29">
        <f>SUM(D15:D23)</f>
        <v>1629637526</v>
      </c>
      <c r="E24" s="36">
        <f t="shared" si="1"/>
        <v>1189219914</v>
      </c>
      <c r="F24" s="37">
        <f t="shared" si="1"/>
        <v>1189220000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1189220000</v>
      </c>
      <c r="Y24" s="37">
        <f t="shared" si="1"/>
        <v>-1189220000</v>
      </c>
      <c r="Z24" s="38">
        <f>+IF(X24&lt;&gt;0,+(Y24/X24)*100,0)</f>
        <v>-100</v>
      </c>
      <c r="AA24" s="39">
        <f>SUM(AA15:AA23)</f>
        <v>1189220000</v>
      </c>
    </row>
    <row r="25" spans="1:27" ht="13.5">
      <c r="A25" s="27" t="s">
        <v>51</v>
      </c>
      <c r="B25" s="28"/>
      <c r="C25" s="29">
        <f aca="true" t="shared" si="2" ref="C25:Y25">+C12+C24</f>
        <v>1671637212</v>
      </c>
      <c r="D25" s="29">
        <f>+D12+D24</f>
        <v>1671637212</v>
      </c>
      <c r="E25" s="30">
        <f t="shared" si="2"/>
        <v>1270450165</v>
      </c>
      <c r="F25" s="31">
        <f t="shared" si="2"/>
        <v>1646741000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1646741000</v>
      </c>
      <c r="Y25" s="31">
        <f t="shared" si="2"/>
        <v>-1646741000</v>
      </c>
      <c r="Z25" s="32">
        <f>+IF(X25&lt;&gt;0,+(Y25/X25)*100,0)</f>
        <v>-100</v>
      </c>
      <c r="AA25" s="33">
        <f>+AA12+AA24</f>
        <v>1646741000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263581</v>
      </c>
      <c r="D30" s="18">
        <v>263581</v>
      </c>
      <c r="E30" s="19">
        <v>700000</v>
      </c>
      <c r="F30" s="20">
        <v>3987000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3987000</v>
      </c>
      <c r="Y30" s="20">
        <v>-3987000</v>
      </c>
      <c r="Z30" s="21">
        <v>-100</v>
      </c>
      <c r="AA30" s="22">
        <v>3987000</v>
      </c>
    </row>
    <row r="31" spans="1:27" ht="13.5">
      <c r="A31" s="23" t="s">
        <v>56</v>
      </c>
      <c r="B31" s="17"/>
      <c r="C31" s="18">
        <v>786920</v>
      </c>
      <c r="D31" s="18">
        <v>786920</v>
      </c>
      <c r="E31" s="19">
        <v>1302032</v>
      </c>
      <c r="F31" s="20">
        <v>1302000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1302000</v>
      </c>
      <c r="Y31" s="20">
        <v>-1302000</v>
      </c>
      <c r="Z31" s="21">
        <v>-100</v>
      </c>
      <c r="AA31" s="22">
        <v>1302000</v>
      </c>
    </row>
    <row r="32" spans="1:27" ht="13.5">
      <c r="A32" s="23" t="s">
        <v>57</v>
      </c>
      <c r="B32" s="17"/>
      <c r="C32" s="18">
        <v>206877967</v>
      </c>
      <c r="D32" s="18">
        <v>206877967</v>
      </c>
      <c r="E32" s="19">
        <v>149952501</v>
      </c>
      <c r="F32" s="20">
        <v>149953000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149953000</v>
      </c>
      <c r="Y32" s="20">
        <v>-149953000</v>
      </c>
      <c r="Z32" s="21">
        <v>-100</v>
      </c>
      <c r="AA32" s="22">
        <v>149953000</v>
      </c>
    </row>
    <row r="33" spans="1:27" ht="13.5">
      <c r="A33" s="23" t="s">
        <v>58</v>
      </c>
      <c r="B33" s="17"/>
      <c r="C33" s="18"/>
      <c r="D33" s="18"/>
      <c r="E33" s="19"/>
      <c r="F33" s="20">
        <v>18032000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18032000</v>
      </c>
      <c r="Y33" s="20">
        <v>-18032000</v>
      </c>
      <c r="Z33" s="21">
        <v>-100</v>
      </c>
      <c r="AA33" s="22">
        <v>18032000</v>
      </c>
    </row>
    <row r="34" spans="1:27" ht="13.5">
      <c r="A34" s="27" t="s">
        <v>59</v>
      </c>
      <c r="B34" s="28"/>
      <c r="C34" s="29">
        <f aca="true" t="shared" si="3" ref="C34:Y34">SUM(C29:C33)</f>
        <v>207928468</v>
      </c>
      <c r="D34" s="29">
        <f>SUM(D29:D33)</f>
        <v>207928468</v>
      </c>
      <c r="E34" s="30">
        <f t="shared" si="3"/>
        <v>151954533</v>
      </c>
      <c r="F34" s="31">
        <f t="shared" si="3"/>
        <v>173274000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173274000</v>
      </c>
      <c r="Y34" s="31">
        <f t="shared" si="3"/>
        <v>-173274000</v>
      </c>
      <c r="Z34" s="32">
        <f>+IF(X34&lt;&gt;0,+(Y34/X34)*100,0)</f>
        <v>-100</v>
      </c>
      <c r="AA34" s="33">
        <f>SUM(AA29:AA33)</f>
        <v>173274000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1823689</v>
      </c>
      <c r="D37" s="18">
        <v>1823689</v>
      </c>
      <c r="E37" s="19">
        <v>3986857</v>
      </c>
      <c r="F37" s="20">
        <v>700000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700000</v>
      </c>
      <c r="Y37" s="20">
        <v>-700000</v>
      </c>
      <c r="Z37" s="21">
        <v>-100</v>
      </c>
      <c r="AA37" s="22">
        <v>700000</v>
      </c>
    </row>
    <row r="38" spans="1:27" ht="13.5">
      <c r="A38" s="23" t="s">
        <v>58</v>
      </c>
      <c r="B38" s="17"/>
      <c r="C38" s="18">
        <v>14931368</v>
      </c>
      <c r="D38" s="18">
        <v>14931368</v>
      </c>
      <c r="E38" s="19">
        <v>18032432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16755057</v>
      </c>
      <c r="D39" s="29">
        <f>SUM(D37:D38)</f>
        <v>16755057</v>
      </c>
      <c r="E39" s="36">
        <f t="shared" si="4"/>
        <v>22019289</v>
      </c>
      <c r="F39" s="37">
        <f t="shared" si="4"/>
        <v>700000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700000</v>
      </c>
      <c r="Y39" s="37">
        <f t="shared" si="4"/>
        <v>-700000</v>
      </c>
      <c r="Z39" s="38">
        <f>+IF(X39&lt;&gt;0,+(Y39/X39)*100,0)</f>
        <v>-100</v>
      </c>
      <c r="AA39" s="39">
        <f>SUM(AA37:AA38)</f>
        <v>700000</v>
      </c>
    </row>
    <row r="40" spans="1:27" ht="13.5">
      <c r="A40" s="27" t="s">
        <v>62</v>
      </c>
      <c r="B40" s="28"/>
      <c r="C40" s="29">
        <f aca="true" t="shared" si="5" ref="C40:Y40">+C34+C39</f>
        <v>224683525</v>
      </c>
      <c r="D40" s="29">
        <f>+D34+D39</f>
        <v>224683525</v>
      </c>
      <c r="E40" s="30">
        <f t="shared" si="5"/>
        <v>173973822</v>
      </c>
      <c r="F40" s="31">
        <f t="shared" si="5"/>
        <v>173974000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173974000</v>
      </c>
      <c r="Y40" s="31">
        <f t="shared" si="5"/>
        <v>-173974000</v>
      </c>
      <c r="Z40" s="32">
        <f>+IF(X40&lt;&gt;0,+(Y40/X40)*100,0)</f>
        <v>-100</v>
      </c>
      <c r="AA40" s="33">
        <f>+AA34+AA39</f>
        <v>173974000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1446953687</v>
      </c>
      <c r="D42" s="43">
        <f>+D25-D40</f>
        <v>1446953687</v>
      </c>
      <c r="E42" s="44">
        <f t="shared" si="6"/>
        <v>1096476343</v>
      </c>
      <c r="F42" s="45">
        <f t="shared" si="6"/>
        <v>1472767000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1472767000</v>
      </c>
      <c r="Y42" s="45">
        <f t="shared" si="6"/>
        <v>-1472767000</v>
      </c>
      <c r="Z42" s="46">
        <f>+IF(X42&lt;&gt;0,+(Y42/X42)*100,0)</f>
        <v>-100</v>
      </c>
      <c r="AA42" s="47">
        <f>+AA25-AA40</f>
        <v>1472767000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1446953687</v>
      </c>
      <c r="D45" s="18">
        <v>1446953687</v>
      </c>
      <c r="E45" s="19">
        <v>1096476343</v>
      </c>
      <c r="F45" s="20">
        <v>1472767000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1472767000</v>
      </c>
      <c r="Y45" s="20">
        <v>-1472767000</v>
      </c>
      <c r="Z45" s="48">
        <v>-100</v>
      </c>
      <c r="AA45" s="22">
        <v>1472767000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1446953687</v>
      </c>
      <c r="D48" s="51">
        <f>SUM(D45:D47)</f>
        <v>1446953687</v>
      </c>
      <c r="E48" s="52">
        <f t="shared" si="7"/>
        <v>1096476343</v>
      </c>
      <c r="F48" s="53">
        <f t="shared" si="7"/>
        <v>1472767000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1472767000</v>
      </c>
      <c r="Y48" s="53">
        <f t="shared" si="7"/>
        <v>-1472767000</v>
      </c>
      <c r="Z48" s="54">
        <f>+IF(X48&lt;&gt;0,+(Y48/X48)*100,0)</f>
        <v>-100</v>
      </c>
      <c r="AA48" s="55">
        <f>SUM(AA45:AA47)</f>
        <v>1472767000</v>
      </c>
    </row>
    <row r="49" spans="1:27" ht="13.5">
      <c r="A49" s="56" t="s">
        <v>94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3900070</v>
      </c>
      <c r="D6" s="18">
        <v>3900070</v>
      </c>
      <c r="E6" s="19">
        <v>10794176</v>
      </c>
      <c r="F6" s="20">
        <v>3900070</v>
      </c>
      <c r="G6" s="20">
        <v>43750376</v>
      </c>
      <c r="H6" s="20">
        <v>5703173</v>
      </c>
      <c r="I6" s="20">
        <v>3644282</v>
      </c>
      <c r="J6" s="20">
        <v>3644282</v>
      </c>
      <c r="K6" s="20">
        <v>13165185</v>
      </c>
      <c r="L6" s="20">
        <v>-30175643</v>
      </c>
      <c r="M6" s="20">
        <v>35701249</v>
      </c>
      <c r="N6" s="20">
        <v>35701249</v>
      </c>
      <c r="O6" s="20">
        <v>31861525</v>
      </c>
      <c r="P6" s="20">
        <v>-59019989</v>
      </c>
      <c r="Q6" s="20">
        <v>-253922</v>
      </c>
      <c r="R6" s="20">
        <v>-253922</v>
      </c>
      <c r="S6" s="20">
        <v>3092400</v>
      </c>
      <c r="T6" s="20">
        <v>1637478</v>
      </c>
      <c r="U6" s="20">
        <v>-58783139</v>
      </c>
      <c r="V6" s="20">
        <v>-58783139</v>
      </c>
      <c r="W6" s="20">
        <v>-58783139</v>
      </c>
      <c r="X6" s="20">
        <v>3900070</v>
      </c>
      <c r="Y6" s="20">
        <v>-62683209</v>
      </c>
      <c r="Z6" s="21">
        <v>-1607.23</v>
      </c>
      <c r="AA6" s="22">
        <v>3900070</v>
      </c>
    </row>
    <row r="7" spans="1:27" ht="13.5">
      <c r="A7" s="23" t="s">
        <v>34</v>
      </c>
      <c r="B7" s="17"/>
      <c r="C7" s="18"/>
      <c r="D7" s="18"/>
      <c r="E7" s="19">
        <v>107000000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>
        <v>32490</v>
      </c>
      <c r="T7" s="20">
        <v>900</v>
      </c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268825723</v>
      </c>
      <c r="D8" s="18">
        <v>268825723</v>
      </c>
      <c r="E8" s="19">
        <v>137334986</v>
      </c>
      <c r="F8" s="20">
        <v>268825723</v>
      </c>
      <c r="G8" s="20">
        <v>37215140</v>
      </c>
      <c r="H8" s="20">
        <v>-145868457</v>
      </c>
      <c r="I8" s="20">
        <v>23754550</v>
      </c>
      <c r="J8" s="20">
        <v>23754550</v>
      </c>
      <c r="K8" s="20">
        <v>-4411668</v>
      </c>
      <c r="L8" s="20">
        <v>-63666320</v>
      </c>
      <c r="M8" s="20">
        <v>15960432</v>
      </c>
      <c r="N8" s="20">
        <v>15960432</v>
      </c>
      <c r="O8" s="20">
        <v>6519836</v>
      </c>
      <c r="P8" s="20">
        <v>10748568</v>
      </c>
      <c r="Q8" s="20">
        <v>5580847</v>
      </c>
      <c r="R8" s="20">
        <v>5580847</v>
      </c>
      <c r="S8" s="20">
        <v>12521439</v>
      </c>
      <c r="T8" s="20">
        <v>27990199</v>
      </c>
      <c r="U8" s="20">
        <v>-1817436</v>
      </c>
      <c r="V8" s="20">
        <v>-1817436</v>
      </c>
      <c r="W8" s="20">
        <v>-1817436</v>
      </c>
      <c r="X8" s="20">
        <v>268825723</v>
      </c>
      <c r="Y8" s="20">
        <v>-270643159</v>
      </c>
      <c r="Z8" s="21">
        <v>-100.68</v>
      </c>
      <c r="AA8" s="22">
        <v>268825723</v>
      </c>
    </row>
    <row r="9" spans="1:27" ht="13.5">
      <c r="A9" s="23" t="s">
        <v>36</v>
      </c>
      <c r="B9" s="17"/>
      <c r="C9" s="18">
        <v>14268232</v>
      </c>
      <c r="D9" s="18">
        <v>14268232</v>
      </c>
      <c r="E9" s="19">
        <v>25685804</v>
      </c>
      <c r="F9" s="20">
        <v>14268232</v>
      </c>
      <c r="G9" s="20"/>
      <c r="H9" s="20">
        <v>-48</v>
      </c>
      <c r="I9" s="20"/>
      <c r="J9" s="20"/>
      <c r="K9" s="20"/>
      <c r="L9" s="20"/>
      <c r="M9" s="20"/>
      <c r="N9" s="20"/>
      <c r="O9" s="20"/>
      <c r="P9" s="20">
        <v>17936</v>
      </c>
      <c r="Q9" s="20">
        <v>-2250000</v>
      </c>
      <c r="R9" s="20">
        <v>-2250000</v>
      </c>
      <c r="S9" s="20"/>
      <c r="T9" s="20"/>
      <c r="U9" s="20">
        <v>-2098464</v>
      </c>
      <c r="V9" s="20">
        <v>-2098464</v>
      </c>
      <c r="W9" s="20">
        <v>-2098464</v>
      </c>
      <c r="X9" s="20">
        <v>14268232</v>
      </c>
      <c r="Y9" s="20">
        <v>-16366696</v>
      </c>
      <c r="Z9" s="21">
        <v>-114.71</v>
      </c>
      <c r="AA9" s="22">
        <v>14268232</v>
      </c>
    </row>
    <row r="10" spans="1:27" ht="13.5">
      <c r="A10" s="23" t="s">
        <v>37</v>
      </c>
      <c r="B10" s="17"/>
      <c r="C10" s="18">
        <v>7117425</v>
      </c>
      <c r="D10" s="18">
        <v>7117425</v>
      </c>
      <c r="E10" s="19">
        <v>13509720</v>
      </c>
      <c r="F10" s="20">
        <v>7117425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7117425</v>
      </c>
      <c r="Y10" s="24">
        <v>-7117425</v>
      </c>
      <c r="Z10" s="25">
        <v>-100</v>
      </c>
      <c r="AA10" s="26">
        <v>7117425</v>
      </c>
    </row>
    <row r="11" spans="1:27" ht="13.5">
      <c r="A11" s="23" t="s">
        <v>38</v>
      </c>
      <c r="B11" s="17"/>
      <c r="C11" s="18">
        <v>192154000</v>
      </c>
      <c r="D11" s="18">
        <v>192154000</v>
      </c>
      <c r="E11" s="19">
        <v>2806220</v>
      </c>
      <c r="F11" s="20">
        <v>192154000</v>
      </c>
      <c r="G11" s="20">
        <v>-3704</v>
      </c>
      <c r="H11" s="20">
        <v>23309</v>
      </c>
      <c r="I11" s="20">
        <v>-32076</v>
      </c>
      <c r="J11" s="20">
        <v>-32076</v>
      </c>
      <c r="K11" s="20">
        <v>-39089</v>
      </c>
      <c r="L11" s="20">
        <v>6842</v>
      </c>
      <c r="M11" s="20">
        <v>10571</v>
      </c>
      <c r="N11" s="20">
        <v>10571</v>
      </c>
      <c r="O11" s="20">
        <v>-31987</v>
      </c>
      <c r="P11" s="20">
        <v>24003</v>
      </c>
      <c r="Q11" s="20">
        <v>-109348</v>
      </c>
      <c r="R11" s="20">
        <v>-109348</v>
      </c>
      <c r="S11" s="20">
        <v>12778</v>
      </c>
      <c r="T11" s="20">
        <v>-66542</v>
      </c>
      <c r="U11" s="20">
        <v>306294</v>
      </c>
      <c r="V11" s="20">
        <v>306294</v>
      </c>
      <c r="W11" s="20">
        <v>306294</v>
      </c>
      <c r="X11" s="20">
        <v>192154000</v>
      </c>
      <c r="Y11" s="20">
        <v>-191847706</v>
      </c>
      <c r="Z11" s="21">
        <v>-99.84</v>
      </c>
      <c r="AA11" s="22">
        <v>192154000</v>
      </c>
    </row>
    <row r="12" spans="1:27" ht="13.5">
      <c r="A12" s="27" t="s">
        <v>39</v>
      </c>
      <c r="B12" s="28"/>
      <c r="C12" s="29">
        <f aca="true" t="shared" si="0" ref="C12:Y12">SUM(C6:C11)</f>
        <v>486265450</v>
      </c>
      <c r="D12" s="29">
        <f>SUM(D6:D11)</f>
        <v>486265450</v>
      </c>
      <c r="E12" s="30">
        <f t="shared" si="0"/>
        <v>297130906</v>
      </c>
      <c r="F12" s="31">
        <f t="shared" si="0"/>
        <v>486265450</v>
      </c>
      <c r="G12" s="31">
        <f t="shared" si="0"/>
        <v>80961812</v>
      </c>
      <c r="H12" s="31">
        <f t="shared" si="0"/>
        <v>-140142023</v>
      </c>
      <c r="I12" s="31">
        <f t="shared" si="0"/>
        <v>27366756</v>
      </c>
      <c r="J12" s="31">
        <f t="shared" si="0"/>
        <v>27366756</v>
      </c>
      <c r="K12" s="31">
        <f t="shared" si="0"/>
        <v>8714428</v>
      </c>
      <c r="L12" s="31">
        <f t="shared" si="0"/>
        <v>-93835121</v>
      </c>
      <c r="M12" s="31">
        <f t="shared" si="0"/>
        <v>51672252</v>
      </c>
      <c r="N12" s="31">
        <f t="shared" si="0"/>
        <v>51672252</v>
      </c>
      <c r="O12" s="31">
        <f t="shared" si="0"/>
        <v>38349374</v>
      </c>
      <c r="P12" s="31">
        <f t="shared" si="0"/>
        <v>-48229482</v>
      </c>
      <c r="Q12" s="31">
        <f t="shared" si="0"/>
        <v>2967577</v>
      </c>
      <c r="R12" s="31">
        <f t="shared" si="0"/>
        <v>2967577</v>
      </c>
      <c r="S12" s="31">
        <f t="shared" si="0"/>
        <v>15659107</v>
      </c>
      <c r="T12" s="31">
        <f t="shared" si="0"/>
        <v>29562035</v>
      </c>
      <c r="U12" s="31">
        <f t="shared" si="0"/>
        <v>-62392745</v>
      </c>
      <c r="V12" s="31">
        <f t="shared" si="0"/>
        <v>-62392745</v>
      </c>
      <c r="W12" s="31">
        <f t="shared" si="0"/>
        <v>-62392745</v>
      </c>
      <c r="X12" s="31">
        <f t="shared" si="0"/>
        <v>486265450</v>
      </c>
      <c r="Y12" s="31">
        <f t="shared" si="0"/>
        <v>-548658195</v>
      </c>
      <c r="Z12" s="32">
        <f>+IF(X12&lt;&gt;0,+(Y12/X12)*100,0)</f>
        <v>-112.83100516394904</v>
      </c>
      <c r="AA12" s="33">
        <f>SUM(AA6:AA11)</f>
        <v>486265450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2693821</v>
      </c>
      <c r="D15" s="18">
        <v>2693821</v>
      </c>
      <c r="E15" s="19">
        <v>6218187</v>
      </c>
      <c r="F15" s="20">
        <v>2693821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2693821</v>
      </c>
      <c r="Y15" s="20">
        <v>-2693821</v>
      </c>
      <c r="Z15" s="21">
        <v>-100</v>
      </c>
      <c r="AA15" s="22">
        <v>2693821</v>
      </c>
    </row>
    <row r="16" spans="1:27" ht="13.5">
      <c r="A16" s="23" t="s">
        <v>42</v>
      </c>
      <c r="B16" s="17"/>
      <c r="C16" s="18">
        <v>736239</v>
      </c>
      <c r="D16" s="18">
        <v>736239</v>
      </c>
      <c r="E16" s="19">
        <v>315</v>
      </c>
      <c r="F16" s="20">
        <v>736543</v>
      </c>
      <c r="G16" s="24"/>
      <c r="H16" s="24">
        <v>7627</v>
      </c>
      <c r="I16" s="24">
        <v>7672</v>
      </c>
      <c r="J16" s="20">
        <v>7672</v>
      </c>
      <c r="K16" s="24"/>
      <c r="L16" s="24"/>
      <c r="M16" s="20"/>
      <c r="N16" s="24"/>
      <c r="O16" s="24"/>
      <c r="P16" s="24"/>
      <c r="Q16" s="20">
        <v>31742</v>
      </c>
      <c r="R16" s="24">
        <v>31742</v>
      </c>
      <c r="S16" s="24"/>
      <c r="T16" s="20"/>
      <c r="U16" s="24">
        <v>9912</v>
      </c>
      <c r="V16" s="24">
        <v>9912</v>
      </c>
      <c r="W16" s="24">
        <v>9912</v>
      </c>
      <c r="X16" s="20">
        <v>736543</v>
      </c>
      <c r="Y16" s="24">
        <v>-726631</v>
      </c>
      <c r="Z16" s="25">
        <v>-98.65</v>
      </c>
      <c r="AA16" s="26">
        <v>736543</v>
      </c>
    </row>
    <row r="17" spans="1:27" ht="13.5">
      <c r="A17" s="23" t="s">
        <v>43</v>
      </c>
      <c r="B17" s="17"/>
      <c r="C17" s="18">
        <v>42519902</v>
      </c>
      <c r="D17" s="18">
        <v>42519902</v>
      </c>
      <c r="E17" s="19">
        <v>26357904</v>
      </c>
      <c r="F17" s="20">
        <v>42519902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42519902</v>
      </c>
      <c r="Y17" s="20">
        <v>-42519902</v>
      </c>
      <c r="Z17" s="21">
        <v>-100</v>
      </c>
      <c r="AA17" s="22">
        <v>42519902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2870207498</v>
      </c>
      <c r="D19" s="18">
        <v>2870207498</v>
      </c>
      <c r="E19" s="19">
        <v>4575997906</v>
      </c>
      <c r="F19" s="20">
        <v>2870207498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2870207498</v>
      </c>
      <c r="Y19" s="20">
        <v>-2870207498</v>
      </c>
      <c r="Z19" s="21">
        <v>-100</v>
      </c>
      <c r="AA19" s="22">
        <v>2870207498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1478</v>
      </c>
      <c r="D22" s="18">
        <v>1478</v>
      </c>
      <c r="E22" s="19">
        <v>111558</v>
      </c>
      <c r="F22" s="20">
        <v>1478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1478</v>
      </c>
      <c r="Y22" s="20">
        <v>-1478</v>
      </c>
      <c r="Z22" s="21">
        <v>-100</v>
      </c>
      <c r="AA22" s="22">
        <v>1478</v>
      </c>
    </row>
    <row r="23" spans="1:27" ht="13.5">
      <c r="A23" s="23" t="s">
        <v>49</v>
      </c>
      <c r="B23" s="17"/>
      <c r="C23" s="18">
        <v>304</v>
      </c>
      <c r="D23" s="18">
        <v>304</v>
      </c>
      <c r="E23" s="19">
        <v>1784424</v>
      </c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2916159242</v>
      </c>
      <c r="D24" s="29">
        <f>SUM(D15:D23)</f>
        <v>2916159242</v>
      </c>
      <c r="E24" s="36">
        <f t="shared" si="1"/>
        <v>4610470294</v>
      </c>
      <c r="F24" s="37">
        <f t="shared" si="1"/>
        <v>2916159242</v>
      </c>
      <c r="G24" s="37">
        <f t="shared" si="1"/>
        <v>0</v>
      </c>
      <c r="H24" s="37">
        <f t="shared" si="1"/>
        <v>7627</v>
      </c>
      <c r="I24" s="37">
        <f t="shared" si="1"/>
        <v>7672</v>
      </c>
      <c r="J24" s="37">
        <f t="shared" si="1"/>
        <v>7672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31742</v>
      </c>
      <c r="R24" s="37">
        <f t="shared" si="1"/>
        <v>31742</v>
      </c>
      <c r="S24" s="37">
        <f t="shared" si="1"/>
        <v>0</v>
      </c>
      <c r="T24" s="37">
        <f t="shared" si="1"/>
        <v>0</v>
      </c>
      <c r="U24" s="37">
        <f t="shared" si="1"/>
        <v>9912</v>
      </c>
      <c r="V24" s="37">
        <f t="shared" si="1"/>
        <v>9912</v>
      </c>
      <c r="W24" s="37">
        <f t="shared" si="1"/>
        <v>9912</v>
      </c>
      <c r="X24" s="37">
        <f t="shared" si="1"/>
        <v>2916159242</v>
      </c>
      <c r="Y24" s="37">
        <f t="shared" si="1"/>
        <v>-2916149330</v>
      </c>
      <c r="Z24" s="38">
        <f>+IF(X24&lt;&gt;0,+(Y24/X24)*100,0)</f>
        <v>-99.99966010086632</v>
      </c>
      <c r="AA24" s="39">
        <f>SUM(AA15:AA23)</f>
        <v>2916159242</v>
      </c>
    </row>
    <row r="25" spans="1:27" ht="13.5">
      <c r="A25" s="27" t="s">
        <v>51</v>
      </c>
      <c r="B25" s="28"/>
      <c r="C25" s="29">
        <f aca="true" t="shared" si="2" ref="C25:Y25">+C12+C24</f>
        <v>3402424692</v>
      </c>
      <c r="D25" s="29">
        <f>+D12+D24</f>
        <v>3402424692</v>
      </c>
      <c r="E25" s="30">
        <f t="shared" si="2"/>
        <v>4907601200</v>
      </c>
      <c r="F25" s="31">
        <f t="shared" si="2"/>
        <v>3402424692</v>
      </c>
      <c r="G25" s="31">
        <f t="shared" si="2"/>
        <v>80961812</v>
      </c>
      <c r="H25" s="31">
        <f t="shared" si="2"/>
        <v>-140134396</v>
      </c>
      <c r="I25" s="31">
        <f t="shared" si="2"/>
        <v>27374428</v>
      </c>
      <c r="J25" s="31">
        <f t="shared" si="2"/>
        <v>27374428</v>
      </c>
      <c r="K25" s="31">
        <f t="shared" si="2"/>
        <v>8714428</v>
      </c>
      <c r="L25" s="31">
        <f t="shared" si="2"/>
        <v>-93835121</v>
      </c>
      <c r="M25" s="31">
        <f t="shared" si="2"/>
        <v>51672252</v>
      </c>
      <c r="N25" s="31">
        <f t="shared" si="2"/>
        <v>51672252</v>
      </c>
      <c r="O25" s="31">
        <f t="shared" si="2"/>
        <v>38349374</v>
      </c>
      <c r="P25" s="31">
        <f t="shared" si="2"/>
        <v>-48229482</v>
      </c>
      <c r="Q25" s="31">
        <f t="shared" si="2"/>
        <v>2999319</v>
      </c>
      <c r="R25" s="31">
        <f t="shared" si="2"/>
        <v>2999319</v>
      </c>
      <c r="S25" s="31">
        <f t="shared" si="2"/>
        <v>15659107</v>
      </c>
      <c r="T25" s="31">
        <f t="shared" si="2"/>
        <v>29562035</v>
      </c>
      <c r="U25" s="31">
        <f t="shared" si="2"/>
        <v>-62382833</v>
      </c>
      <c r="V25" s="31">
        <f t="shared" si="2"/>
        <v>-62382833</v>
      </c>
      <c r="W25" s="31">
        <f t="shared" si="2"/>
        <v>-62382833</v>
      </c>
      <c r="X25" s="31">
        <f t="shared" si="2"/>
        <v>3402424692</v>
      </c>
      <c r="Y25" s="31">
        <f t="shared" si="2"/>
        <v>-3464807525</v>
      </c>
      <c r="Z25" s="32">
        <f>+IF(X25&lt;&gt;0,+(Y25/X25)*100,0)</f>
        <v>-101.8334816681374</v>
      </c>
      <c r="AA25" s="33">
        <f>+AA12+AA24</f>
        <v>3402424692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47770029</v>
      </c>
      <c r="D29" s="18">
        <v>47770029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3271982</v>
      </c>
      <c r="D30" s="18">
        <v>3271982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11732591</v>
      </c>
      <c r="D31" s="18">
        <v>11732591</v>
      </c>
      <c r="E31" s="19">
        <v>12314224</v>
      </c>
      <c r="F31" s="20">
        <v>11732591</v>
      </c>
      <c r="G31" s="20">
        <v>7949</v>
      </c>
      <c r="H31" s="20">
        <v>18633</v>
      </c>
      <c r="I31" s="20">
        <v>3753</v>
      </c>
      <c r="J31" s="20">
        <v>3753</v>
      </c>
      <c r="K31" s="20">
        <v>35195</v>
      </c>
      <c r="L31" s="20">
        <v>19473</v>
      </c>
      <c r="M31" s="20">
        <v>-514</v>
      </c>
      <c r="N31" s="20">
        <v>-514</v>
      </c>
      <c r="O31" s="20">
        <v>57787</v>
      </c>
      <c r="P31" s="20">
        <v>-140903</v>
      </c>
      <c r="Q31" s="20">
        <v>-51990</v>
      </c>
      <c r="R31" s="20">
        <v>-51990</v>
      </c>
      <c r="S31" s="20">
        <v>-3032</v>
      </c>
      <c r="T31" s="20">
        <v>-1335</v>
      </c>
      <c r="U31" s="20">
        <v>-60166</v>
      </c>
      <c r="V31" s="20">
        <v>-60166</v>
      </c>
      <c r="W31" s="20">
        <v>-60166</v>
      </c>
      <c r="X31" s="20">
        <v>11732591</v>
      </c>
      <c r="Y31" s="20">
        <v>-11792757</v>
      </c>
      <c r="Z31" s="21">
        <v>-100.51</v>
      </c>
      <c r="AA31" s="22">
        <v>11732591</v>
      </c>
    </row>
    <row r="32" spans="1:27" ht="13.5">
      <c r="A32" s="23" t="s">
        <v>57</v>
      </c>
      <c r="B32" s="17"/>
      <c r="C32" s="18">
        <v>590285314</v>
      </c>
      <c r="D32" s="18">
        <v>590285314</v>
      </c>
      <c r="E32" s="19">
        <v>254455522</v>
      </c>
      <c r="F32" s="20">
        <v>641327325</v>
      </c>
      <c r="G32" s="20">
        <v>27965251</v>
      </c>
      <c r="H32" s="20">
        <v>-34403851</v>
      </c>
      <c r="I32" s="20">
        <v>-6800704</v>
      </c>
      <c r="J32" s="20">
        <v>-6800704</v>
      </c>
      <c r="K32" s="20">
        <v>-6635467</v>
      </c>
      <c r="L32" s="20">
        <v>72145803</v>
      </c>
      <c r="M32" s="20">
        <v>-11269555</v>
      </c>
      <c r="N32" s="20">
        <v>-11269555</v>
      </c>
      <c r="O32" s="20">
        <v>-76746330</v>
      </c>
      <c r="P32" s="20">
        <v>304813</v>
      </c>
      <c r="Q32" s="20">
        <v>-63434240</v>
      </c>
      <c r="R32" s="20">
        <v>-63434240</v>
      </c>
      <c r="S32" s="20">
        <v>-363505</v>
      </c>
      <c r="T32" s="20">
        <v>-14403696</v>
      </c>
      <c r="U32" s="20">
        <v>-527636</v>
      </c>
      <c r="V32" s="20">
        <v>-527636</v>
      </c>
      <c r="W32" s="20">
        <v>-527636</v>
      </c>
      <c r="X32" s="20">
        <v>641327325</v>
      </c>
      <c r="Y32" s="20">
        <v>-641854961</v>
      </c>
      <c r="Z32" s="21">
        <v>-100.08</v>
      </c>
      <c r="AA32" s="22">
        <v>641327325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653059916</v>
      </c>
      <c r="D34" s="29">
        <f>SUM(D29:D33)</f>
        <v>653059916</v>
      </c>
      <c r="E34" s="30">
        <f t="shared" si="3"/>
        <v>266769746</v>
      </c>
      <c r="F34" s="31">
        <f t="shared" si="3"/>
        <v>653059916</v>
      </c>
      <c r="G34" s="31">
        <f t="shared" si="3"/>
        <v>27973200</v>
      </c>
      <c r="H34" s="31">
        <f t="shared" si="3"/>
        <v>-34385218</v>
      </c>
      <c r="I34" s="31">
        <f t="shared" si="3"/>
        <v>-6796951</v>
      </c>
      <c r="J34" s="31">
        <f t="shared" si="3"/>
        <v>-6796951</v>
      </c>
      <c r="K34" s="31">
        <f t="shared" si="3"/>
        <v>-6600272</v>
      </c>
      <c r="L34" s="31">
        <f t="shared" si="3"/>
        <v>72165276</v>
      </c>
      <c r="M34" s="31">
        <f t="shared" si="3"/>
        <v>-11270069</v>
      </c>
      <c r="N34" s="31">
        <f t="shared" si="3"/>
        <v>-11270069</v>
      </c>
      <c r="O34" s="31">
        <f t="shared" si="3"/>
        <v>-76688543</v>
      </c>
      <c r="P34" s="31">
        <f t="shared" si="3"/>
        <v>163910</v>
      </c>
      <c r="Q34" s="31">
        <f t="shared" si="3"/>
        <v>-63486230</v>
      </c>
      <c r="R34" s="31">
        <f t="shared" si="3"/>
        <v>-63486230</v>
      </c>
      <c r="S34" s="31">
        <f t="shared" si="3"/>
        <v>-366537</v>
      </c>
      <c r="T34" s="31">
        <f t="shared" si="3"/>
        <v>-14405031</v>
      </c>
      <c r="U34" s="31">
        <f t="shared" si="3"/>
        <v>-587802</v>
      </c>
      <c r="V34" s="31">
        <f t="shared" si="3"/>
        <v>-587802</v>
      </c>
      <c r="W34" s="31">
        <f t="shared" si="3"/>
        <v>-587802</v>
      </c>
      <c r="X34" s="31">
        <f t="shared" si="3"/>
        <v>653059916</v>
      </c>
      <c r="Y34" s="31">
        <f t="shared" si="3"/>
        <v>-653647718</v>
      </c>
      <c r="Z34" s="32">
        <f>+IF(X34&lt;&gt;0,+(Y34/X34)*100,0)</f>
        <v>-100.09000736159099</v>
      </c>
      <c r="AA34" s="33">
        <f>SUM(AA29:AA33)</f>
        <v>653059916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13762196</v>
      </c>
      <c r="D37" s="18">
        <v>13762196</v>
      </c>
      <c r="E37" s="19">
        <v>21708255</v>
      </c>
      <c r="F37" s="20">
        <v>13762196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13762196</v>
      </c>
      <c r="Y37" s="20">
        <v>-13762196</v>
      </c>
      <c r="Z37" s="21">
        <v>-100</v>
      </c>
      <c r="AA37" s="22">
        <v>13762196</v>
      </c>
    </row>
    <row r="38" spans="1:27" ht="13.5">
      <c r="A38" s="23" t="s">
        <v>58</v>
      </c>
      <c r="B38" s="17"/>
      <c r="C38" s="18">
        <v>57921118</v>
      </c>
      <c r="D38" s="18">
        <v>57921118</v>
      </c>
      <c r="E38" s="19">
        <v>68509689</v>
      </c>
      <c r="F38" s="20">
        <v>57921550</v>
      </c>
      <c r="G38" s="20"/>
      <c r="H38" s="20"/>
      <c r="I38" s="20">
        <v>-454168</v>
      </c>
      <c r="J38" s="20">
        <v>-454168</v>
      </c>
      <c r="K38" s="20"/>
      <c r="L38" s="20"/>
      <c r="M38" s="20"/>
      <c r="N38" s="20"/>
      <c r="O38" s="20"/>
      <c r="P38" s="20"/>
      <c r="Q38" s="20">
        <v>-454168</v>
      </c>
      <c r="R38" s="20">
        <v>-454168</v>
      </c>
      <c r="S38" s="20">
        <v>-395305</v>
      </c>
      <c r="T38" s="20">
        <v>4950010</v>
      </c>
      <c r="U38" s="20">
        <v>-258677</v>
      </c>
      <c r="V38" s="20">
        <v>-258677</v>
      </c>
      <c r="W38" s="20">
        <v>-258677</v>
      </c>
      <c r="X38" s="20">
        <v>57921550</v>
      </c>
      <c r="Y38" s="20">
        <v>-58180227</v>
      </c>
      <c r="Z38" s="21">
        <v>-100.45</v>
      </c>
      <c r="AA38" s="22">
        <v>57921550</v>
      </c>
    </row>
    <row r="39" spans="1:27" ht="13.5">
      <c r="A39" s="27" t="s">
        <v>61</v>
      </c>
      <c r="B39" s="35"/>
      <c r="C39" s="29">
        <f aca="true" t="shared" si="4" ref="C39:Y39">SUM(C37:C38)</f>
        <v>71683314</v>
      </c>
      <c r="D39" s="29">
        <f>SUM(D37:D38)</f>
        <v>71683314</v>
      </c>
      <c r="E39" s="36">
        <f t="shared" si="4"/>
        <v>90217944</v>
      </c>
      <c r="F39" s="37">
        <f t="shared" si="4"/>
        <v>71683746</v>
      </c>
      <c r="G39" s="37">
        <f t="shared" si="4"/>
        <v>0</v>
      </c>
      <c r="H39" s="37">
        <f t="shared" si="4"/>
        <v>0</v>
      </c>
      <c r="I39" s="37">
        <f t="shared" si="4"/>
        <v>-454168</v>
      </c>
      <c r="J39" s="37">
        <f t="shared" si="4"/>
        <v>-454168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-454168</v>
      </c>
      <c r="R39" s="37">
        <f t="shared" si="4"/>
        <v>-454168</v>
      </c>
      <c r="S39" s="37">
        <f t="shared" si="4"/>
        <v>-395305</v>
      </c>
      <c r="T39" s="37">
        <f t="shared" si="4"/>
        <v>4950010</v>
      </c>
      <c r="U39" s="37">
        <f t="shared" si="4"/>
        <v>-258677</v>
      </c>
      <c r="V39" s="37">
        <f t="shared" si="4"/>
        <v>-258677</v>
      </c>
      <c r="W39" s="37">
        <f t="shared" si="4"/>
        <v>-258677</v>
      </c>
      <c r="X39" s="37">
        <f t="shared" si="4"/>
        <v>71683746</v>
      </c>
      <c r="Y39" s="37">
        <f t="shared" si="4"/>
        <v>-71942423</v>
      </c>
      <c r="Z39" s="38">
        <f>+IF(X39&lt;&gt;0,+(Y39/X39)*100,0)</f>
        <v>-100.36085865267141</v>
      </c>
      <c r="AA39" s="39">
        <f>SUM(AA37:AA38)</f>
        <v>71683746</v>
      </c>
    </row>
    <row r="40" spans="1:27" ht="13.5">
      <c r="A40" s="27" t="s">
        <v>62</v>
      </c>
      <c r="B40" s="28"/>
      <c r="C40" s="29">
        <f aca="true" t="shared" si="5" ref="C40:Y40">+C34+C39</f>
        <v>724743230</v>
      </c>
      <c r="D40" s="29">
        <f>+D34+D39</f>
        <v>724743230</v>
      </c>
      <c r="E40" s="30">
        <f t="shared" si="5"/>
        <v>356987690</v>
      </c>
      <c r="F40" s="31">
        <f t="shared" si="5"/>
        <v>724743662</v>
      </c>
      <c r="G40" s="31">
        <f t="shared" si="5"/>
        <v>27973200</v>
      </c>
      <c r="H40" s="31">
        <f t="shared" si="5"/>
        <v>-34385218</v>
      </c>
      <c r="I40" s="31">
        <f t="shared" si="5"/>
        <v>-7251119</v>
      </c>
      <c r="J40" s="31">
        <f t="shared" si="5"/>
        <v>-7251119</v>
      </c>
      <c r="K40" s="31">
        <f t="shared" si="5"/>
        <v>-6600272</v>
      </c>
      <c r="L40" s="31">
        <f t="shared" si="5"/>
        <v>72165276</v>
      </c>
      <c r="M40" s="31">
        <f t="shared" si="5"/>
        <v>-11270069</v>
      </c>
      <c r="N40" s="31">
        <f t="shared" si="5"/>
        <v>-11270069</v>
      </c>
      <c r="O40" s="31">
        <f t="shared" si="5"/>
        <v>-76688543</v>
      </c>
      <c r="P40" s="31">
        <f t="shared" si="5"/>
        <v>163910</v>
      </c>
      <c r="Q40" s="31">
        <f t="shared" si="5"/>
        <v>-63940398</v>
      </c>
      <c r="R40" s="31">
        <f t="shared" si="5"/>
        <v>-63940398</v>
      </c>
      <c r="S40" s="31">
        <f t="shared" si="5"/>
        <v>-761842</v>
      </c>
      <c r="T40" s="31">
        <f t="shared" si="5"/>
        <v>-9455021</v>
      </c>
      <c r="U40" s="31">
        <f t="shared" si="5"/>
        <v>-846479</v>
      </c>
      <c r="V40" s="31">
        <f t="shared" si="5"/>
        <v>-846479</v>
      </c>
      <c r="W40" s="31">
        <f t="shared" si="5"/>
        <v>-846479</v>
      </c>
      <c r="X40" s="31">
        <f t="shared" si="5"/>
        <v>724743662</v>
      </c>
      <c r="Y40" s="31">
        <f t="shared" si="5"/>
        <v>-725590141</v>
      </c>
      <c r="Z40" s="32">
        <f>+IF(X40&lt;&gt;0,+(Y40/X40)*100,0)</f>
        <v>-100.11679702002003</v>
      </c>
      <c r="AA40" s="33">
        <f>+AA34+AA39</f>
        <v>724743662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2677681462</v>
      </c>
      <c r="D42" s="43">
        <f>+D25-D40</f>
        <v>2677681462</v>
      </c>
      <c r="E42" s="44">
        <f t="shared" si="6"/>
        <v>4550613510</v>
      </c>
      <c r="F42" s="45">
        <f t="shared" si="6"/>
        <v>2677681030</v>
      </c>
      <c r="G42" s="45">
        <f t="shared" si="6"/>
        <v>52988612</v>
      </c>
      <c r="H42" s="45">
        <f t="shared" si="6"/>
        <v>-105749178</v>
      </c>
      <c r="I42" s="45">
        <f t="shared" si="6"/>
        <v>34625547</v>
      </c>
      <c r="J42" s="45">
        <f t="shared" si="6"/>
        <v>34625547</v>
      </c>
      <c r="K42" s="45">
        <f t="shared" si="6"/>
        <v>15314700</v>
      </c>
      <c r="L42" s="45">
        <f t="shared" si="6"/>
        <v>-166000397</v>
      </c>
      <c r="M42" s="45">
        <f t="shared" si="6"/>
        <v>62942321</v>
      </c>
      <c r="N42" s="45">
        <f t="shared" si="6"/>
        <v>62942321</v>
      </c>
      <c r="O42" s="45">
        <f t="shared" si="6"/>
        <v>115037917</v>
      </c>
      <c r="P42" s="45">
        <f t="shared" si="6"/>
        <v>-48393392</v>
      </c>
      <c r="Q42" s="45">
        <f t="shared" si="6"/>
        <v>66939717</v>
      </c>
      <c r="R42" s="45">
        <f t="shared" si="6"/>
        <v>66939717</v>
      </c>
      <c r="S42" s="45">
        <f t="shared" si="6"/>
        <v>16420949</v>
      </c>
      <c r="T42" s="45">
        <f t="shared" si="6"/>
        <v>39017056</v>
      </c>
      <c r="U42" s="45">
        <f t="shared" si="6"/>
        <v>-61536354</v>
      </c>
      <c r="V42" s="45">
        <f t="shared" si="6"/>
        <v>-61536354</v>
      </c>
      <c r="W42" s="45">
        <f t="shared" si="6"/>
        <v>-61536354</v>
      </c>
      <c r="X42" s="45">
        <f t="shared" si="6"/>
        <v>2677681030</v>
      </c>
      <c r="Y42" s="45">
        <f t="shared" si="6"/>
        <v>-2739217384</v>
      </c>
      <c r="Z42" s="46">
        <f>+IF(X42&lt;&gt;0,+(Y42/X42)*100,0)</f>
        <v>-102.29812114701353</v>
      </c>
      <c r="AA42" s="47">
        <f>+AA25-AA40</f>
        <v>2677681030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2677681462</v>
      </c>
      <c r="D45" s="18">
        <v>2677681462</v>
      </c>
      <c r="E45" s="19">
        <v>4550613510</v>
      </c>
      <c r="F45" s="20">
        <v>2677681030</v>
      </c>
      <c r="G45" s="20">
        <v>52988612</v>
      </c>
      <c r="H45" s="20">
        <v>-105749178</v>
      </c>
      <c r="I45" s="20">
        <v>34625547</v>
      </c>
      <c r="J45" s="20">
        <v>34625547</v>
      </c>
      <c r="K45" s="20">
        <v>15314699</v>
      </c>
      <c r="L45" s="20">
        <v>-166000397</v>
      </c>
      <c r="M45" s="20">
        <v>62942321</v>
      </c>
      <c r="N45" s="20">
        <v>62942321</v>
      </c>
      <c r="O45" s="20">
        <v>115037917</v>
      </c>
      <c r="P45" s="20">
        <v>-48393392</v>
      </c>
      <c r="Q45" s="20">
        <v>66939718</v>
      </c>
      <c r="R45" s="20">
        <v>66939718</v>
      </c>
      <c r="S45" s="20">
        <v>16420949</v>
      </c>
      <c r="T45" s="20">
        <v>39017056</v>
      </c>
      <c r="U45" s="20">
        <v>-61536354</v>
      </c>
      <c r="V45" s="20">
        <v>-61536354</v>
      </c>
      <c r="W45" s="20">
        <v>-61536354</v>
      </c>
      <c r="X45" s="20">
        <v>2677681030</v>
      </c>
      <c r="Y45" s="20">
        <v>-2739217384</v>
      </c>
      <c r="Z45" s="48">
        <v>-102.3</v>
      </c>
      <c r="AA45" s="22">
        <v>2677681030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2677681462</v>
      </c>
      <c r="D48" s="51">
        <f>SUM(D45:D47)</f>
        <v>2677681462</v>
      </c>
      <c r="E48" s="52">
        <f t="shared" si="7"/>
        <v>4550613510</v>
      </c>
      <c r="F48" s="53">
        <f t="shared" si="7"/>
        <v>2677681030</v>
      </c>
      <c r="G48" s="53">
        <f t="shared" si="7"/>
        <v>52988612</v>
      </c>
      <c r="H48" s="53">
        <f t="shared" si="7"/>
        <v>-105749178</v>
      </c>
      <c r="I48" s="53">
        <f t="shared" si="7"/>
        <v>34625547</v>
      </c>
      <c r="J48" s="53">
        <f t="shared" si="7"/>
        <v>34625547</v>
      </c>
      <c r="K48" s="53">
        <f t="shared" si="7"/>
        <v>15314699</v>
      </c>
      <c r="L48" s="53">
        <f t="shared" si="7"/>
        <v>-166000397</v>
      </c>
      <c r="M48" s="53">
        <f t="shared" si="7"/>
        <v>62942321</v>
      </c>
      <c r="N48" s="53">
        <f t="shared" si="7"/>
        <v>62942321</v>
      </c>
      <c r="O48" s="53">
        <f t="shared" si="7"/>
        <v>115037917</v>
      </c>
      <c r="P48" s="53">
        <f t="shared" si="7"/>
        <v>-48393392</v>
      </c>
      <c r="Q48" s="53">
        <f t="shared" si="7"/>
        <v>66939718</v>
      </c>
      <c r="R48" s="53">
        <f t="shared" si="7"/>
        <v>66939718</v>
      </c>
      <c r="S48" s="53">
        <f t="shared" si="7"/>
        <v>16420949</v>
      </c>
      <c r="T48" s="53">
        <f t="shared" si="7"/>
        <v>39017056</v>
      </c>
      <c r="U48" s="53">
        <f t="shared" si="7"/>
        <v>-61536354</v>
      </c>
      <c r="V48" s="53">
        <f t="shared" si="7"/>
        <v>-61536354</v>
      </c>
      <c r="W48" s="53">
        <f t="shared" si="7"/>
        <v>-61536354</v>
      </c>
      <c r="X48" s="53">
        <f t="shared" si="7"/>
        <v>2677681030</v>
      </c>
      <c r="Y48" s="53">
        <f t="shared" si="7"/>
        <v>-2739217384</v>
      </c>
      <c r="Z48" s="54">
        <f>+IF(X48&lt;&gt;0,+(Y48/X48)*100,0)</f>
        <v>-102.29812114701353</v>
      </c>
      <c r="AA48" s="55">
        <f>SUM(AA45:AA47)</f>
        <v>2677681030</v>
      </c>
    </row>
    <row r="49" spans="1:27" ht="13.5">
      <c r="A49" s="56" t="s">
        <v>94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452208924</v>
      </c>
      <c r="D6" s="18">
        <v>452208924</v>
      </c>
      <c r="E6" s="19">
        <v>65100622</v>
      </c>
      <c r="F6" s="20">
        <v>52805810</v>
      </c>
      <c r="G6" s="20">
        <v>85462844</v>
      </c>
      <c r="H6" s="20">
        <v>60905421</v>
      </c>
      <c r="I6" s="20">
        <v>72041420</v>
      </c>
      <c r="J6" s="20">
        <v>72041420</v>
      </c>
      <c r="K6" s="20">
        <v>89814511</v>
      </c>
      <c r="L6" s="20">
        <v>47264176</v>
      </c>
      <c r="M6" s="20">
        <v>76513010</v>
      </c>
      <c r="N6" s="20">
        <v>76513010</v>
      </c>
      <c r="O6" s="20">
        <v>50782252</v>
      </c>
      <c r="P6" s="20">
        <v>232637982</v>
      </c>
      <c r="Q6" s="20">
        <v>32806725</v>
      </c>
      <c r="R6" s="20">
        <v>32806725</v>
      </c>
      <c r="S6" s="20">
        <v>152454124</v>
      </c>
      <c r="T6" s="20">
        <v>32761028</v>
      </c>
      <c r="U6" s="20">
        <v>98234059</v>
      </c>
      <c r="V6" s="20">
        <v>98234059</v>
      </c>
      <c r="W6" s="20">
        <v>98234059</v>
      </c>
      <c r="X6" s="20">
        <v>52805810</v>
      </c>
      <c r="Y6" s="20">
        <v>45428249</v>
      </c>
      <c r="Z6" s="21">
        <v>86.03</v>
      </c>
      <c r="AA6" s="22">
        <v>52805810</v>
      </c>
    </row>
    <row r="7" spans="1:27" ht="13.5">
      <c r="A7" s="23" t="s">
        <v>34</v>
      </c>
      <c r="B7" s="17"/>
      <c r="C7" s="18">
        <v>186305844</v>
      </c>
      <c r="D7" s="18">
        <v>186305844</v>
      </c>
      <c r="E7" s="19">
        <v>1117408742</v>
      </c>
      <c r="F7" s="20">
        <v>472829846</v>
      </c>
      <c r="G7" s="20">
        <v>746980560</v>
      </c>
      <c r="H7" s="20">
        <v>776489474</v>
      </c>
      <c r="I7" s="20">
        <v>667487617</v>
      </c>
      <c r="J7" s="20">
        <v>667487617</v>
      </c>
      <c r="K7" s="20">
        <v>585756060</v>
      </c>
      <c r="L7" s="20">
        <v>582618089</v>
      </c>
      <c r="M7" s="20">
        <v>804408730</v>
      </c>
      <c r="N7" s="20">
        <v>804408730</v>
      </c>
      <c r="O7" s="20">
        <v>776359280</v>
      </c>
      <c r="P7" s="20">
        <v>641054390</v>
      </c>
      <c r="Q7" s="20">
        <v>1069421064</v>
      </c>
      <c r="R7" s="20">
        <v>1069421064</v>
      </c>
      <c r="S7" s="20">
        <v>876462191</v>
      </c>
      <c r="T7" s="20">
        <v>976342787</v>
      </c>
      <c r="U7" s="20">
        <v>578060007</v>
      </c>
      <c r="V7" s="20">
        <v>578060007</v>
      </c>
      <c r="W7" s="20">
        <v>578060007</v>
      </c>
      <c r="X7" s="20">
        <v>472829846</v>
      </c>
      <c r="Y7" s="20">
        <v>105230161</v>
      </c>
      <c r="Z7" s="21">
        <v>22.26</v>
      </c>
      <c r="AA7" s="22">
        <v>472829846</v>
      </c>
    </row>
    <row r="8" spans="1:27" ht="13.5">
      <c r="A8" s="23" t="s">
        <v>35</v>
      </c>
      <c r="B8" s="17"/>
      <c r="C8" s="18">
        <v>939542369</v>
      </c>
      <c r="D8" s="18">
        <v>939542369</v>
      </c>
      <c r="E8" s="19">
        <v>1256220278</v>
      </c>
      <c r="F8" s="20">
        <v>1439952270</v>
      </c>
      <c r="G8" s="20">
        <v>1502047606</v>
      </c>
      <c r="H8" s="20">
        <v>1456580512</v>
      </c>
      <c r="I8" s="20">
        <v>1479167081</v>
      </c>
      <c r="J8" s="20">
        <v>1479167081</v>
      </c>
      <c r="K8" s="20">
        <v>1505384241</v>
      </c>
      <c r="L8" s="20">
        <v>1587252438</v>
      </c>
      <c r="M8" s="20">
        <v>1724040010</v>
      </c>
      <c r="N8" s="20">
        <v>1724040010</v>
      </c>
      <c r="O8" s="20">
        <v>1640171539</v>
      </c>
      <c r="P8" s="20">
        <v>1775509295</v>
      </c>
      <c r="Q8" s="20">
        <v>1803192602</v>
      </c>
      <c r="R8" s="20">
        <v>1803192602</v>
      </c>
      <c r="S8" s="20">
        <v>1849921710</v>
      </c>
      <c r="T8" s="20">
        <v>1196529331</v>
      </c>
      <c r="U8" s="20">
        <v>1694635930</v>
      </c>
      <c r="V8" s="20">
        <v>1694635930</v>
      </c>
      <c r="W8" s="20">
        <v>1694635930</v>
      </c>
      <c r="X8" s="20">
        <v>1439952270</v>
      </c>
      <c r="Y8" s="20">
        <v>254683660</v>
      </c>
      <c r="Z8" s="21">
        <v>17.69</v>
      </c>
      <c r="AA8" s="22">
        <v>1439952270</v>
      </c>
    </row>
    <row r="9" spans="1:27" ht="13.5">
      <c r="A9" s="23" t="s">
        <v>36</v>
      </c>
      <c r="B9" s="17"/>
      <c r="C9" s="18">
        <v>76636361</v>
      </c>
      <c r="D9" s="18">
        <v>76636361</v>
      </c>
      <c r="E9" s="19">
        <v>226753214</v>
      </c>
      <c r="F9" s="20">
        <v>577299062</v>
      </c>
      <c r="G9" s="20">
        <v>111224827</v>
      </c>
      <c r="H9" s="20">
        <v>158265652</v>
      </c>
      <c r="I9" s="20">
        <v>171006619</v>
      </c>
      <c r="J9" s="20">
        <v>171006619</v>
      </c>
      <c r="K9" s="20">
        <v>173929510</v>
      </c>
      <c r="L9" s="20">
        <v>152567631</v>
      </c>
      <c r="M9" s="20">
        <v>164099057</v>
      </c>
      <c r="N9" s="20">
        <v>164099057</v>
      </c>
      <c r="O9" s="20">
        <v>173795780</v>
      </c>
      <c r="P9" s="20">
        <v>213621362</v>
      </c>
      <c r="Q9" s="20">
        <v>193631390</v>
      </c>
      <c r="R9" s="20">
        <v>193631390</v>
      </c>
      <c r="S9" s="20">
        <v>171799147</v>
      </c>
      <c r="T9" s="20">
        <v>91074610</v>
      </c>
      <c r="U9" s="20">
        <v>136674411</v>
      </c>
      <c r="V9" s="20">
        <v>136674411</v>
      </c>
      <c r="W9" s="20">
        <v>136674411</v>
      </c>
      <c r="X9" s="20">
        <v>577299062</v>
      </c>
      <c r="Y9" s="20">
        <v>-440624651</v>
      </c>
      <c r="Z9" s="21">
        <v>-76.33</v>
      </c>
      <c r="AA9" s="22">
        <v>577299062</v>
      </c>
    </row>
    <row r="10" spans="1:27" ht="13.5">
      <c r="A10" s="23" t="s">
        <v>37</v>
      </c>
      <c r="B10" s="17"/>
      <c r="C10" s="18">
        <v>436944</v>
      </c>
      <c r="D10" s="18">
        <v>436944</v>
      </c>
      <c r="E10" s="19">
        <v>13788222</v>
      </c>
      <c r="F10" s="20">
        <v>13788222</v>
      </c>
      <c r="G10" s="24">
        <v>12871849</v>
      </c>
      <c r="H10" s="24">
        <v>12879659</v>
      </c>
      <c r="I10" s="24">
        <v>12864642</v>
      </c>
      <c r="J10" s="20">
        <v>12864642</v>
      </c>
      <c r="K10" s="24">
        <v>12875995</v>
      </c>
      <c r="L10" s="24">
        <v>12884057</v>
      </c>
      <c r="M10" s="20">
        <v>12877228</v>
      </c>
      <c r="N10" s="24">
        <v>12877228</v>
      </c>
      <c r="O10" s="24">
        <v>12888991</v>
      </c>
      <c r="P10" s="24">
        <v>12900899</v>
      </c>
      <c r="Q10" s="20">
        <v>12963089</v>
      </c>
      <c r="R10" s="24">
        <v>12963089</v>
      </c>
      <c r="S10" s="24">
        <v>12975306</v>
      </c>
      <c r="T10" s="20">
        <v>13091379</v>
      </c>
      <c r="U10" s="24">
        <v>12981929</v>
      </c>
      <c r="V10" s="24">
        <v>12981929</v>
      </c>
      <c r="W10" s="24">
        <v>12981929</v>
      </c>
      <c r="X10" s="20">
        <v>13788222</v>
      </c>
      <c r="Y10" s="24">
        <v>-806293</v>
      </c>
      <c r="Z10" s="25">
        <v>-5.85</v>
      </c>
      <c r="AA10" s="26">
        <v>13788222</v>
      </c>
    </row>
    <row r="11" spans="1:27" ht="13.5">
      <c r="A11" s="23" t="s">
        <v>38</v>
      </c>
      <c r="B11" s="17"/>
      <c r="C11" s="18">
        <v>241387287</v>
      </c>
      <c r="D11" s="18">
        <v>241387287</v>
      </c>
      <c r="E11" s="19">
        <v>235286386</v>
      </c>
      <c r="F11" s="20">
        <v>235286386</v>
      </c>
      <c r="G11" s="20">
        <v>56831432</v>
      </c>
      <c r="H11" s="20">
        <v>67296576</v>
      </c>
      <c r="I11" s="20">
        <v>69218086</v>
      </c>
      <c r="J11" s="20">
        <v>69218086</v>
      </c>
      <c r="K11" s="20">
        <v>72616397</v>
      </c>
      <c r="L11" s="20">
        <v>73301605</v>
      </c>
      <c r="M11" s="20">
        <v>51986098</v>
      </c>
      <c r="N11" s="20">
        <v>51986098</v>
      </c>
      <c r="O11" s="20">
        <v>48433632</v>
      </c>
      <c r="P11" s="20">
        <v>47945755</v>
      </c>
      <c r="Q11" s="20">
        <v>46744881</v>
      </c>
      <c r="R11" s="20">
        <v>46744881</v>
      </c>
      <c r="S11" s="20">
        <v>51227911</v>
      </c>
      <c r="T11" s="20">
        <v>59113025</v>
      </c>
      <c r="U11" s="20">
        <v>54829043</v>
      </c>
      <c r="V11" s="20">
        <v>54829043</v>
      </c>
      <c r="W11" s="20">
        <v>54829043</v>
      </c>
      <c r="X11" s="20">
        <v>235286386</v>
      </c>
      <c r="Y11" s="20">
        <v>-180457343</v>
      </c>
      <c r="Z11" s="21">
        <v>-76.7</v>
      </c>
      <c r="AA11" s="22">
        <v>235286386</v>
      </c>
    </row>
    <row r="12" spans="1:27" ht="13.5">
      <c r="A12" s="27" t="s">
        <v>39</v>
      </c>
      <c r="B12" s="28"/>
      <c r="C12" s="29">
        <f aca="true" t="shared" si="0" ref="C12:Y12">SUM(C6:C11)</f>
        <v>1896517729</v>
      </c>
      <c r="D12" s="29">
        <f>SUM(D6:D11)</f>
        <v>1896517729</v>
      </c>
      <c r="E12" s="30">
        <f t="shared" si="0"/>
        <v>2914557464</v>
      </c>
      <c r="F12" s="31">
        <f t="shared" si="0"/>
        <v>2791961596</v>
      </c>
      <c r="G12" s="31">
        <f t="shared" si="0"/>
        <v>2515419118</v>
      </c>
      <c r="H12" s="31">
        <f t="shared" si="0"/>
        <v>2532417294</v>
      </c>
      <c r="I12" s="31">
        <f t="shared" si="0"/>
        <v>2471785465</v>
      </c>
      <c r="J12" s="31">
        <f t="shared" si="0"/>
        <v>2471785465</v>
      </c>
      <c r="K12" s="31">
        <f t="shared" si="0"/>
        <v>2440376714</v>
      </c>
      <c r="L12" s="31">
        <f t="shared" si="0"/>
        <v>2455887996</v>
      </c>
      <c r="M12" s="31">
        <f t="shared" si="0"/>
        <v>2833924133</v>
      </c>
      <c r="N12" s="31">
        <f t="shared" si="0"/>
        <v>2833924133</v>
      </c>
      <c r="O12" s="31">
        <f t="shared" si="0"/>
        <v>2702431474</v>
      </c>
      <c r="P12" s="31">
        <f t="shared" si="0"/>
        <v>2923669683</v>
      </c>
      <c r="Q12" s="31">
        <f t="shared" si="0"/>
        <v>3158759751</v>
      </c>
      <c r="R12" s="31">
        <f t="shared" si="0"/>
        <v>3158759751</v>
      </c>
      <c r="S12" s="31">
        <f t="shared" si="0"/>
        <v>3114840389</v>
      </c>
      <c r="T12" s="31">
        <f t="shared" si="0"/>
        <v>2368912160</v>
      </c>
      <c r="U12" s="31">
        <f t="shared" si="0"/>
        <v>2575415379</v>
      </c>
      <c r="V12" s="31">
        <f t="shared" si="0"/>
        <v>2575415379</v>
      </c>
      <c r="W12" s="31">
        <f t="shared" si="0"/>
        <v>2575415379</v>
      </c>
      <c r="X12" s="31">
        <f t="shared" si="0"/>
        <v>2791961596</v>
      </c>
      <c r="Y12" s="31">
        <f t="shared" si="0"/>
        <v>-216546217</v>
      </c>
      <c r="Z12" s="32">
        <f>+IF(X12&lt;&gt;0,+(Y12/X12)*100,0)</f>
        <v>-7.756060015662193</v>
      </c>
      <c r="AA12" s="33">
        <f>SUM(AA6:AA11)</f>
        <v>2791961596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3356017</v>
      </c>
      <c r="D15" s="18">
        <v>3356017</v>
      </c>
      <c r="E15" s="19">
        <v>18373538</v>
      </c>
      <c r="F15" s="20">
        <v>18373538</v>
      </c>
      <c r="G15" s="20">
        <v>13397231</v>
      </c>
      <c r="H15" s="20">
        <v>13405360</v>
      </c>
      <c r="I15" s="20">
        <v>13389730</v>
      </c>
      <c r="J15" s="20">
        <v>13389730</v>
      </c>
      <c r="K15" s="20">
        <v>13401545</v>
      </c>
      <c r="L15" s="20">
        <v>13409937</v>
      </c>
      <c r="M15" s="20">
        <v>13402830</v>
      </c>
      <c r="N15" s="20">
        <v>13402830</v>
      </c>
      <c r="O15" s="20">
        <v>13415072</v>
      </c>
      <c r="P15" s="20">
        <v>13427467</v>
      </c>
      <c r="Q15" s="20">
        <v>13492195</v>
      </c>
      <c r="R15" s="20">
        <v>13492195</v>
      </c>
      <c r="S15" s="20">
        <v>13504911</v>
      </c>
      <c r="T15" s="20">
        <v>13625721</v>
      </c>
      <c r="U15" s="20">
        <v>13511804</v>
      </c>
      <c r="V15" s="20">
        <v>13511804</v>
      </c>
      <c r="W15" s="20">
        <v>13511804</v>
      </c>
      <c r="X15" s="20">
        <v>18373538</v>
      </c>
      <c r="Y15" s="20">
        <v>-4861734</v>
      </c>
      <c r="Z15" s="21">
        <v>-26.46</v>
      </c>
      <c r="AA15" s="22">
        <v>18373538</v>
      </c>
    </row>
    <row r="16" spans="1:27" ht="13.5">
      <c r="A16" s="23" t="s">
        <v>42</v>
      </c>
      <c r="B16" s="17"/>
      <c r="C16" s="18"/>
      <c r="D16" s="18"/>
      <c r="E16" s="19">
        <v>17488</v>
      </c>
      <c r="F16" s="20">
        <v>17488</v>
      </c>
      <c r="G16" s="24">
        <v>108162986</v>
      </c>
      <c r="H16" s="24">
        <v>22915</v>
      </c>
      <c r="I16" s="24">
        <v>22915</v>
      </c>
      <c r="J16" s="20">
        <v>22915</v>
      </c>
      <c r="K16" s="24">
        <v>22915</v>
      </c>
      <c r="L16" s="24">
        <v>22915</v>
      </c>
      <c r="M16" s="20">
        <v>22915</v>
      </c>
      <c r="N16" s="24">
        <v>22915</v>
      </c>
      <c r="O16" s="24">
        <v>22915</v>
      </c>
      <c r="P16" s="24">
        <v>22915</v>
      </c>
      <c r="Q16" s="20">
        <v>22915</v>
      </c>
      <c r="R16" s="24">
        <v>22915</v>
      </c>
      <c r="S16" s="24">
        <v>22915</v>
      </c>
      <c r="T16" s="20">
        <v>22915</v>
      </c>
      <c r="U16" s="24">
        <v>22915</v>
      </c>
      <c r="V16" s="24">
        <v>22915</v>
      </c>
      <c r="W16" s="24">
        <v>22915</v>
      </c>
      <c r="X16" s="20">
        <v>17488</v>
      </c>
      <c r="Y16" s="24">
        <v>5427</v>
      </c>
      <c r="Z16" s="25">
        <v>31.03</v>
      </c>
      <c r="AA16" s="26">
        <v>17488</v>
      </c>
    </row>
    <row r="17" spans="1:27" ht="13.5">
      <c r="A17" s="23" t="s">
        <v>43</v>
      </c>
      <c r="B17" s="17"/>
      <c r="C17" s="18">
        <v>2247210603</v>
      </c>
      <c r="D17" s="18">
        <v>2247210603</v>
      </c>
      <c r="E17" s="19">
        <v>2364689240</v>
      </c>
      <c r="F17" s="20">
        <v>2364689240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2364689240</v>
      </c>
      <c r="Y17" s="20">
        <v>-2364689240</v>
      </c>
      <c r="Z17" s="21">
        <v>-100</v>
      </c>
      <c r="AA17" s="22">
        <v>2364689240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10027864104</v>
      </c>
      <c r="D19" s="18">
        <v>10027864104</v>
      </c>
      <c r="E19" s="19">
        <v>9244571589</v>
      </c>
      <c r="F19" s="20">
        <v>9333079881</v>
      </c>
      <c r="G19" s="20">
        <v>11926236787</v>
      </c>
      <c r="H19" s="20">
        <v>12743830723</v>
      </c>
      <c r="I19" s="20">
        <v>12901107666</v>
      </c>
      <c r="J19" s="20">
        <v>12901107666</v>
      </c>
      <c r="K19" s="20">
        <v>12889059839</v>
      </c>
      <c r="L19" s="20">
        <v>12866932908</v>
      </c>
      <c r="M19" s="20">
        <v>12960739545</v>
      </c>
      <c r="N19" s="20">
        <v>12960739545</v>
      </c>
      <c r="O19" s="20">
        <v>12966598544</v>
      </c>
      <c r="P19" s="20">
        <v>12924898973</v>
      </c>
      <c r="Q19" s="20">
        <v>13148923889</v>
      </c>
      <c r="R19" s="20">
        <v>13148923889</v>
      </c>
      <c r="S19" s="20">
        <v>13290676620</v>
      </c>
      <c r="T19" s="20">
        <v>13760399107</v>
      </c>
      <c r="U19" s="20">
        <v>13665049216</v>
      </c>
      <c r="V19" s="20">
        <v>13665049216</v>
      </c>
      <c r="W19" s="20">
        <v>13665049216</v>
      </c>
      <c r="X19" s="20">
        <v>9333079881</v>
      </c>
      <c r="Y19" s="20">
        <v>4331969335</v>
      </c>
      <c r="Z19" s="21">
        <v>46.42</v>
      </c>
      <c r="AA19" s="22">
        <v>9333079881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110280177</v>
      </c>
      <c r="D22" s="18">
        <v>110280177</v>
      </c>
      <c r="E22" s="19">
        <v>235099020</v>
      </c>
      <c r="F22" s="20">
        <v>235099020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235099020</v>
      </c>
      <c r="Y22" s="20">
        <v>-235099020</v>
      </c>
      <c r="Z22" s="21">
        <v>-100</v>
      </c>
      <c r="AA22" s="22">
        <v>235099020</v>
      </c>
    </row>
    <row r="23" spans="1:27" ht="13.5">
      <c r="A23" s="23" t="s">
        <v>49</v>
      </c>
      <c r="B23" s="17"/>
      <c r="C23" s="18">
        <v>297955238</v>
      </c>
      <c r="D23" s="18">
        <v>297955238</v>
      </c>
      <c r="E23" s="19">
        <v>15892876</v>
      </c>
      <c r="F23" s="20">
        <v>15892876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15892876</v>
      </c>
      <c r="Y23" s="24">
        <v>-15892876</v>
      </c>
      <c r="Z23" s="25">
        <v>-100</v>
      </c>
      <c r="AA23" s="26">
        <v>15892876</v>
      </c>
    </row>
    <row r="24" spans="1:27" ht="13.5">
      <c r="A24" s="27" t="s">
        <v>50</v>
      </c>
      <c r="B24" s="35"/>
      <c r="C24" s="29">
        <f aca="true" t="shared" si="1" ref="C24:Y24">SUM(C15:C23)</f>
        <v>12686666139</v>
      </c>
      <c r="D24" s="29">
        <f>SUM(D15:D23)</f>
        <v>12686666139</v>
      </c>
      <c r="E24" s="36">
        <f t="shared" si="1"/>
        <v>11878643751</v>
      </c>
      <c r="F24" s="37">
        <f t="shared" si="1"/>
        <v>11967152043</v>
      </c>
      <c r="G24" s="37">
        <f t="shared" si="1"/>
        <v>12047797004</v>
      </c>
      <c r="H24" s="37">
        <f t="shared" si="1"/>
        <v>12757258998</v>
      </c>
      <c r="I24" s="37">
        <f t="shared" si="1"/>
        <v>12914520311</v>
      </c>
      <c r="J24" s="37">
        <f t="shared" si="1"/>
        <v>12914520311</v>
      </c>
      <c r="K24" s="37">
        <f t="shared" si="1"/>
        <v>12902484299</v>
      </c>
      <c r="L24" s="37">
        <f t="shared" si="1"/>
        <v>12880365760</v>
      </c>
      <c r="M24" s="37">
        <f t="shared" si="1"/>
        <v>12974165290</v>
      </c>
      <c r="N24" s="37">
        <f t="shared" si="1"/>
        <v>12974165290</v>
      </c>
      <c r="O24" s="37">
        <f t="shared" si="1"/>
        <v>12980036531</v>
      </c>
      <c r="P24" s="37">
        <f t="shared" si="1"/>
        <v>12938349355</v>
      </c>
      <c r="Q24" s="37">
        <f t="shared" si="1"/>
        <v>13162438999</v>
      </c>
      <c r="R24" s="37">
        <f t="shared" si="1"/>
        <v>13162438999</v>
      </c>
      <c r="S24" s="37">
        <f t="shared" si="1"/>
        <v>13304204446</v>
      </c>
      <c r="T24" s="37">
        <f t="shared" si="1"/>
        <v>13774047743</v>
      </c>
      <c r="U24" s="37">
        <f t="shared" si="1"/>
        <v>13678583935</v>
      </c>
      <c r="V24" s="37">
        <f t="shared" si="1"/>
        <v>13678583935</v>
      </c>
      <c r="W24" s="37">
        <f t="shared" si="1"/>
        <v>13678583935</v>
      </c>
      <c r="X24" s="37">
        <f t="shared" si="1"/>
        <v>11967152043</v>
      </c>
      <c r="Y24" s="37">
        <f t="shared" si="1"/>
        <v>1711431892</v>
      </c>
      <c r="Z24" s="38">
        <f>+IF(X24&lt;&gt;0,+(Y24/X24)*100,0)</f>
        <v>14.301079202892517</v>
      </c>
      <c r="AA24" s="39">
        <f>SUM(AA15:AA23)</f>
        <v>11967152043</v>
      </c>
    </row>
    <row r="25" spans="1:27" ht="13.5">
      <c r="A25" s="27" t="s">
        <v>51</v>
      </c>
      <c r="B25" s="28"/>
      <c r="C25" s="29">
        <f aca="true" t="shared" si="2" ref="C25:Y25">+C12+C24</f>
        <v>14583183868</v>
      </c>
      <c r="D25" s="29">
        <f>+D12+D24</f>
        <v>14583183868</v>
      </c>
      <c r="E25" s="30">
        <f t="shared" si="2"/>
        <v>14793201215</v>
      </c>
      <c r="F25" s="31">
        <f t="shared" si="2"/>
        <v>14759113639</v>
      </c>
      <c r="G25" s="31">
        <f t="shared" si="2"/>
        <v>14563216122</v>
      </c>
      <c r="H25" s="31">
        <f t="shared" si="2"/>
        <v>15289676292</v>
      </c>
      <c r="I25" s="31">
        <f t="shared" si="2"/>
        <v>15386305776</v>
      </c>
      <c r="J25" s="31">
        <f t="shared" si="2"/>
        <v>15386305776</v>
      </c>
      <c r="K25" s="31">
        <f t="shared" si="2"/>
        <v>15342861013</v>
      </c>
      <c r="L25" s="31">
        <f t="shared" si="2"/>
        <v>15336253756</v>
      </c>
      <c r="M25" s="31">
        <f t="shared" si="2"/>
        <v>15808089423</v>
      </c>
      <c r="N25" s="31">
        <f t="shared" si="2"/>
        <v>15808089423</v>
      </c>
      <c r="O25" s="31">
        <f t="shared" si="2"/>
        <v>15682468005</v>
      </c>
      <c r="P25" s="31">
        <f t="shared" si="2"/>
        <v>15862019038</v>
      </c>
      <c r="Q25" s="31">
        <f t="shared" si="2"/>
        <v>16321198750</v>
      </c>
      <c r="R25" s="31">
        <f t="shared" si="2"/>
        <v>16321198750</v>
      </c>
      <c r="S25" s="31">
        <f t="shared" si="2"/>
        <v>16419044835</v>
      </c>
      <c r="T25" s="31">
        <f t="shared" si="2"/>
        <v>16142959903</v>
      </c>
      <c r="U25" s="31">
        <f t="shared" si="2"/>
        <v>16253999314</v>
      </c>
      <c r="V25" s="31">
        <f t="shared" si="2"/>
        <v>16253999314</v>
      </c>
      <c r="W25" s="31">
        <f t="shared" si="2"/>
        <v>16253999314</v>
      </c>
      <c r="X25" s="31">
        <f t="shared" si="2"/>
        <v>14759113639</v>
      </c>
      <c r="Y25" s="31">
        <f t="shared" si="2"/>
        <v>1494885675</v>
      </c>
      <c r="Z25" s="32">
        <f>+IF(X25&lt;&gt;0,+(Y25/X25)*100,0)</f>
        <v>10.12855996345107</v>
      </c>
      <c r="AA25" s="33">
        <f>+AA12+AA24</f>
        <v>14759113639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96205941</v>
      </c>
      <c r="D30" s="18">
        <v>96205941</v>
      </c>
      <c r="E30" s="19">
        <v>18425887</v>
      </c>
      <c r="F30" s="20">
        <v>18425887</v>
      </c>
      <c r="G30" s="20">
        <v>38312189</v>
      </c>
      <c r="H30" s="20">
        <v>38129812</v>
      </c>
      <c r="I30" s="20">
        <v>38029640</v>
      </c>
      <c r="J30" s="20">
        <v>38029640</v>
      </c>
      <c r="K30" s="20">
        <v>37917097</v>
      </c>
      <c r="L30" s="20">
        <v>37769292</v>
      </c>
      <c r="M30" s="20">
        <v>37424599</v>
      </c>
      <c r="N30" s="20">
        <v>37424599</v>
      </c>
      <c r="O30" s="20">
        <v>47297508</v>
      </c>
      <c r="P30" s="20">
        <v>47146678</v>
      </c>
      <c r="Q30" s="20">
        <v>80798948</v>
      </c>
      <c r="R30" s="20">
        <v>80798948</v>
      </c>
      <c r="S30" s="20">
        <v>80668444</v>
      </c>
      <c r="T30" s="20">
        <v>38372693</v>
      </c>
      <c r="U30" s="20">
        <v>118437115</v>
      </c>
      <c r="V30" s="20">
        <v>118437115</v>
      </c>
      <c r="W30" s="20">
        <v>118437115</v>
      </c>
      <c r="X30" s="20">
        <v>18425887</v>
      </c>
      <c r="Y30" s="20">
        <v>100011228</v>
      </c>
      <c r="Z30" s="21">
        <v>542.78</v>
      </c>
      <c r="AA30" s="22">
        <v>18425887</v>
      </c>
    </row>
    <row r="31" spans="1:27" ht="13.5">
      <c r="A31" s="23" t="s">
        <v>56</v>
      </c>
      <c r="B31" s="17"/>
      <c r="C31" s="18">
        <v>78022639</v>
      </c>
      <c r="D31" s="18">
        <v>78022639</v>
      </c>
      <c r="E31" s="19">
        <v>77100077</v>
      </c>
      <c r="F31" s="20">
        <v>77100077</v>
      </c>
      <c r="G31" s="20">
        <v>68306896</v>
      </c>
      <c r="H31" s="20">
        <v>68332326</v>
      </c>
      <c r="I31" s="20">
        <v>69164910</v>
      </c>
      <c r="J31" s="20">
        <v>69164910</v>
      </c>
      <c r="K31" s="20">
        <v>69662811</v>
      </c>
      <c r="L31" s="20">
        <v>91699339</v>
      </c>
      <c r="M31" s="20">
        <v>92040419</v>
      </c>
      <c r="N31" s="20">
        <v>92040419</v>
      </c>
      <c r="O31" s="20">
        <v>91760299</v>
      </c>
      <c r="P31" s="20">
        <v>90385599</v>
      </c>
      <c r="Q31" s="20">
        <v>90291304</v>
      </c>
      <c r="R31" s="20">
        <v>90291304</v>
      </c>
      <c r="S31" s="20">
        <v>90842856</v>
      </c>
      <c r="T31" s="20">
        <v>67816355</v>
      </c>
      <c r="U31" s="20">
        <v>91498546</v>
      </c>
      <c r="V31" s="20">
        <v>91498546</v>
      </c>
      <c r="W31" s="20">
        <v>91498546</v>
      </c>
      <c r="X31" s="20">
        <v>77100077</v>
      </c>
      <c r="Y31" s="20">
        <v>14398469</v>
      </c>
      <c r="Z31" s="21">
        <v>18.68</v>
      </c>
      <c r="AA31" s="22">
        <v>77100077</v>
      </c>
    </row>
    <row r="32" spans="1:27" ht="13.5">
      <c r="A32" s="23" t="s">
        <v>57</v>
      </c>
      <c r="B32" s="17"/>
      <c r="C32" s="18">
        <v>1086718676</v>
      </c>
      <c r="D32" s="18">
        <v>1086718676</v>
      </c>
      <c r="E32" s="19">
        <v>1194019564</v>
      </c>
      <c r="F32" s="20">
        <v>1164019565</v>
      </c>
      <c r="G32" s="20">
        <v>737318229</v>
      </c>
      <c r="H32" s="20">
        <v>1119302924</v>
      </c>
      <c r="I32" s="20">
        <v>1186714355</v>
      </c>
      <c r="J32" s="20">
        <v>1186714355</v>
      </c>
      <c r="K32" s="20">
        <v>1294653463</v>
      </c>
      <c r="L32" s="20">
        <v>967205439</v>
      </c>
      <c r="M32" s="20">
        <v>1237756752</v>
      </c>
      <c r="N32" s="20">
        <v>1237756752</v>
      </c>
      <c r="O32" s="20">
        <v>1087983924</v>
      </c>
      <c r="P32" s="20">
        <v>1296501571</v>
      </c>
      <c r="Q32" s="20">
        <v>1189297510</v>
      </c>
      <c r="R32" s="20">
        <v>1189297510</v>
      </c>
      <c r="S32" s="20">
        <v>1335767162</v>
      </c>
      <c r="T32" s="20">
        <v>1164597014</v>
      </c>
      <c r="U32" s="20">
        <v>1477711301</v>
      </c>
      <c r="V32" s="20">
        <v>1477711301</v>
      </c>
      <c r="W32" s="20">
        <v>1477711301</v>
      </c>
      <c r="X32" s="20">
        <v>1164019565</v>
      </c>
      <c r="Y32" s="20">
        <v>313691736</v>
      </c>
      <c r="Z32" s="21">
        <v>26.95</v>
      </c>
      <c r="AA32" s="22">
        <v>1164019565</v>
      </c>
    </row>
    <row r="33" spans="1:27" ht="13.5">
      <c r="A33" s="23" t="s">
        <v>58</v>
      </c>
      <c r="B33" s="17"/>
      <c r="C33" s="18">
        <v>125015952</v>
      </c>
      <c r="D33" s="18">
        <v>125015952</v>
      </c>
      <c r="E33" s="19">
        <v>146625564</v>
      </c>
      <c r="F33" s="20">
        <v>146625564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146625564</v>
      </c>
      <c r="Y33" s="20">
        <v>-146625564</v>
      </c>
      <c r="Z33" s="21">
        <v>-100</v>
      </c>
      <c r="AA33" s="22">
        <v>146625564</v>
      </c>
    </row>
    <row r="34" spans="1:27" ht="13.5">
      <c r="A34" s="27" t="s">
        <v>59</v>
      </c>
      <c r="B34" s="28"/>
      <c r="C34" s="29">
        <f aca="true" t="shared" si="3" ref="C34:Y34">SUM(C29:C33)</f>
        <v>1385963208</v>
      </c>
      <c r="D34" s="29">
        <f>SUM(D29:D33)</f>
        <v>1385963208</v>
      </c>
      <c r="E34" s="30">
        <f t="shared" si="3"/>
        <v>1436171092</v>
      </c>
      <c r="F34" s="31">
        <f t="shared" si="3"/>
        <v>1406171093</v>
      </c>
      <c r="G34" s="31">
        <f t="shared" si="3"/>
        <v>843937314</v>
      </c>
      <c r="H34" s="31">
        <f t="shared" si="3"/>
        <v>1225765062</v>
      </c>
      <c r="I34" s="31">
        <f t="shared" si="3"/>
        <v>1293908905</v>
      </c>
      <c r="J34" s="31">
        <f t="shared" si="3"/>
        <v>1293908905</v>
      </c>
      <c r="K34" s="31">
        <f t="shared" si="3"/>
        <v>1402233371</v>
      </c>
      <c r="L34" s="31">
        <f t="shared" si="3"/>
        <v>1096674070</v>
      </c>
      <c r="M34" s="31">
        <f t="shared" si="3"/>
        <v>1367221770</v>
      </c>
      <c r="N34" s="31">
        <f t="shared" si="3"/>
        <v>1367221770</v>
      </c>
      <c r="O34" s="31">
        <f t="shared" si="3"/>
        <v>1227041731</v>
      </c>
      <c r="P34" s="31">
        <f t="shared" si="3"/>
        <v>1434033848</v>
      </c>
      <c r="Q34" s="31">
        <f t="shared" si="3"/>
        <v>1360387762</v>
      </c>
      <c r="R34" s="31">
        <f t="shared" si="3"/>
        <v>1360387762</v>
      </c>
      <c r="S34" s="31">
        <f t="shared" si="3"/>
        <v>1507278462</v>
      </c>
      <c r="T34" s="31">
        <f t="shared" si="3"/>
        <v>1270786062</v>
      </c>
      <c r="U34" s="31">
        <f t="shared" si="3"/>
        <v>1687646962</v>
      </c>
      <c r="V34" s="31">
        <f t="shared" si="3"/>
        <v>1687646962</v>
      </c>
      <c r="W34" s="31">
        <f t="shared" si="3"/>
        <v>1687646962</v>
      </c>
      <c r="X34" s="31">
        <f t="shared" si="3"/>
        <v>1406171093</v>
      </c>
      <c r="Y34" s="31">
        <f t="shared" si="3"/>
        <v>281475869</v>
      </c>
      <c r="Z34" s="32">
        <f>+IF(X34&lt;&gt;0,+(Y34/X34)*100,0)</f>
        <v>20.017184992722644</v>
      </c>
      <c r="AA34" s="33">
        <f>SUM(AA29:AA33)</f>
        <v>1406171093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422518399</v>
      </c>
      <c r="D37" s="18">
        <v>422518399</v>
      </c>
      <c r="E37" s="19">
        <v>497581984</v>
      </c>
      <c r="F37" s="20">
        <v>474517759</v>
      </c>
      <c r="G37" s="20">
        <v>153248754</v>
      </c>
      <c r="H37" s="20">
        <v>152519247</v>
      </c>
      <c r="I37" s="20">
        <v>152118562</v>
      </c>
      <c r="J37" s="20">
        <v>152118562</v>
      </c>
      <c r="K37" s="20">
        <v>151668389</v>
      </c>
      <c r="L37" s="20">
        <v>151077168</v>
      </c>
      <c r="M37" s="20">
        <v>149698398</v>
      </c>
      <c r="N37" s="20">
        <v>149698398</v>
      </c>
      <c r="O37" s="20">
        <v>189190032</v>
      </c>
      <c r="P37" s="20">
        <v>188586711</v>
      </c>
      <c r="Q37" s="20">
        <v>323195790</v>
      </c>
      <c r="R37" s="20">
        <v>323195790</v>
      </c>
      <c r="S37" s="20">
        <v>322673774</v>
      </c>
      <c r="T37" s="20">
        <v>153490774</v>
      </c>
      <c r="U37" s="20">
        <v>473748461</v>
      </c>
      <c r="V37" s="20">
        <v>473748461</v>
      </c>
      <c r="W37" s="20">
        <v>473748461</v>
      </c>
      <c r="X37" s="20">
        <v>474517759</v>
      </c>
      <c r="Y37" s="20">
        <v>-769298</v>
      </c>
      <c r="Z37" s="21">
        <v>-0.16</v>
      </c>
      <c r="AA37" s="22">
        <v>474517759</v>
      </c>
    </row>
    <row r="38" spans="1:27" ht="13.5">
      <c r="A38" s="23" t="s">
        <v>58</v>
      </c>
      <c r="B38" s="17"/>
      <c r="C38" s="18">
        <v>887811945</v>
      </c>
      <c r="D38" s="18">
        <v>887811945</v>
      </c>
      <c r="E38" s="19">
        <v>991932233</v>
      </c>
      <c r="F38" s="20">
        <v>991932233</v>
      </c>
      <c r="G38" s="20">
        <v>909484217</v>
      </c>
      <c r="H38" s="20">
        <v>1012155755</v>
      </c>
      <c r="I38" s="20">
        <v>1013334184</v>
      </c>
      <c r="J38" s="20">
        <v>1013334184</v>
      </c>
      <c r="K38" s="20">
        <v>1014512612</v>
      </c>
      <c r="L38" s="20">
        <v>1009978792</v>
      </c>
      <c r="M38" s="20">
        <v>1011157221</v>
      </c>
      <c r="N38" s="20">
        <v>1011157221</v>
      </c>
      <c r="O38" s="20">
        <v>1012335650</v>
      </c>
      <c r="P38" s="20">
        <v>1013514079</v>
      </c>
      <c r="Q38" s="20">
        <v>1014692508</v>
      </c>
      <c r="R38" s="20">
        <v>1014692508</v>
      </c>
      <c r="S38" s="20">
        <v>1015870936</v>
      </c>
      <c r="T38" s="20">
        <v>1004086648</v>
      </c>
      <c r="U38" s="20">
        <v>1018227794</v>
      </c>
      <c r="V38" s="20">
        <v>1018227794</v>
      </c>
      <c r="W38" s="20">
        <v>1018227794</v>
      </c>
      <c r="X38" s="20">
        <v>991932233</v>
      </c>
      <c r="Y38" s="20">
        <v>26295561</v>
      </c>
      <c r="Z38" s="21">
        <v>2.65</v>
      </c>
      <c r="AA38" s="22">
        <v>991932233</v>
      </c>
    </row>
    <row r="39" spans="1:27" ht="13.5">
      <c r="A39" s="27" t="s">
        <v>61</v>
      </c>
      <c r="B39" s="35"/>
      <c r="C39" s="29">
        <f aca="true" t="shared" si="4" ref="C39:Y39">SUM(C37:C38)</f>
        <v>1310330344</v>
      </c>
      <c r="D39" s="29">
        <f>SUM(D37:D38)</f>
        <v>1310330344</v>
      </c>
      <c r="E39" s="36">
        <f t="shared" si="4"/>
        <v>1489514217</v>
      </c>
      <c r="F39" s="37">
        <f t="shared" si="4"/>
        <v>1466449992</v>
      </c>
      <c r="G39" s="37">
        <f t="shared" si="4"/>
        <v>1062732971</v>
      </c>
      <c r="H39" s="37">
        <f t="shared" si="4"/>
        <v>1164675002</v>
      </c>
      <c r="I39" s="37">
        <f t="shared" si="4"/>
        <v>1165452746</v>
      </c>
      <c r="J39" s="37">
        <f t="shared" si="4"/>
        <v>1165452746</v>
      </c>
      <c r="K39" s="37">
        <f t="shared" si="4"/>
        <v>1166181001</v>
      </c>
      <c r="L39" s="37">
        <f t="shared" si="4"/>
        <v>1161055960</v>
      </c>
      <c r="M39" s="37">
        <f t="shared" si="4"/>
        <v>1160855619</v>
      </c>
      <c r="N39" s="37">
        <f t="shared" si="4"/>
        <v>1160855619</v>
      </c>
      <c r="O39" s="37">
        <f t="shared" si="4"/>
        <v>1201525682</v>
      </c>
      <c r="P39" s="37">
        <f t="shared" si="4"/>
        <v>1202100790</v>
      </c>
      <c r="Q39" s="37">
        <f t="shared" si="4"/>
        <v>1337888298</v>
      </c>
      <c r="R39" s="37">
        <f t="shared" si="4"/>
        <v>1337888298</v>
      </c>
      <c r="S39" s="37">
        <f t="shared" si="4"/>
        <v>1338544710</v>
      </c>
      <c r="T39" s="37">
        <f t="shared" si="4"/>
        <v>1157577422</v>
      </c>
      <c r="U39" s="37">
        <f t="shared" si="4"/>
        <v>1491976255</v>
      </c>
      <c r="V39" s="37">
        <f t="shared" si="4"/>
        <v>1491976255</v>
      </c>
      <c r="W39" s="37">
        <f t="shared" si="4"/>
        <v>1491976255</v>
      </c>
      <c r="X39" s="37">
        <f t="shared" si="4"/>
        <v>1466449992</v>
      </c>
      <c r="Y39" s="37">
        <f t="shared" si="4"/>
        <v>25526263</v>
      </c>
      <c r="Z39" s="38">
        <f>+IF(X39&lt;&gt;0,+(Y39/X39)*100,0)</f>
        <v>1.7406841787483196</v>
      </c>
      <c r="AA39" s="39">
        <f>SUM(AA37:AA38)</f>
        <v>1466449992</v>
      </c>
    </row>
    <row r="40" spans="1:27" ht="13.5">
      <c r="A40" s="27" t="s">
        <v>62</v>
      </c>
      <c r="B40" s="28"/>
      <c r="C40" s="29">
        <f aca="true" t="shared" si="5" ref="C40:Y40">+C34+C39</f>
        <v>2696293552</v>
      </c>
      <c r="D40" s="29">
        <f>+D34+D39</f>
        <v>2696293552</v>
      </c>
      <c r="E40" s="30">
        <f t="shared" si="5"/>
        <v>2925685309</v>
      </c>
      <c r="F40" s="31">
        <f t="shared" si="5"/>
        <v>2872621085</v>
      </c>
      <c r="G40" s="31">
        <f t="shared" si="5"/>
        <v>1906670285</v>
      </c>
      <c r="H40" s="31">
        <f t="shared" si="5"/>
        <v>2390440064</v>
      </c>
      <c r="I40" s="31">
        <f t="shared" si="5"/>
        <v>2459361651</v>
      </c>
      <c r="J40" s="31">
        <f t="shared" si="5"/>
        <v>2459361651</v>
      </c>
      <c r="K40" s="31">
        <f t="shared" si="5"/>
        <v>2568414372</v>
      </c>
      <c r="L40" s="31">
        <f t="shared" si="5"/>
        <v>2257730030</v>
      </c>
      <c r="M40" s="31">
        <f t="shared" si="5"/>
        <v>2528077389</v>
      </c>
      <c r="N40" s="31">
        <f t="shared" si="5"/>
        <v>2528077389</v>
      </c>
      <c r="O40" s="31">
        <f t="shared" si="5"/>
        <v>2428567413</v>
      </c>
      <c r="P40" s="31">
        <f t="shared" si="5"/>
        <v>2636134638</v>
      </c>
      <c r="Q40" s="31">
        <f t="shared" si="5"/>
        <v>2698276060</v>
      </c>
      <c r="R40" s="31">
        <f t="shared" si="5"/>
        <v>2698276060</v>
      </c>
      <c r="S40" s="31">
        <f t="shared" si="5"/>
        <v>2845823172</v>
      </c>
      <c r="T40" s="31">
        <f t="shared" si="5"/>
        <v>2428363484</v>
      </c>
      <c r="U40" s="31">
        <f t="shared" si="5"/>
        <v>3179623217</v>
      </c>
      <c r="V40" s="31">
        <f t="shared" si="5"/>
        <v>3179623217</v>
      </c>
      <c r="W40" s="31">
        <f t="shared" si="5"/>
        <v>3179623217</v>
      </c>
      <c r="X40" s="31">
        <f t="shared" si="5"/>
        <v>2872621085</v>
      </c>
      <c r="Y40" s="31">
        <f t="shared" si="5"/>
        <v>307002132</v>
      </c>
      <c r="Z40" s="32">
        <f>+IF(X40&lt;&gt;0,+(Y40/X40)*100,0)</f>
        <v>10.687178117680633</v>
      </c>
      <c r="AA40" s="33">
        <f>+AA34+AA39</f>
        <v>2872621085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11886890316</v>
      </c>
      <c r="D42" s="43">
        <f>+D25-D40</f>
        <v>11886890316</v>
      </c>
      <c r="E42" s="44">
        <f t="shared" si="6"/>
        <v>11867515906</v>
      </c>
      <c r="F42" s="45">
        <f t="shared" si="6"/>
        <v>11886492554</v>
      </c>
      <c r="G42" s="45">
        <f t="shared" si="6"/>
        <v>12656545837</v>
      </c>
      <c r="H42" s="45">
        <f t="shared" si="6"/>
        <v>12899236228</v>
      </c>
      <c r="I42" s="45">
        <f t="shared" si="6"/>
        <v>12926944125</v>
      </c>
      <c r="J42" s="45">
        <f t="shared" si="6"/>
        <v>12926944125</v>
      </c>
      <c r="K42" s="45">
        <f t="shared" si="6"/>
        <v>12774446641</v>
      </c>
      <c r="L42" s="45">
        <f t="shared" si="6"/>
        <v>13078523726</v>
      </c>
      <c r="M42" s="45">
        <f t="shared" si="6"/>
        <v>13280012034</v>
      </c>
      <c r="N42" s="45">
        <f t="shared" si="6"/>
        <v>13280012034</v>
      </c>
      <c r="O42" s="45">
        <f t="shared" si="6"/>
        <v>13253900592</v>
      </c>
      <c r="P42" s="45">
        <f t="shared" si="6"/>
        <v>13225884400</v>
      </c>
      <c r="Q42" s="45">
        <f t="shared" si="6"/>
        <v>13622922690</v>
      </c>
      <c r="R42" s="45">
        <f t="shared" si="6"/>
        <v>13622922690</v>
      </c>
      <c r="S42" s="45">
        <f t="shared" si="6"/>
        <v>13573221663</v>
      </c>
      <c r="T42" s="45">
        <f t="shared" si="6"/>
        <v>13714596419</v>
      </c>
      <c r="U42" s="45">
        <f t="shared" si="6"/>
        <v>13074376097</v>
      </c>
      <c r="V42" s="45">
        <f t="shared" si="6"/>
        <v>13074376097</v>
      </c>
      <c r="W42" s="45">
        <f t="shared" si="6"/>
        <v>13074376097</v>
      </c>
      <c r="X42" s="45">
        <f t="shared" si="6"/>
        <v>11886492554</v>
      </c>
      <c r="Y42" s="45">
        <f t="shared" si="6"/>
        <v>1187883543</v>
      </c>
      <c r="Z42" s="46">
        <f>+IF(X42&lt;&gt;0,+(Y42/X42)*100,0)</f>
        <v>9.993558129982235</v>
      </c>
      <c r="AA42" s="47">
        <f>+AA25-AA40</f>
        <v>11886492554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10876836636</v>
      </c>
      <c r="D45" s="18">
        <v>10876836636</v>
      </c>
      <c r="E45" s="19">
        <v>10927465869</v>
      </c>
      <c r="F45" s="20">
        <v>10946442617</v>
      </c>
      <c r="G45" s="20">
        <v>11900147831</v>
      </c>
      <c r="H45" s="20">
        <v>12065626106</v>
      </c>
      <c r="I45" s="20">
        <v>12093195248</v>
      </c>
      <c r="J45" s="20">
        <v>12093195248</v>
      </c>
      <c r="K45" s="20">
        <v>11940540634</v>
      </c>
      <c r="L45" s="20">
        <v>12208053324</v>
      </c>
      <c r="M45" s="20">
        <v>12409378642</v>
      </c>
      <c r="N45" s="20">
        <v>12409378642</v>
      </c>
      <c r="O45" s="20">
        <v>12383090620</v>
      </c>
      <c r="P45" s="20">
        <v>12355028365</v>
      </c>
      <c r="Q45" s="20">
        <v>12612802310</v>
      </c>
      <c r="R45" s="20">
        <v>12612802310</v>
      </c>
      <c r="S45" s="20">
        <v>12702007350</v>
      </c>
      <c r="T45" s="20">
        <v>12844873490</v>
      </c>
      <c r="U45" s="20">
        <v>12202965191</v>
      </c>
      <c r="V45" s="20">
        <v>12202965191</v>
      </c>
      <c r="W45" s="20">
        <v>12202965191</v>
      </c>
      <c r="X45" s="20">
        <v>10946442617</v>
      </c>
      <c r="Y45" s="20">
        <v>1256522574</v>
      </c>
      <c r="Z45" s="48">
        <v>11.48</v>
      </c>
      <c r="AA45" s="22">
        <v>10946442617</v>
      </c>
    </row>
    <row r="46" spans="1:27" ht="13.5">
      <c r="A46" s="23" t="s">
        <v>67</v>
      </c>
      <c r="B46" s="17"/>
      <c r="C46" s="18">
        <v>1010053680</v>
      </c>
      <c r="D46" s="18">
        <v>1010053680</v>
      </c>
      <c r="E46" s="19">
        <v>940049937</v>
      </c>
      <c r="F46" s="20">
        <v>940049937</v>
      </c>
      <c r="G46" s="20">
        <v>756398006</v>
      </c>
      <c r="H46" s="20">
        <v>833610122</v>
      </c>
      <c r="I46" s="20">
        <v>833748877</v>
      </c>
      <c r="J46" s="20">
        <v>833748877</v>
      </c>
      <c r="K46" s="20">
        <v>833906007</v>
      </c>
      <c r="L46" s="20">
        <v>870470402</v>
      </c>
      <c r="M46" s="20">
        <v>870633392</v>
      </c>
      <c r="N46" s="20">
        <v>870633392</v>
      </c>
      <c r="O46" s="20">
        <v>870809972</v>
      </c>
      <c r="P46" s="20">
        <v>870856035</v>
      </c>
      <c r="Q46" s="20">
        <v>1010120380</v>
      </c>
      <c r="R46" s="20">
        <v>1010120380</v>
      </c>
      <c r="S46" s="20">
        <v>871214313</v>
      </c>
      <c r="T46" s="20">
        <v>869722929</v>
      </c>
      <c r="U46" s="20">
        <v>871410906</v>
      </c>
      <c r="V46" s="20">
        <v>871410906</v>
      </c>
      <c r="W46" s="20">
        <v>871410906</v>
      </c>
      <c r="X46" s="20">
        <v>940049937</v>
      </c>
      <c r="Y46" s="20">
        <v>-68639031</v>
      </c>
      <c r="Z46" s="48">
        <v>-7.3</v>
      </c>
      <c r="AA46" s="22">
        <v>940049937</v>
      </c>
    </row>
    <row r="47" spans="1:27" ht="13.5">
      <c r="A47" s="23" t="s">
        <v>68</v>
      </c>
      <c r="B47" s="17"/>
      <c r="C47" s="18"/>
      <c r="D47" s="18"/>
      <c r="E47" s="19">
        <v>100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11886890316</v>
      </c>
      <c r="D48" s="51">
        <f>SUM(D45:D47)</f>
        <v>11886890316</v>
      </c>
      <c r="E48" s="52">
        <f t="shared" si="7"/>
        <v>11867515906</v>
      </c>
      <c r="F48" s="53">
        <f t="shared" si="7"/>
        <v>11886492554</v>
      </c>
      <c r="G48" s="53">
        <f t="shared" si="7"/>
        <v>12656545837</v>
      </c>
      <c r="H48" s="53">
        <f t="shared" si="7"/>
        <v>12899236228</v>
      </c>
      <c r="I48" s="53">
        <f t="shared" si="7"/>
        <v>12926944125</v>
      </c>
      <c r="J48" s="53">
        <f t="shared" si="7"/>
        <v>12926944125</v>
      </c>
      <c r="K48" s="53">
        <f t="shared" si="7"/>
        <v>12774446641</v>
      </c>
      <c r="L48" s="53">
        <f t="shared" si="7"/>
        <v>13078523726</v>
      </c>
      <c r="M48" s="53">
        <f t="shared" si="7"/>
        <v>13280012034</v>
      </c>
      <c r="N48" s="53">
        <f t="shared" si="7"/>
        <v>13280012034</v>
      </c>
      <c r="O48" s="53">
        <f t="shared" si="7"/>
        <v>13253900592</v>
      </c>
      <c r="P48" s="53">
        <f t="shared" si="7"/>
        <v>13225884400</v>
      </c>
      <c r="Q48" s="53">
        <f t="shared" si="7"/>
        <v>13622922690</v>
      </c>
      <c r="R48" s="53">
        <f t="shared" si="7"/>
        <v>13622922690</v>
      </c>
      <c r="S48" s="53">
        <f t="shared" si="7"/>
        <v>13573221663</v>
      </c>
      <c r="T48" s="53">
        <f t="shared" si="7"/>
        <v>13714596419</v>
      </c>
      <c r="U48" s="53">
        <f t="shared" si="7"/>
        <v>13074376097</v>
      </c>
      <c r="V48" s="53">
        <f t="shared" si="7"/>
        <v>13074376097</v>
      </c>
      <c r="W48" s="53">
        <f t="shared" si="7"/>
        <v>13074376097</v>
      </c>
      <c r="X48" s="53">
        <f t="shared" si="7"/>
        <v>11886492554</v>
      </c>
      <c r="Y48" s="53">
        <f t="shared" si="7"/>
        <v>1187883543</v>
      </c>
      <c r="Z48" s="54">
        <f>+IF(X48&lt;&gt;0,+(Y48/X48)*100,0)</f>
        <v>9.993558129982235</v>
      </c>
      <c r="AA48" s="55">
        <f>SUM(AA45:AA47)</f>
        <v>11886492554</v>
      </c>
    </row>
    <row r="49" spans="1:27" ht="13.5">
      <c r="A49" s="56" t="s">
        <v>94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2015-08-04T06:35:55Z</dcterms:created>
  <dcterms:modified xsi:type="dcterms:W3CDTF">2015-08-04T06:37:26Z</dcterms:modified>
  <cp:category/>
  <cp:version/>
  <cp:contentType/>
  <cp:contentStatus/>
</cp:coreProperties>
</file>