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JHB" sheetId="2" r:id="rId2"/>
    <sheet name="TSH" sheetId="3" r:id="rId3"/>
    <sheet name="EKU" sheetId="4" r:id="rId4"/>
    <sheet name="GT421" sheetId="5" r:id="rId5"/>
    <sheet name="GT423" sheetId="6" r:id="rId6"/>
    <sheet name="GT484" sheetId="7" r:id="rId7"/>
    <sheet name="GT422" sheetId="8" r:id="rId8"/>
    <sheet name="GT481" sheetId="9" r:id="rId9"/>
    <sheet name="GT482" sheetId="10" r:id="rId10"/>
    <sheet name="DC42" sheetId="11" r:id="rId11"/>
    <sheet name="DC48" sheetId="12" r:id="rId12"/>
    <sheet name="GT483" sheetId="13" r:id="rId13"/>
  </sheets>
  <definedNames>
    <definedName name="_xlnm.Print_Area" localSheetId="10">'DC42'!$A$1:$AA$54</definedName>
    <definedName name="_xlnm.Print_Area" localSheetId="11">'DC48'!$A$1:$AA$54</definedName>
    <definedName name="_xlnm.Print_Area" localSheetId="3">'EKU'!$A$1:$AA$54</definedName>
    <definedName name="_xlnm.Print_Area" localSheetId="4">'GT421'!$A$1:$AA$54</definedName>
    <definedName name="_xlnm.Print_Area" localSheetId="7">'GT422'!$A$1:$AA$54</definedName>
    <definedName name="_xlnm.Print_Area" localSheetId="5">'GT423'!$A$1:$AA$54</definedName>
    <definedName name="_xlnm.Print_Area" localSheetId="8">'GT481'!$A$1:$AA$54</definedName>
    <definedName name="_xlnm.Print_Area" localSheetId="9">'GT482'!$A$1:$AA$54</definedName>
    <definedName name="_xlnm.Print_Area" localSheetId="12">'GT483'!$A$1:$AA$54</definedName>
    <definedName name="_xlnm.Print_Area" localSheetId="6">'GT484'!$A$1:$AA$54</definedName>
    <definedName name="_xlnm.Print_Area" localSheetId="1">'JHB'!$A$1:$AA$54</definedName>
    <definedName name="_xlnm.Print_Area" localSheetId="0">'Summary'!$A$1:$AA$54</definedName>
    <definedName name="_xlnm.Print_Area" localSheetId="2">'TSH'!$A$1:$AA$54</definedName>
  </definedNames>
  <calcPr calcMode="manual" fullCalcOnLoad="1"/>
</workbook>
</file>

<file path=xl/sharedStrings.xml><?xml version="1.0" encoding="utf-8"?>
<sst xmlns="http://schemas.openxmlformats.org/spreadsheetml/2006/main" count="1014" uniqueCount="86">
  <si>
    <t>Gauteng: City Of Johannesburg(JHB)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</si>
  <si>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</si>
  <si>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</si>
  <si>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</si>
  <si>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</si>
  <si>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</si>
  <si>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</si>
  <si>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</si>
  <si>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</si>
  <si>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</si>
  <si>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</si>
  <si>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</si>
  <si>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</si>
  <si>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</si>
  <si>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</si>
  <si>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</si>
  <si>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</si>
  <si>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</si>
  <si>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</si>
  <si>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</si>
  <si>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</si>
  <si>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</si>
  <si>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</si>
  <si>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</si>
  <si>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</si>
  <si>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</si>
  <si>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</si>
  <si>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</si>
  <si>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</si>
  <si>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</si>
  <si>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</si>
  <si>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</si>
  <si>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</si>
  <si>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</si>
  <si>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</si>
  <si>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</si>
  <si>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</si>
  <si>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</si>
  <si>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</si>
  <si>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</si>
  <si>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</si>
  <si>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</si>
  <si>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</si>
  <si>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</si>
  <si>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</si>
  <si>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</si>
  <si>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</si>
  <si>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</si>
  <si>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</si>
  <si>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</si>
  <si>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</si>
  <si>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</si>
  <si>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</si>
  <si>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</si>
  <si>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</si>
  <si>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</si>
  <si>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</si>
  <si>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</si>
  <si>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</si>
  <si>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</si>
  <si>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</si>
  <si>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</si>
  <si>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</si>
  <si>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</si>
  <si>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</si>
  <si>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</si>
  <si>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</si>
  <si>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</si>
  <si>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</si>
  <si>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</si>
  <si>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C6 Quarterly Budget Statement - Financial Position for 4th Quarter ended 30 June 2015 (Figures Finalised as at 2015/07/31)</t>
  </si>
  <si>
    <t>Gauteng: Ekurhuleni Metro(EKU) - Table C6 Quarterly Budget Statement - Financial Position for 4th Quarter ended 30 June 2015 (Figures Finalised as at 2015/07/31)</t>
  </si>
  <si>
    <t>Gauteng: Emfuleni(GT421) - Table C6 Quarterly Budget Statement - Financial Position for 4th Quarter ended 30 June 2015 (Figures Finalised as at 2015/07/31)</t>
  </si>
  <si>
    <t>Gauteng: Lesedi(GT423) - Table C6 Quarterly Budget Statement - Financial Position for 4th Quarter ended 30 June 2015 (Figures Finalised as at 2015/07/31)</t>
  </si>
  <si>
    <t>Gauteng: Merafong City(GT484) - Table C6 Quarterly Budget Statement - Financial Position for 4th Quarter ended 30 June 2015 (Figures Finalised as at 2015/07/31)</t>
  </si>
  <si>
    <t>Gauteng: Midvaal(GT422) - Table C6 Quarterly Budget Statement - Financial Position for 4th Quarter ended 30 June 2015 (Figures Finalised as at 2015/07/31)</t>
  </si>
  <si>
    <t>Gauteng: Mogale City(GT481) - Table C6 Quarterly Budget Statement - Financial Position for 4th Quarter ended 30 June 2015 (Figures Finalised as at 2015/07/31)</t>
  </si>
  <si>
    <t>Gauteng: Randfontein(GT482) - Table C6 Quarterly Budget Statement - Financial Position for 4th Quarter ended 30 June 2015 (Figures Finalised as at 2015/07/31)</t>
  </si>
  <si>
    <t>Gauteng: Sedibeng(DC42) - Table C6 Quarterly Budget Statement - Financial Position for 4th Quarter ended 30 June 2015 (Figures Finalised as at 2015/07/31)</t>
  </si>
  <si>
    <t>Gauteng: West Rand(DC48) - Table C6 Quarterly Budget Statement - Financial Position for 4th Quarter ended 30 June 2015 (Figures Finalised as at 2015/07/31)</t>
  </si>
  <si>
    <t>Gauteng: Westonaria(GT483)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</si>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</sst>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11752045742</v>
      </c>
      <c r="D6" s="18"/>
      <c r="E6" s="19">
        <v>5864073844</v>
      </c>
      <c r="F6" s="20">
        <v>6667207234</v>
      </c>
      <c r="G6" s="20">
        <v>12038600234</v>
      </c>
      <c r="H6" s="20">
        <v>11835552526</v>
      </c>
      <c r="I6" s="20">
        <v>10897795173</v>
      </c>
      <c r="J6" s="20">
        <v>10897795173</v>
      </c>
      <c r="K6" s="20">
        <v>10643682130</v>
      </c>
      <c r="L6" s="20">
        <v>10707076631</v>
      </c>
      <c r="M6" s="20">
        <v>10829850716</v>
      </c>
      <c r="N6" s="20">
        <v>10829850716</v>
      </c>
      <c r="O6" s="20">
        <v>10738819251</v>
      </c>
      <c r="P6" s="20">
        <v>10339809469</v>
      </c>
      <c r="Q6" s="20">
        <v>11915176111</v>
      </c>
      <c r="R6" s="20">
        <v>11915176111</v>
      </c>
      <c r="S6" s="20">
        <v>13401381426</v>
      </c>
      <c r="T6" s="20">
        <v>12368825913</v>
      </c>
      <c r="U6" s="20">
        <v>12832048404</v>
      </c>
      <c r="V6" s="20">
        <v>12842009932</v>
      </c>
      <c r="W6" s="20">
        <v>12842009932</v>
      </c>
      <c r="X6" s="20">
        <v>6667207234</v>
      </c>
      <c r="Y6" s="20">
        <v>6174802698</v>
      </c>
      <c r="Z6" s="21">
        <v>92.61</v>
      </c>
      <c r="AA6" s="22">
        <v>6667207234</v>
      </c>
    </row>
    <row r="7" spans="1:27" ht="13.5">
      <c r="A7" s="23" t="s">
        <v>34</v>
      </c>
      <c r="B7" s="17"/>
      <c r="C7" s="18">
        <v>1349411872</v>
      </c>
      <c r="D7" s="18"/>
      <c r="E7" s="19">
        <v>6861545085</v>
      </c>
      <c r="F7" s="20">
        <v>3398110658</v>
      </c>
      <c r="G7" s="20">
        <v>1077559632</v>
      </c>
      <c r="H7" s="20">
        <v>1299572859</v>
      </c>
      <c r="I7" s="20">
        <v>1153536432</v>
      </c>
      <c r="J7" s="20">
        <v>1153536432</v>
      </c>
      <c r="K7" s="20">
        <v>683607043</v>
      </c>
      <c r="L7" s="20">
        <v>742589893</v>
      </c>
      <c r="M7" s="20">
        <v>815199367</v>
      </c>
      <c r="N7" s="20">
        <v>815199367</v>
      </c>
      <c r="O7" s="20">
        <v>778142533</v>
      </c>
      <c r="P7" s="20">
        <v>766880944</v>
      </c>
      <c r="Q7" s="20">
        <v>1008298617</v>
      </c>
      <c r="R7" s="20">
        <v>1008298617</v>
      </c>
      <c r="S7" s="20">
        <v>765735306</v>
      </c>
      <c r="T7" s="20">
        <v>768646770</v>
      </c>
      <c r="U7" s="20">
        <v>770101480</v>
      </c>
      <c r="V7" s="20">
        <v>881773819</v>
      </c>
      <c r="W7" s="20">
        <v>881773819</v>
      </c>
      <c r="X7" s="20">
        <v>3398110658</v>
      </c>
      <c r="Y7" s="20">
        <v>-2516336839</v>
      </c>
      <c r="Z7" s="21">
        <v>-74.05</v>
      </c>
      <c r="AA7" s="22">
        <v>3398110658</v>
      </c>
    </row>
    <row r="8" spans="1:27" ht="13.5">
      <c r="A8" s="23" t="s">
        <v>35</v>
      </c>
      <c r="B8" s="17"/>
      <c r="C8" s="18">
        <v>12921745896</v>
      </c>
      <c r="D8" s="18"/>
      <c r="E8" s="19">
        <v>11717870077</v>
      </c>
      <c r="F8" s="20">
        <v>11873779223</v>
      </c>
      <c r="G8" s="20">
        <v>13352838305</v>
      </c>
      <c r="H8" s="20">
        <v>12357364729</v>
      </c>
      <c r="I8" s="20">
        <v>13630636615</v>
      </c>
      <c r="J8" s="20">
        <v>13630636615</v>
      </c>
      <c r="K8" s="20">
        <v>13887821881</v>
      </c>
      <c r="L8" s="20">
        <v>14244535584</v>
      </c>
      <c r="M8" s="20">
        <v>13647239429</v>
      </c>
      <c r="N8" s="20">
        <v>13647239429</v>
      </c>
      <c r="O8" s="20">
        <v>13544814436</v>
      </c>
      <c r="P8" s="20">
        <v>14075666920</v>
      </c>
      <c r="Q8" s="20">
        <v>14450761889</v>
      </c>
      <c r="R8" s="20">
        <v>14450761889</v>
      </c>
      <c r="S8" s="20">
        <v>17613742123</v>
      </c>
      <c r="T8" s="20">
        <v>16458808988</v>
      </c>
      <c r="U8" s="20">
        <v>15155107210</v>
      </c>
      <c r="V8" s="20">
        <v>16391374052</v>
      </c>
      <c r="W8" s="20">
        <v>16391374052</v>
      </c>
      <c r="X8" s="20">
        <v>11873779223</v>
      </c>
      <c r="Y8" s="20">
        <v>4517594829</v>
      </c>
      <c r="Z8" s="21">
        <v>38.05</v>
      </c>
      <c r="AA8" s="22">
        <v>11873779223</v>
      </c>
    </row>
    <row r="9" spans="1:27" ht="13.5">
      <c r="A9" s="23" t="s">
        <v>36</v>
      </c>
      <c r="B9" s="17"/>
      <c r="C9" s="18">
        <v>6002022847</v>
      </c>
      <c r="D9" s="18"/>
      <c r="E9" s="19">
        <v>5221447857</v>
      </c>
      <c r="F9" s="20">
        <v>6369148327</v>
      </c>
      <c r="G9" s="20">
        <v>3143679582</v>
      </c>
      <c r="H9" s="20">
        <v>3571113475</v>
      </c>
      <c r="I9" s="20">
        <v>6410040942</v>
      </c>
      <c r="J9" s="20">
        <v>6410040942</v>
      </c>
      <c r="K9" s="20">
        <v>5886364485</v>
      </c>
      <c r="L9" s="20">
        <v>1288917520</v>
      </c>
      <c r="M9" s="20">
        <v>5578192865</v>
      </c>
      <c r="N9" s="20">
        <v>5578192865</v>
      </c>
      <c r="O9" s="20">
        <v>5711528871</v>
      </c>
      <c r="P9" s="20">
        <v>6070643203</v>
      </c>
      <c r="Q9" s="20">
        <v>5602171371</v>
      </c>
      <c r="R9" s="20">
        <v>5602171371</v>
      </c>
      <c r="S9" s="20">
        <v>4202054616</v>
      </c>
      <c r="T9" s="20">
        <v>4203457710</v>
      </c>
      <c r="U9" s="20">
        <v>5411448660</v>
      </c>
      <c r="V9" s="20">
        <v>5784265433</v>
      </c>
      <c r="W9" s="20">
        <v>5784265433</v>
      </c>
      <c r="X9" s="20">
        <v>6369148327</v>
      </c>
      <c r="Y9" s="20">
        <v>-584882894</v>
      </c>
      <c r="Z9" s="21">
        <v>-9.18</v>
      </c>
      <c r="AA9" s="22">
        <v>6369148327</v>
      </c>
    </row>
    <row r="10" spans="1:27" ht="13.5">
      <c r="A10" s="23" t="s">
        <v>37</v>
      </c>
      <c r="B10" s="17"/>
      <c r="C10" s="18">
        <v>163726952</v>
      </c>
      <c r="D10" s="18"/>
      <c r="E10" s="19">
        <v>1442873881</v>
      </c>
      <c r="F10" s="20">
        <v>1481433606</v>
      </c>
      <c r="G10" s="24">
        <v>94142769</v>
      </c>
      <c r="H10" s="24">
        <v>94142769</v>
      </c>
      <c r="I10" s="24">
        <v>94142769</v>
      </c>
      <c r="J10" s="20">
        <v>94142769</v>
      </c>
      <c r="K10" s="24">
        <v>94142769</v>
      </c>
      <c r="L10" s="24">
        <v>3473803897</v>
      </c>
      <c r="M10" s="20">
        <v>124697897</v>
      </c>
      <c r="N10" s="24">
        <v>124697897</v>
      </c>
      <c r="O10" s="24">
        <v>126305925</v>
      </c>
      <c r="P10" s="24">
        <v>126305925</v>
      </c>
      <c r="Q10" s="20">
        <v>126305925</v>
      </c>
      <c r="R10" s="24">
        <v>126305925</v>
      </c>
      <c r="S10" s="24">
        <v>126305925</v>
      </c>
      <c r="T10" s="20">
        <v>126305925</v>
      </c>
      <c r="U10" s="24">
        <v>126305925</v>
      </c>
      <c r="V10" s="24">
        <v>126305925</v>
      </c>
      <c r="W10" s="24">
        <v>126305925</v>
      </c>
      <c r="X10" s="20">
        <v>1481433606</v>
      </c>
      <c r="Y10" s="24">
        <v>-1355127681</v>
      </c>
      <c r="Z10" s="25">
        <v>-91.47</v>
      </c>
      <c r="AA10" s="26">
        <v>1481433606</v>
      </c>
    </row>
    <row r="11" spans="1:27" ht="13.5">
      <c r="A11" s="23" t="s">
        <v>38</v>
      </c>
      <c r="B11" s="17"/>
      <c r="C11" s="18">
        <v>920643190</v>
      </c>
      <c r="D11" s="18"/>
      <c r="E11" s="19">
        <v>1072622165</v>
      </c>
      <c r="F11" s="20">
        <v>1017483299</v>
      </c>
      <c r="G11" s="20">
        <v>810579822</v>
      </c>
      <c r="H11" s="20">
        <v>871058721</v>
      </c>
      <c r="I11" s="20">
        <v>1117577065</v>
      </c>
      <c r="J11" s="20">
        <v>1117577065</v>
      </c>
      <c r="K11" s="20">
        <v>1125696031</v>
      </c>
      <c r="L11" s="20">
        <v>1209864424</v>
      </c>
      <c r="M11" s="20">
        <v>1229467157</v>
      </c>
      <c r="N11" s="20">
        <v>1229467157</v>
      </c>
      <c r="O11" s="20">
        <v>1235906981</v>
      </c>
      <c r="P11" s="20">
        <v>1313572470</v>
      </c>
      <c r="Q11" s="20">
        <v>1323993759</v>
      </c>
      <c r="R11" s="20">
        <v>1323993759</v>
      </c>
      <c r="S11" s="20">
        <v>1365584501</v>
      </c>
      <c r="T11" s="20">
        <v>1411811968</v>
      </c>
      <c r="U11" s="20">
        <v>1311167574</v>
      </c>
      <c r="V11" s="20">
        <v>1341870442</v>
      </c>
      <c r="W11" s="20">
        <v>1341870442</v>
      </c>
      <c r="X11" s="20">
        <v>1017483299</v>
      </c>
      <c r="Y11" s="20">
        <v>324387143</v>
      </c>
      <c r="Z11" s="21">
        <v>31.88</v>
      </c>
      <c r="AA11" s="22">
        <v>1017483299</v>
      </c>
    </row>
    <row r="12" spans="1:27" ht="13.5">
      <c r="A12" s="27" t="s">
        <v>39</v>
      </c>
      <c r="B12" s="28"/>
      <c r="C12" s="29">
        <f aca="true" t="shared" si="0" ref="C12:Y12">SUM(C6:C11)</f>
        <v>33109596499</v>
      </c>
      <c r="D12" s="29">
        <f>SUM(D6:D11)</f>
        <v>0</v>
      </c>
      <c r="E12" s="30">
        <f t="shared" si="0"/>
        <v>32180432909</v>
      </c>
      <c r="F12" s="31">
        <f t="shared" si="0"/>
        <v>30807162347</v>
      </c>
      <c r="G12" s="31">
        <f t="shared" si="0"/>
        <v>30517400344</v>
      </c>
      <c r="H12" s="31">
        <f t="shared" si="0"/>
        <v>30028805079</v>
      </c>
      <c r="I12" s="31">
        <f t="shared" si="0"/>
        <v>33303728996</v>
      </c>
      <c r="J12" s="31">
        <f t="shared" si="0"/>
        <v>33303728996</v>
      </c>
      <c r="K12" s="31">
        <f t="shared" si="0"/>
        <v>32321314339</v>
      </c>
      <c r="L12" s="31">
        <f t="shared" si="0"/>
        <v>31666787949</v>
      </c>
      <c r="M12" s="31">
        <f t="shared" si="0"/>
        <v>32224647431</v>
      </c>
      <c r="N12" s="31">
        <f t="shared" si="0"/>
        <v>32224647431</v>
      </c>
      <c r="O12" s="31">
        <f t="shared" si="0"/>
        <v>32135517997</v>
      </c>
      <c r="P12" s="31">
        <f t="shared" si="0"/>
        <v>32692878931</v>
      </c>
      <c r="Q12" s="31">
        <f t="shared" si="0"/>
        <v>34426707672</v>
      </c>
      <c r="R12" s="31">
        <f t="shared" si="0"/>
        <v>34426707672</v>
      </c>
      <c r="S12" s="31">
        <f t="shared" si="0"/>
        <v>37474803897</v>
      </c>
      <c r="T12" s="31">
        <f t="shared" si="0"/>
        <v>35337857274</v>
      </c>
      <c r="U12" s="31">
        <f t="shared" si="0"/>
        <v>35606179253</v>
      </c>
      <c r="V12" s="31">
        <f t="shared" si="0"/>
        <v>37367599603</v>
      </c>
      <c r="W12" s="31">
        <f t="shared" si="0"/>
        <v>37367599603</v>
      </c>
      <c r="X12" s="31">
        <f t="shared" si="0"/>
        <v>30807162347</v>
      </c>
      <c r="Y12" s="31">
        <f t="shared" si="0"/>
        <v>6560437256</v>
      </c>
      <c r="Z12" s="32">
        <f>+IF(X12&lt;&gt;0,+(Y12/X12)*100,0)</f>
        <v>21.295168902951087</v>
      </c>
      <c r="AA12" s="33">
        <f>SUM(AA6:AA11)</f>
        <v>30807162347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116828734</v>
      </c>
      <c r="D15" s="18"/>
      <c r="E15" s="19">
        <v>559878578</v>
      </c>
      <c r="F15" s="20">
        <v>344588547</v>
      </c>
      <c r="G15" s="20">
        <v>370086641</v>
      </c>
      <c r="H15" s="20">
        <v>358561702</v>
      </c>
      <c r="I15" s="20">
        <v>370010558</v>
      </c>
      <c r="J15" s="20">
        <v>370010558</v>
      </c>
      <c r="K15" s="20">
        <v>330628559</v>
      </c>
      <c r="L15" s="20">
        <v>290147415</v>
      </c>
      <c r="M15" s="20">
        <v>276643075</v>
      </c>
      <c r="N15" s="20">
        <v>276643075</v>
      </c>
      <c r="O15" s="20">
        <v>69954178</v>
      </c>
      <c r="P15" s="20">
        <v>244707023</v>
      </c>
      <c r="Q15" s="20">
        <v>246517120</v>
      </c>
      <c r="R15" s="20">
        <v>246517120</v>
      </c>
      <c r="S15" s="20">
        <v>218566526</v>
      </c>
      <c r="T15" s="20">
        <v>208471988</v>
      </c>
      <c r="U15" s="20">
        <v>204608894</v>
      </c>
      <c r="V15" s="20">
        <v>204608894</v>
      </c>
      <c r="W15" s="20">
        <v>204608894</v>
      </c>
      <c r="X15" s="20">
        <v>344588547</v>
      </c>
      <c r="Y15" s="20">
        <v>-139979653</v>
      </c>
      <c r="Z15" s="21">
        <v>-40.62</v>
      </c>
      <c r="AA15" s="22">
        <v>344588547</v>
      </c>
    </row>
    <row r="16" spans="1:27" ht="13.5">
      <c r="A16" s="23" t="s">
        <v>42</v>
      </c>
      <c r="B16" s="17"/>
      <c r="C16" s="18">
        <v>751347819</v>
      </c>
      <c r="D16" s="18"/>
      <c r="E16" s="19">
        <v>3769400776</v>
      </c>
      <c r="F16" s="20">
        <v>2816644903</v>
      </c>
      <c r="G16" s="24">
        <v>1067853129</v>
      </c>
      <c r="H16" s="24">
        <v>997219237</v>
      </c>
      <c r="I16" s="24">
        <v>866368692</v>
      </c>
      <c r="J16" s="20">
        <v>866368692</v>
      </c>
      <c r="K16" s="24">
        <v>874993146</v>
      </c>
      <c r="L16" s="24">
        <v>870834848</v>
      </c>
      <c r="M16" s="20">
        <v>926032404</v>
      </c>
      <c r="N16" s="24">
        <v>926032404</v>
      </c>
      <c r="O16" s="24">
        <v>826826436</v>
      </c>
      <c r="P16" s="24">
        <v>975071654</v>
      </c>
      <c r="Q16" s="20">
        <v>963048865</v>
      </c>
      <c r="R16" s="24">
        <v>963048865</v>
      </c>
      <c r="S16" s="24">
        <v>985362379</v>
      </c>
      <c r="T16" s="20">
        <v>973073738</v>
      </c>
      <c r="U16" s="24">
        <v>1060359473</v>
      </c>
      <c r="V16" s="24">
        <v>1060359473</v>
      </c>
      <c r="W16" s="24">
        <v>1060359473</v>
      </c>
      <c r="X16" s="20">
        <v>2816644903</v>
      </c>
      <c r="Y16" s="24">
        <v>-1756285430</v>
      </c>
      <c r="Z16" s="25">
        <v>-62.35</v>
      </c>
      <c r="AA16" s="26">
        <v>2816644903</v>
      </c>
    </row>
    <row r="17" spans="1:27" ht="13.5">
      <c r="A17" s="23" t="s">
        <v>43</v>
      </c>
      <c r="B17" s="17"/>
      <c r="C17" s="18">
        <v>4684039134</v>
      </c>
      <c r="D17" s="18"/>
      <c r="E17" s="19">
        <v>4758084337</v>
      </c>
      <c r="F17" s="20">
        <v>4896283639</v>
      </c>
      <c r="G17" s="20">
        <v>4169701441</v>
      </c>
      <c r="H17" s="20">
        <v>4677299854</v>
      </c>
      <c r="I17" s="20">
        <v>4744912276</v>
      </c>
      <c r="J17" s="20">
        <v>4744912276</v>
      </c>
      <c r="K17" s="20">
        <v>4744912276</v>
      </c>
      <c r="L17" s="20">
        <v>4724492987</v>
      </c>
      <c r="M17" s="20">
        <v>4595818304</v>
      </c>
      <c r="N17" s="20">
        <v>4595818304</v>
      </c>
      <c r="O17" s="20">
        <v>4560120661</v>
      </c>
      <c r="P17" s="20">
        <v>4656947114</v>
      </c>
      <c r="Q17" s="20">
        <v>4622528272</v>
      </c>
      <c r="R17" s="20">
        <v>4622528272</v>
      </c>
      <c r="S17" s="20">
        <v>4634697175</v>
      </c>
      <c r="T17" s="20">
        <v>4629211749</v>
      </c>
      <c r="U17" s="20">
        <v>3248613797</v>
      </c>
      <c r="V17" s="20">
        <v>4621556468</v>
      </c>
      <c r="W17" s="20">
        <v>4621556468</v>
      </c>
      <c r="X17" s="20">
        <v>4896283639</v>
      </c>
      <c r="Y17" s="20">
        <v>-274727171</v>
      </c>
      <c r="Z17" s="21">
        <v>-5.61</v>
      </c>
      <c r="AA17" s="22">
        <v>4896283639</v>
      </c>
    </row>
    <row r="18" spans="1:27" ht="13.5">
      <c r="A18" s="23" t="s">
        <v>44</v>
      </c>
      <c r="B18" s="17"/>
      <c r="C18" s="18">
        <v>18108306</v>
      </c>
      <c r="D18" s="18"/>
      <c r="E18" s="19">
        <v>53313222</v>
      </c>
      <c r="F18" s="20">
        <v>65520130</v>
      </c>
      <c r="G18" s="20">
        <v>47538306</v>
      </c>
      <c r="H18" s="20">
        <v>47538306</v>
      </c>
      <c r="I18" s="20">
        <v>43539306</v>
      </c>
      <c r="J18" s="20">
        <v>43539306</v>
      </c>
      <c r="K18" s="20">
        <v>43539306</v>
      </c>
      <c r="L18" s="20">
        <v>42989306</v>
      </c>
      <c r="M18" s="20">
        <v>42989306</v>
      </c>
      <c r="N18" s="20">
        <v>42989306</v>
      </c>
      <c r="O18" s="20">
        <v>42989306</v>
      </c>
      <c r="P18" s="20">
        <v>42989306</v>
      </c>
      <c r="Q18" s="20">
        <v>42989306</v>
      </c>
      <c r="R18" s="20">
        <v>42989306</v>
      </c>
      <c r="S18" s="20">
        <v>42989306</v>
      </c>
      <c r="T18" s="20">
        <v>42989306</v>
      </c>
      <c r="U18" s="20">
        <v>42989306</v>
      </c>
      <c r="V18" s="20">
        <v>42989306</v>
      </c>
      <c r="W18" s="20">
        <v>42989306</v>
      </c>
      <c r="X18" s="20">
        <v>65520130</v>
      </c>
      <c r="Y18" s="20">
        <v>-22530824</v>
      </c>
      <c r="Z18" s="21">
        <v>-34.39</v>
      </c>
      <c r="AA18" s="22">
        <v>65520130</v>
      </c>
    </row>
    <row r="19" spans="1:27" ht="13.5">
      <c r="A19" s="23" t="s">
        <v>45</v>
      </c>
      <c r="B19" s="17"/>
      <c r="C19" s="18">
        <v>142611489696</v>
      </c>
      <c r="D19" s="18"/>
      <c r="E19" s="19">
        <v>157645701381</v>
      </c>
      <c r="F19" s="20">
        <v>159334326669</v>
      </c>
      <c r="G19" s="20">
        <v>140465317538</v>
      </c>
      <c r="H19" s="20">
        <v>140393578633</v>
      </c>
      <c r="I19" s="20">
        <v>142680165617</v>
      </c>
      <c r="J19" s="20">
        <v>142680165617</v>
      </c>
      <c r="K19" s="20">
        <v>142925196786</v>
      </c>
      <c r="L19" s="20">
        <v>143414874982</v>
      </c>
      <c r="M19" s="20">
        <v>144018748540</v>
      </c>
      <c r="N19" s="20">
        <v>144018748540</v>
      </c>
      <c r="O19" s="20">
        <v>143074383409</v>
      </c>
      <c r="P19" s="20">
        <v>143167984136</v>
      </c>
      <c r="Q19" s="20">
        <v>145542638576</v>
      </c>
      <c r="R19" s="20">
        <v>145542638576</v>
      </c>
      <c r="S19" s="20">
        <v>146349803495</v>
      </c>
      <c r="T19" s="20">
        <v>146106227191</v>
      </c>
      <c r="U19" s="20">
        <v>139015969597</v>
      </c>
      <c r="V19" s="20">
        <v>149005906795</v>
      </c>
      <c r="W19" s="20">
        <v>149005906795</v>
      </c>
      <c r="X19" s="20">
        <v>159334326669</v>
      </c>
      <c r="Y19" s="20">
        <v>-10328419874</v>
      </c>
      <c r="Z19" s="21">
        <v>-6.48</v>
      </c>
      <c r="AA19" s="22">
        <v>159334326669</v>
      </c>
    </row>
    <row r="20" spans="1:27" ht="13.5">
      <c r="A20" s="23" t="s">
        <v>46</v>
      </c>
      <c r="B20" s="17"/>
      <c r="C20" s="18"/>
      <c r="D20" s="18"/>
      <c r="E20" s="19">
        <v>611641</v>
      </c>
      <c r="F20" s="20">
        <v>611641</v>
      </c>
      <c r="G20" s="20">
        <v>307480</v>
      </c>
      <c r="H20" s="20">
        <v>274700</v>
      </c>
      <c r="I20" s="20">
        <v>274700</v>
      </c>
      <c r="J20" s="20">
        <v>274700</v>
      </c>
      <c r="K20" s="20">
        <v>274700</v>
      </c>
      <c r="L20" s="20">
        <v>274700</v>
      </c>
      <c r="M20" s="20">
        <v>274700</v>
      </c>
      <c r="N20" s="20">
        <v>274700</v>
      </c>
      <c r="O20" s="20">
        <v>274700</v>
      </c>
      <c r="P20" s="20">
        <v>274700</v>
      </c>
      <c r="Q20" s="20">
        <v>274700</v>
      </c>
      <c r="R20" s="20">
        <v>274700</v>
      </c>
      <c r="S20" s="20">
        <v>274700</v>
      </c>
      <c r="T20" s="20">
        <v>274700</v>
      </c>
      <c r="U20" s="20">
        <v>274700</v>
      </c>
      <c r="V20" s="20">
        <v>274700</v>
      </c>
      <c r="W20" s="20">
        <v>274700</v>
      </c>
      <c r="X20" s="20">
        <v>611641</v>
      </c>
      <c r="Y20" s="20">
        <v>-336941</v>
      </c>
      <c r="Z20" s="21">
        <v>-55.09</v>
      </c>
      <c r="AA20" s="22">
        <v>611641</v>
      </c>
    </row>
    <row r="21" spans="1:27" ht="13.5">
      <c r="A21" s="23" t="s">
        <v>47</v>
      </c>
      <c r="B21" s="17"/>
      <c r="C21" s="18">
        <v>16276192</v>
      </c>
      <c r="D21" s="18"/>
      <c r="E21" s="19">
        <v>6846756</v>
      </c>
      <c r="F21" s="20">
        <v>3230104</v>
      </c>
      <c r="G21" s="20">
        <v>21230145</v>
      </c>
      <c r="H21" s="20">
        <v>17644100</v>
      </c>
      <c r="I21" s="20">
        <v>15928100</v>
      </c>
      <c r="J21" s="20">
        <v>15928100</v>
      </c>
      <c r="K21" s="20">
        <v>15928100</v>
      </c>
      <c r="L21" s="20">
        <v>15882100</v>
      </c>
      <c r="M21" s="20">
        <v>15835100</v>
      </c>
      <c r="N21" s="20">
        <v>15835100</v>
      </c>
      <c r="O21" s="20">
        <v>15769492</v>
      </c>
      <c r="P21" s="20">
        <v>15675492</v>
      </c>
      <c r="Q21" s="20">
        <v>15629492</v>
      </c>
      <c r="R21" s="20">
        <v>15629492</v>
      </c>
      <c r="S21" s="20">
        <v>15583492</v>
      </c>
      <c r="T21" s="20">
        <v>19153144</v>
      </c>
      <c r="U21" s="20">
        <v>15414492</v>
      </c>
      <c r="V21" s="20">
        <v>15414492</v>
      </c>
      <c r="W21" s="20">
        <v>15414492</v>
      </c>
      <c r="X21" s="20">
        <v>3230104</v>
      </c>
      <c r="Y21" s="20">
        <v>12184388</v>
      </c>
      <c r="Z21" s="21">
        <v>377.21</v>
      </c>
      <c r="AA21" s="22">
        <v>3230104</v>
      </c>
    </row>
    <row r="22" spans="1:27" ht="13.5">
      <c r="A22" s="23" t="s">
        <v>48</v>
      </c>
      <c r="B22" s="17"/>
      <c r="C22" s="18">
        <v>1115461669</v>
      </c>
      <c r="D22" s="18"/>
      <c r="E22" s="19">
        <v>1112705197</v>
      </c>
      <c r="F22" s="20">
        <v>1216480709</v>
      </c>
      <c r="G22" s="20">
        <v>1348123153</v>
      </c>
      <c r="H22" s="20">
        <v>1292423669</v>
      </c>
      <c r="I22" s="20">
        <v>1268966669</v>
      </c>
      <c r="J22" s="20">
        <v>1268966669</v>
      </c>
      <c r="K22" s="20">
        <v>1267605238</v>
      </c>
      <c r="L22" s="20">
        <v>1140874917</v>
      </c>
      <c r="M22" s="20">
        <v>1130025244</v>
      </c>
      <c r="N22" s="20">
        <v>1130025244</v>
      </c>
      <c r="O22" s="20">
        <v>985146334</v>
      </c>
      <c r="P22" s="20">
        <v>968777964</v>
      </c>
      <c r="Q22" s="20">
        <v>913314216</v>
      </c>
      <c r="R22" s="20">
        <v>913314216</v>
      </c>
      <c r="S22" s="20">
        <v>983393929</v>
      </c>
      <c r="T22" s="20">
        <v>952209257</v>
      </c>
      <c r="U22" s="20">
        <v>935850855</v>
      </c>
      <c r="V22" s="20">
        <v>955801034</v>
      </c>
      <c r="W22" s="20">
        <v>955801034</v>
      </c>
      <c r="X22" s="20">
        <v>1216480709</v>
      </c>
      <c r="Y22" s="20">
        <v>-260679675</v>
      </c>
      <c r="Z22" s="21">
        <v>-21.43</v>
      </c>
      <c r="AA22" s="22">
        <v>1216480709</v>
      </c>
    </row>
    <row r="23" spans="1:27" ht="13.5">
      <c r="A23" s="23" t="s">
        <v>49</v>
      </c>
      <c r="B23" s="17"/>
      <c r="C23" s="18">
        <v>2558927584</v>
      </c>
      <c r="D23" s="18"/>
      <c r="E23" s="19">
        <v>185971621</v>
      </c>
      <c r="F23" s="20">
        <v>150239812</v>
      </c>
      <c r="G23" s="24">
        <v>4273005508</v>
      </c>
      <c r="H23" s="24">
        <v>4308048106</v>
      </c>
      <c r="I23" s="24">
        <v>2126151221</v>
      </c>
      <c r="J23" s="20">
        <v>2126151221</v>
      </c>
      <c r="K23" s="24">
        <v>2126151221</v>
      </c>
      <c r="L23" s="24">
        <v>2090140401</v>
      </c>
      <c r="M23" s="20">
        <v>2079849785</v>
      </c>
      <c r="N23" s="24">
        <v>2079849785</v>
      </c>
      <c r="O23" s="24">
        <v>2074081823</v>
      </c>
      <c r="P23" s="24">
        <v>3952335237</v>
      </c>
      <c r="Q23" s="20">
        <v>3950534078</v>
      </c>
      <c r="R23" s="24">
        <v>3950534078</v>
      </c>
      <c r="S23" s="24">
        <v>5599992077</v>
      </c>
      <c r="T23" s="20">
        <v>5600949392</v>
      </c>
      <c r="U23" s="24">
        <v>4761330720</v>
      </c>
      <c r="V23" s="24">
        <v>4761688694</v>
      </c>
      <c r="W23" s="24">
        <v>4761688694</v>
      </c>
      <c r="X23" s="20">
        <v>150239812</v>
      </c>
      <c r="Y23" s="24">
        <v>4611448882</v>
      </c>
      <c r="Z23" s="25">
        <v>3069.39</v>
      </c>
      <c r="AA23" s="26">
        <v>150239812</v>
      </c>
    </row>
    <row r="24" spans="1:27" ht="13.5">
      <c r="A24" s="27" t="s">
        <v>50</v>
      </c>
      <c r="B24" s="35"/>
      <c r="C24" s="29">
        <f aca="true" t="shared" si="1" ref="C24:Y24">SUM(C15:C23)</f>
        <v>151872479134</v>
      </c>
      <c r="D24" s="29">
        <f>SUM(D15:D23)</f>
        <v>0</v>
      </c>
      <c r="E24" s="36">
        <f t="shared" si="1"/>
        <v>168092513509</v>
      </c>
      <c r="F24" s="37">
        <f t="shared" si="1"/>
        <v>168827926154</v>
      </c>
      <c r="G24" s="37">
        <f t="shared" si="1"/>
        <v>151763163341</v>
      </c>
      <c r="H24" s="37">
        <f t="shared" si="1"/>
        <v>152092588307</v>
      </c>
      <c r="I24" s="37">
        <f t="shared" si="1"/>
        <v>152116317139</v>
      </c>
      <c r="J24" s="37">
        <f t="shared" si="1"/>
        <v>152116317139</v>
      </c>
      <c r="K24" s="37">
        <f t="shared" si="1"/>
        <v>152329229332</v>
      </c>
      <c r="L24" s="37">
        <f t="shared" si="1"/>
        <v>152590511656</v>
      </c>
      <c r="M24" s="37">
        <f t="shared" si="1"/>
        <v>153086216458</v>
      </c>
      <c r="N24" s="37">
        <f t="shared" si="1"/>
        <v>153086216458</v>
      </c>
      <c r="O24" s="37">
        <f t="shared" si="1"/>
        <v>151649546339</v>
      </c>
      <c r="P24" s="37">
        <f t="shared" si="1"/>
        <v>154024762626</v>
      </c>
      <c r="Q24" s="37">
        <f t="shared" si="1"/>
        <v>156297474625</v>
      </c>
      <c r="R24" s="37">
        <f t="shared" si="1"/>
        <v>156297474625</v>
      </c>
      <c r="S24" s="37">
        <f t="shared" si="1"/>
        <v>158830663079</v>
      </c>
      <c r="T24" s="37">
        <f t="shared" si="1"/>
        <v>158532560465</v>
      </c>
      <c r="U24" s="37">
        <f t="shared" si="1"/>
        <v>149285411834</v>
      </c>
      <c r="V24" s="37">
        <f t="shared" si="1"/>
        <v>160668599856</v>
      </c>
      <c r="W24" s="37">
        <f t="shared" si="1"/>
        <v>160668599856</v>
      </c>
      <c r="X24" s="37">
        <f t="shared" si="1"/>
        <v>168827926154</v>
      </c>
      <c r="Y24" s="37">
        <f t="shared" si="1"/>
        <v>-8159326298</v>
      </c>
      <c r="Z24" s="38">
        <f>+IF(X24&lt;&gt;0,+(Y24/X24)*100,0)</f>
        <v>-4.832924554529738</v>
      </c>
      <c r="AA24" s="39">
        <f>SUM(AA15:AA23)</f>
        <v>168827926154</v>
      </c>
    </row>
    <row r="25" spans="1:27" ht="13.5">
      <c r="A25" s="27" t="s">
        <v>51</v>
      </c>
      <c r="B25" s="28"/>
      <c r="C25" s="29">
        <f aca="true" t="shared" si="2" ref="C25:Y25">+C12+C24</f>
        <v>184982075633</v>
      </c>
      <c r="D25" s="29">
        <f>+D12+D24</f>
        <v>0</v>
      </c>
      <c r="E25" s="30">
        <f t="shared" si="2"/>
        <v>200272946418</v>
      </c>
      <c r="F25" s="31">
        <f t="shared" si="2"/>
        <v>199635088501</v>
      </c>
      <c r="G25" s="31">
        <f t="shared" si="2"/>
        <v>182280563685</v>
      </c>
      <c r="H25" s="31">
        <f t="shared" si="2"/>
        <v>182121393386</v>
      </c>
      <c r="I25" s="31">
        <f t="shared" si="2"/>
        <v>185420046135</v>
      </c>
      <c r="J25" s="31">
        <f t="shared" si="2"/>
        <v>185420046135</v>
      </c>
      <c r="K25" s="31">
        <f t="shared" si="2"/>
        <v>184650543671</v>
      </c>
      <c r="L25" s="31">
        <f t="shared" si="2"/>
        <v>184257299605</v>
      </c>
      <c r="M25" s="31">
        <f t="shared" si="2"/>
        <v>185310863889</v>
      </c>
      <c r="N25" s="31">
        <f t="shared" si="2"/>
        <v>185310863889</v>
      </c>
      <c r="O25" s="31">
        <f t="shared" si="2"/>
        <v>183785064336</v>
      </c>
      <c r="P25" s="31">
        <f t="shared" si="2"/>
        <v>186717641557</v>
      </c>
      <c r="Q25" s="31">
        <f t="shared" si="2"/>
        <v>190724182297</v>
      </c>
      <c r="R25" s="31">
        <f t="shared" si="2"/>
        <v>190724182297</v>
      </c>
      <c r="S25" s="31">
        <f t="shared" si="2"/>
        <v>196305466976</v>
      </c>
      <c r="T25" s="31">
        <f t="shared" si="2"/>
        <v>193870417739</v>
      </c>
      <c r="U25" s="31">
        <f t="shared" si="2"/>
        <v>184891591087</v>
      </c>
      <c r="V25" s="31">
        <f t="shared" si="2"/>
        <v>198036199459</v>
      </c>
      <c r="W25" s="31">
        <f t="shared" si="2"/>
        <v>198036199459</v>
      </c>
      <c r="X25" s="31">
        <f t="shared" si="2"/>
        <v>199635088501</v>
      </c>
      <c r="Y25" s="31">
        <f t="shared" si="2"/>
        <v>-1598889042</v>
      </c>
      <c r="Z25" s="32">
        <f>+IF(X25&lt;&gt;0,+(Y25/X25)*100,0)</f>
        <v>-0.8009058197161523</v>
      </c>
      <c r="AA25" s="33">
        <f>+AA12+AA24</f>
        <v>199635088501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13714857</v>
      </c>
      <c r="D29" s="18"/>
      <c r="E29" s="19">
        <v>17869010</v>
      </c>
      <c r="F29" s="20">
        <v>98223205</v>
      </c>
      <c r="G29" s="20">
        <v>5642576</v>
      </c>
      <c r="H29" s="20">
        <v>83447444</v>
      </c>
      <c r="I29" s="20">
        <v>176337495</v>
      </c>
      <c r="J29" s="20">
        <v>176337495</v>
      </c>
      <c r="K29" s="20">
        <v>185748469</v>
      </c>
      <c r="L29" s="20">
        <v>147400316</v>
      </c>
      <c r="M29" s="20">
        <v>130176334</v>
      </c>
      <c r="N29" s="20">
        <v>130176334</v>
      </c>
      <c r="O29" s="20">
        <v>73068276</v>
      </c>
      <c r="P29" s="20">
        <v>141216837</v>
      </c>
      <c r="Q29" s="20">
        <v>65116342</v>
      </c>
      <c r="R29" s="20">
        <v>65116342</v>
      </c>
      <c r="S29" s="20">
        <v>19552938</v>
      </c>
      <c r="T29" s="20">
        <v>81919</v>
      </c>
      <c r="U29" s="20">
        <v>16856000</v>
      </c>
      <c r="V29" s="20">
        <v>16856000</v>
      </c>
      <c r="W29" s="20">
        <v>16856000</v>
      </c>
      <c r="X29" s="20">
        <v>98223205</v>
      </c>
      <c r="Y29" s="20">
        <v>-81367205</v>
      </c>
      <c r="Z29" s="21">
        <v>-82.84</v>
      </c>
      <c r="AA29" s="22">
        <v>98223205</v>
      </c>
    </row>
    <row r="30" spans="1:27" ht="13.5">
      <c r="A30" s="23" t="s">
        <v>55</v>
      </c>
      <c r="B30" s="17"/>
      <c r="C30" s="18">
        <v>1852375371</v>
      </c>
      <c r="D30" s="18"/>
      <c r="E30" s="19">
        <v>2650528502</v>
      </c>
      <c r="F30" s="20">
        <v>2409612165</v>
      </c>
      <c r="G30" s="20">
        <v>2327860305</v>
      </c>
      <c r="H30" s="20">
        <v>2071767136</v>
      </c>
      <c r="I30" s="20">
        <v>1693856604</v>
      </c>
      <c r="J30" s="20">
        <v>1693856604</v>
      </c>
      <c r="K30" s="20">
        <v>2778727899</v>
      </c>
      <c r="L30" s="20">
        <v>2745801628</v>
      </c>
      <c r="M30" s="20">
        <v>2639628955</v>
      </c>
      <c r="N30" s="20">
        <v>2639628955</v>
      </c>
      <c r="O30" s="20">
        <v>2743532505</v>
      </c>
      <c r="P30" s="20">
        <v>2246200031</v>
      </c>
      <c r="Q30" s="20">
        <v>2261708839</v>
      </c>
      <c r="R30" s="20">
        <v>2261708839</v>
      </c>
      <c r="S30" s="20">
        <v>1196072867</v>
      </c>
      <c r="T30" s="20">
        <v>1139827316</v>
      </c>
      <c r="U30" s="20">
        <v>1049855844</v>
      </c>
      <c r="V30" s="20">
        <v>1049855844</v>
      </c>
      <c r="W30" s="20">
        <v>1049855844</v>
      </c>
      <c r="X30" s="20">
        <v>2409612165</v>
      </c>
      <c r="Y30" s="20">
        <v>-1359756321</v>
      </c>
      <c r="Z30" s="21">
        <v>-56.43</v>
      </c>
      <c r="AA30" s="22">
        <v>2409612165</v>
      </c>
    </row>
    <row r="31" spans="1:27" ht="13.5">
      <c r="A31" s="23" t="s">
        <v>56</v>
      </c>
      <c r="B31" s="17"/>
      <c r="C31" s="18">
        <v>1207467535</v>
      </c>
      <c r="D31" s="18"/>
      <c r="E31" s="19">
        <v>1257863629</v>
      </c>
      <c r="F31" s="20">
        <v>1197147186</v>
      </c>
      <c r="G31" s="20">
        <v>1204445639</v>
      </c>
      <c r="H31" s="20">
        <v>1206036647</v>
      </c>
      <c r="I31" s="20">
        <v>1907445936</v>
      </c>
      <c r="J31" s="20">
        <v>1907445936</v>
      </c>
      <c r="K31" s="20">
        <v>1903786613</v>
      </c>
      <c r="L31" s="20">
        <v>1818790133</v>
      </c>
      <c r="M31" s="20">
        <v>1867520802</v>
      </c>
      <c r="N31" s="20">
        <v>1867520802</v>
      </c>
      <c r="O31" s="20">
        <v>1871398498</v>
      </c>
      <c r="P31" s="20">
        <v>1885410465</v>
      </c>
      <c r="Q31" s="20">
        <v>1897952738</v>
      </c>
      <c r="R31" s="20">
        <v>1897952738</v>
      </c>
      <c r="S31" s="20">
        <v>1917434419</v>
      </c>
      <c r="T31" s="20">
        <v>1923346571</v>
      </c>
      <c r="U31" s="20">
        <v>1911174896</v>
      </c>
      <c r="V31" s="20">
        <v>1953580462</v>
      </c>
      <c r="W31" s="20">
        <v>1953580462</v>
      </c>
      <c r="X31" s="20">
        <v>1197147186</v>
      </c>
      <c r="Y31" s="20">
        <v>756433276</v>
      </c>
      <c r="Z31" s="21">
        <v>63.19</v>
      </c>
      <c r="AA31" s="22">
        <v>1197147186</v>
      </c>
    </row>
    <row r="32" spans="1:27" ht="13.5">
      <c r="A32" s="23" t="s">
        <v>57</v>
      </c>
      <c r="B32" s="17"/>
      <c r="C32" s="18">
        <v>26024040137</v>
      </c>
      <c r="D32" s="18"/>
      <c r="E32" s="19">
        <v>23684833826</v>
      </c>
      <c r="F32" s="20">
        <v>24098737127</v>
      </c>
      <c r="G32" s="20">
        <v>21667284449</v>
      </c>
      <c r="H32" s="20">
        <v>21872429052</v>
      </c>
      <c r="I32" s="20">
        <v>20874365694</v>
      </c>
      <c r="J32" s="20">
        <v>20874365694</v>
      </c>
      <c r="K32" s="20">
        <v>20568037326</v>
      </c>
      <c r="L32" s="20">
        <v>19984552763</v>
      </c>
      <c r="M32" s="20">
        <v>21585619075</v>
      </c>
      <c r="N32" s="20">
        <v>21585619075</v>
      </c>
      <c r="O32" s="20">
        <v>21147955169</v>
      </c>
      <c r="P32" s="20">
        <v>21773139948</v>
      </c>
      <c r="Q32" s="20">
        <v>22200051563</v>
      </c>
      <c r="R32" s="20">
        <v>22200051563</v>
      </c>
      <c r="S32" s="20">
        <v>25363936741</v>
      </c>
      <c r="T32" s="20">
        <v>23185143821</v>
      </c>
      <c r="U32" s="20">
        <v>24111325751</v>
      </c>
      <c r="V32" s="20">
        <v>25301680527</v>
      </c>
      <c r="W32" s="20">
        <v>25301680527</v>
      </c>
      <c r="X32" s="20">
        <v>24098737127</v>
      </c>
      <c r="Y32" s="20">
        <v>1202943400</v>
      </c>
      <c r="Z32" s="21">
        <v>4.99</v>
      </c>
      <c r="AA32" s="22">
        <v>24098737127</v>
      </c>
    </row>
    <row r="33" spans="1:27" ht="13.5">
      <c r="A33" s="23" t="s">
        <v>58</v>
      </c>
      <c r="B33" s="17"/>
      <c r="C33" s="18">
        <v>408163213</v>
      </c>
      <c r="D33" s="18"/>
      <c r="E33" s="19">
        <v>516038049</v>
      </c>
      <c r="F33" s="20">
        <v>498862644</v>
      </c>
      <c r="G33" s="20">
        <v>447411436</v>
      </c>
      <c r="H33" s="20">
        <v>394031860</v>
      </c>
      <c r="I33" s="20">
        <v>509699565</v>
      </c>
      <c r="J33" s="20">
        <v>509699565</v>
      </c>
      <c r="K33" s="20">
        <v>467615561</v>
      </c>
      <c r="L33" s="20">
        <v>392358475</v>
      </c>
      <c r="M33" s="20">
        <v>331085554</v>
      </c>
      <c r="N33" s="20">
        <v>331085554</v>
      </c>
      <c r="O33" s="20">
        <v>319983786</v>
      </c>
      <c r="P33" s="20">
        <v>396134869</v>
      </c>
      <c r="Q33" s="20">
        <v>340219386</v>
      </c>
      <c r="R33" s="20">
        <v>340219386</v>
      </c>
      <c r="S33" s="20">
        <v>463645716</v>
      </c>
      <c r="T33" s="20">
        <v>374825851</v>
      </c>
      <c r="U33" s="20">
        <v>507655522</v>
      </c>
      <c r="V33" s="20">
        <v>507655522</v>
      </c>
      <c r="W33" s="20">
        <v>507655522</v>
      </c>
      <c r="X33" s="20">
        <v>498862644</v>
      </c>
      <c r="Y33" s="20">
        <v>8792878</v>
      </c>
      <c r="Z33" s="21">
        <v>1.76</v>
      </c>
      <c r="AA33" s="22">
        <v>498862644</v>
      </c>
    </row>
    <row r="34" spans="1:27" ht="13.5">
      <c r="A34" s="27" t="s">
        <v>59</v>
      </c>
      <c r="B34" s="28"/>
      <c r="C34" s="29">
        <f aca="true" t="shared" si="3" ref="C34:Y34">SUM(C29:C33)</f>
        <v>29505761113</v>
      </c>
      <c r="D34" s="29">
        <f>SUM(D29:D33)</f>
        <v>0</v>
      </c>
      <c r="E34" s="30">
        <f t="shared" si="3"/>
        <v>28127133016</v>
      </c>
      <c r="F34" s="31">
        <f t="shared" si="3"/>
        <v>28302582327</v>
      </c>
      <c r="G34" s="31">
        <f t="shared" si="3"/>
        <v>25652644405</v>
      </c>
      <c r="H34" s="31">
        <f t="shared" si="3"/>
        <v>25627712139</v>
      </c>
      <c r="I34" s="31">
        <f t="shared" si="3"/>
        <v>25161705294</v>
      </c>
      <c r="J34" s="31">
        <f t="shared" si="3"/>
        <v>25161705294</v>
      </c>
      <c r="K34" s="31">
        <f t="shared" si="3"/>
        <v>25903915868</v>
      </c>
      <c r="L34" s="31">
        <f t="shared" si="3"/>
        <v>25088903315</v>
      </c>
      <c r="M34" s="31">
        <f t="shared" si="3"/>
        <v>26554030720</v>
      </c>
      <c r="N34" s="31">
        <f t="shared" si="3"/>
        <v>26554030720</v>
      </c>
      <c r="O34" s="31">
        <f t="shared" si="3"/>
        <v>26155938234</v>
      </c>
      <c r="P34" s="31">
        <f t="shared" si="3"/>
        <v>26442102150</v>
      </c>
      <c r="Q34" s="31">
        <f t="shared" si="3"/>
        <v>26765048868</v>
      </c>
      <c r="R34" s="31">
        <f t="shared" si="3"/>
        <v>26765048868</v>
      </c>
      <c r="S34" s="31">
        <f t="shared" si="3"/>
        <v>28960642681</v>
      </c>
      <c r="T34" s="31">
        <f t="shared" si="3"/>
        <v>26623225478</v>
      </c>
      <c r="U34" s="31">
        <f t="shared" si="3"/>
        <v>27596868013</v>
      </c>
      <c r="V34" s="31">
        <f t="shared" si="3"/>
        <v>28829628355</v>
      </c>
      <c r="W34" s="31">
        <f t="shared" si="3"/>
        <v>28829628355</v>
      </c>
      <c r="X34" s="31">
        <f t="shared" si="3"/>
        <v>28302582327</v>
      </c>
      <c r="Y34" s="31">
        <f t="shared" si="3"/>
        <v>527046028</v>
      </c>
      <c r="Z34" s="32">
        <f>+IF(X34&lt;&gt;0,+(Y34/X34)*100,0)</f>
        <v>1.8621835347413174</v>
      </c>
      <c r="AA34" s="33">
        <f>SUM(AA29:AA33)</f>
        <v>28302582327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26893652966</v>
      </c>
      <c r="D37" s="18"/>
      <c r="E37" s="19">
        <v>31279248277</v>
      </c>
      <c r="F37" s="20">
        <v>31117493702</v>
      </c>
      <c r="G37" s="20">
        <v>26355931842</v>
      </c>
      <c r="H37" s="20">
        <v>27281730640</v>
      </c>
      <c r="I37" s="20">
        <v>28285031864</v>
      </c>
      <c r="J37" s="20">
        <v>28285031864</v>
      </c>
      <c r="K37" s="20">
        <v>26799857557</v>
      </c>
      <c r="L37" s="20">
        <v>27200005069</v>
      </c>
      <c r="M37" s="20">
        <v>26686559237</v>
      </c>
      <c r="N37" s="20">
        <v>26686559237</v>
      </c>
      <c r="O37" s="20">
        <v>26734301510</v>
      </c>
      <c r="P37" s="20">
        <v>26510256731</v>
      </c>
      <c r="Q37" s="20">
        <v>25601837205</v>
      </c>
      <c r="R37" s="20">
        <v>25601837205</v>
      </c>
      <c r="S37" s="20">
        <v>26601452607</v>
      </c>
      <c r="T37" s="20">
        <v>26819540672</v>
      </c>
      <c r="U37" s="20">
        <v>30171429743</v>
      </c>
      <c r="V37" s="20">
        <v>30191257530</v>
      </c>
      <c r="W37" s="20">
        <v>30191257530</v>
      </c>
      <c r="X37" s="20">
        <v>31117493702</v>
      </c>
      <c r="Y37" s="20">
        <v>-926236172</v>
      </c>
      <c r="Z37" s="21">
        <v>-2.98</v>
      </c>
      <c r="AA37" s="22">
        <v>31117493702</v>
      </c>
    </row>
    <row r="38" spans="1:27" ht="13.5">
      <c r="A38" s="23" t="s">
        <v>58</v>
      </c>
      <c r="B38" s="17"/>
      <c r="C38" s="18">
        <v>11412569037</v>
      </c>
      <c r="D38" s="18"/>
      <c r="E38" s="19">
        <v>11162800439</v>
      </c>
      <c r="F38" s="20">
        <v>11609947064</v>
      </c>
      <c r="G38" s="20">
        <v>10681271592</v>
      </c>
      <c r="H38" s="20">
        <v>10857593720</v>
      </c>
      <c r="I38" s="20">
        <v>11053628802</v>
      </c>
      <c r="J38" s="20">
        <v>11053628802</v>
      </c>
      <c r="K38" s="20">
        <v>11058294270</v>
      </c>
      <c r="L38" s="20">
        <v>11207274275</v>
      </c>
      <c r="M38" s="20">
        <v>11133842621</v>
      </c>
      <c r="N38" s="20">
        <v>11133842621</v>
      </c>
      <c r="O38" s="20">
        <v>11108751491</v>
      </c>
      <c r="P38" s="20">
        <v>12388218237</v>
      </c>
      <c r="Q38" s="20">
        <v>12229501364</v>
      </c>
      <c r="R38" s="20">
        <v>12229501364</v>
      </c>
      <c r="S38" s="20">
        <v>12543081585</v>
      </c>
      <c r="T38" s="20">
        <v>12573124695</v>
      </c>
      <c r="U38" s="20">
        <v>12302182852</v>
      </c>
      <c r="V38" s="20">
        <v>12591995522</v>
      </c>
      <c r="W38" s="20">
        <v>12591995522</v>
      </c>
      <c r="X38" s="20">
        <v>11609947064</v>
      </c>
      <c r="Y38" s="20">
        <v>982048458</v>
      </c>
      <c r="Z38" s="21">
        <v>8.46</v>
      </c>
      <c r="AA38" s="22">
        <v>11609947064</v>
      </c>
    </row>
    <row r="39" spans="1:27" ht="13.5">
      <c r="A39" s="27" t="s">
        <v>61</v>
      </c>
      <c r="B39" s="35"/>
      <c r="C39" s="29">
        <f aca="true" t="shared" si="4" ref="C39:Y39">SUM(C37:C38)</f>
        <v>38306222003</v>
      </c>
      <c r="D39" s="29">
        <f>SUM(D37:D38)</f>
        <v>0</v>
      </c>
      <c r="E39" s="36">
        <f t="shared" si="4"/>
        <v>42442048716</v>
      </c>
      <c r="F39" s="37">
        <f t="shared" si="4"/>
        <v>42727440766</v>
      </c>
      <c r="G39" s="37">
        <f t="shared" si="4"/>
        <v>37037203434</v>
      </c>
      <c r="H39" s="37">
        <f t="shared" si="4"/>
        <v>38139324360</v>
      </c>
      <c r="I39" s="37">
        <f t="shared" si="4"/>
        <v>39338660666</v>
      </c>
      <c r="J39" s="37">
        <f t="shared" si="4"/>
        <v>39338660666</v>
      </c>
      <c r="K39" s="37">
        <f t="shared" si="4"/>
        <v>37858151827</v>
      </c>
      <c r="L39" s="37">
        <f t="shared" si="4"/>
        <v>38407279344</v>
      </c>
      <c r="M39" s="37">
        <f t="shared" si="4"/>
        <v>37820401858</v>
      </c>
      <c r="N39" s="37">
        <f t="shared" si="4"/>
        <v>37820401858</v>
      </c>
      <c r="O39" s="37">
        <f t="shared" si="4"/>
        <v>37843053001</v>
      </c>
      <c r="P39" s="37">
        <f t="shared" si="4"/>
        <v>38898474968</v>
      </c>
      <c r="Q39" s="37">
        <f t="shared" si="4"/>
        <v>37831338569</v>
      </c>
      <c r="R39" s="37">
        <f t="shared" si="4"/>
        <v>37831338569</v>
      </c>
      <c r="S39" s="37">
        <f t="shared" si="4"/>
        <v>39144534192</v>
      </c>
      <c r="T39" s="37">
        <f t="shared" si="4"/>
        <v>39392665367</v>
      </c>
      <c r="U39" s="37">
        <f t="shared" si="4"/>
        <v>42473612595</v>
      </c>
      <c r="V39" s="37">
        <f t="shared" si="4"/>
        <v>42783253052</v>
      </c>
      <c r="W39" s="37">
        <f t="shared" si="4"/>
        <v>42783253052</v>
      </c>
      <c r="X39" s="37">
        <f t="shared" si="4"/>
        <v>42727440766</v>
      </c>
      <c r="Y39" s="37">
        <f t="shared" si="4"/>
        <v>55812286</v>
      </c>
      <c r="Z39" s="38">
        <f>+IF(X39&lt;&gt;0,+(Y39/X39)*100,0)</f>
        <v>0.13062398542814704</v>
      </c>
      <c r="AA39" s="39">
        <f>SUM(AA37:AA38)</f>
        <v>42727440766</v>
      </c>
    </row>
    <row r="40" spans="1:27" ht="13.5">
      <c r="A40" s="27" t="s">
        <v>62</v>
      </c>
      <c r="B40" s="28"/>
      <c r="C40" s="29">
        <f aca="true" t="shared" si="5" ref="C40:Y40">+C34+C39</f>
        <v>67811983116</v>
      </c>
      <c r="D40" s="29">
        <f>+D34+D39</f>
        <v>0</v>
      </c>
      <c r="E40" s="30">
        <f t="shared" si="5"/>
        <v>70569181732</v>
      </c>
      <c r="F40" s="31">
        <f t="shared" si="5"/>
        <v>71030023093</v>
      </c>
      <c r="G40" s="31">
        <f t="shared" si="5"/>
        <v>62689847839</v>
      </c>
      <c r="H40" s="31">
        <f t="shared" si="5"/>
        <v>63767036499</v>
      </c>
      <c r="I40" s="31">
        <f t="shared" si="5"/>
        <v>64500365960</v>
      </c>
      <c r="J40" s="31">
        <f t="shared" si="5"/>
        <v>64500365960</v>
      </c>
      <c r="K40" s="31">
        <f t="shared" si="5"/>
        <v>63762067695</v>
      </c>
      <c r="L40" s="31">
        <f t="shared" si="5"/>
        <v>63496182659</v>
      </c>
      <c r="M40" s="31">
        <f t="shared" si="5"/>
        <v>64374432578</v>
      </c>
      <c r="N40" s="31">
        <f t="shared" si="5"/>
        <v>64374432578</v>
      </c>
      <c r="O40" s="31">
        <f t="shared" si="5"/>
        <v>63998991235</v>
      </c>
      <c r="P40" s="31">
        <f t="shared" si="5"/>
        <v>65340577118</v>
      </c>
      <c r="Q40" s="31">
        <f t="shared" si="5"/>
        <v>64596387437</v>
      </c>
      <c r="R40" s="31">
        <f t="shared" si="5"/>
        <v>64596387437</v>
      </c>
      <c r="S40" s="31">
        <f t="shared" si="5"/>
        <v>68105176873</v>
      </c>
      <c r="T40" s="31">
        <f t="shared" si="5"/>
        <v>66015890845</v>
      </c>
      <c r="U40" s="31">
        <f t="shared" si="5"/>
        <v>70070480608</v>
      </c>
      <c r="V40" s="31">
        <f t="shared" si="5"/>
        <v>71612881407</v>
      </c>
      <c r="W40" s="31">
        <f t="shared" si="5"/>
        <v>71612881407</v>
      </c>
      <c r="X40" s="31">
        <f t="shared" si="5"/>
        <v>71030023093</v>
      </c>
      <c r="Y40" s="31">
        <f t="shared" si="5"/>
        <v>582858314</v>
      </c>
      <c r="Z40" s="32">
        <f>+IF(X40&lt;&gt;0,+(Y40/X40)*100,0)</f>
        <v>0.8205802118871064</v>
      </c>
      <c r="AA40" s="33">
        <f>+AA34+AA39</f>
        <v>71030023093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117170092517</v>
      </c>
      <c r="D42" s="43">
        <f>+D25-D40</f>
        <v>0</v>
      </c>
      <c r="E42" s="44">
        <f t="shared" si="6"/>
        <v>129703764686</v>
      </c>
      <c r="F42" s="45">
        <f t="shared" si="6"/>
        <v>128605065408</v>
      </c>
      <c r="G42" s="45">
        <f t="shared" si="6"/>
        <v>119590715846</v>
      </c>
      <c r="H42" s="45">
        <f t="shared" si="6"/>
        <v>118354356887</v>
      </c>
      <c r="I42" s="45">
        <f t="shared" si="6"/>
        <v>120919680175</v>
      </c>
      <c r="J42" s="45">
        <f t="shared" si="6"/>
        <v>120919680175</v>
      </c>
      <c r="K42" s="45">
        <f t="shared" si="6"/>
        <v>120888475976</v>
      </c>
      <c r="L42" s="45">
        <f t="shared" si="6"/>
        <v>120761116946</v>
      </c>
      <c r="M42" s="45">
        <f t="shared" si="6"/>
        <v>120936431311</v>
      </c>
      <c r="N42" s="45">
        <f t="shared" si="6"/>
        <v>120936431311</v>
      </c>
      <c r="O42" s="45">
        <f t="shared" si="6"/>
        <v>119786073101</v>
      </c>
      <c r="P42" s="45">
        <f t="shared" si="6"/>
        <v>121377064439</v>
      </c>
      <c r="Q42" s="45">
        <f t="shared" si="6"/>
        <v>126127794860</v>
      </c>
      <c r="R42" s="45">
        <f t="shared" si="6"/>
        <v>126127794860</v>
      </c>
      <c r="S42" s="45">
        <f t="shared" si="6"/>
        <v>128200290103</v>
      </c>
      <c r="T42" s="45">
        <f t="shared" si="6"/>
        <v>127854526894</v>
      </c>
      <c r="U42" s="45">
        <f t="shared" si="6"/>
        <v>114821110479</v>
      </c>
      <c r="V42" s="45">
        <f t="shared" si="6"/>
        <v>126423318052</v>
      </c>
      <c r="W42" s="45">
        <f t="shared" si="6"/>
        <v>126423318052</v>
      </c>
      <c r="X42" s="45">
        <f t="shared" si="6"/>
        <v>128605065408</v>
      </c>
      <c r="Y42" s="45">
        <f t="shared" si="6"/>
        <v>-2181747356</v>
      </c>
      <c r="Z42" s="46">
        <f>+IF(X42&lt;&gt;0,+(Y42/X42)*100,0)</f>
        <v>-1.696470779808244</v>
      </c>
      <c r="AA42" s="47">
        <f>+AA25-AA40</f>
        <v>128605065408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117106898979</v>
      </c>
      <c r="D45" s="18"/>
      <c r="E45" s="19">
        <v>128280109100</v>
      </c>
      <c r="F45" s="20">
        <v>127090421939</v>
      </c>
      <c r="G45" s="20">
        <v>116943015132</v>
      </c>
      <c r="H45" s="20">
        <v>115682943533</v>
      </c>
      <c r="I45" s="20">
        <v>118266473819</v>
      </c>
      <c r="J45" s="20">
        <v>118266473819</v>
      </c>
      <c r="K45" s="20">
        <v>117474471748</v>
      </c>
      <c r="L45" s="20">
        <v>118111886503</v>
      </c>
      <c r="M45" s="20">
        <v>118285912423</v>
      </c>
      <c r="N45" s="20">
        <v>118285912423</v>
      </c>
      <c r="O45" s="20">
        <v>117134112734</v>
      </c>
      <c r="P45" s="20">
        <v>118725805070</v>
      </c>
      <c r="Q45" s="20">
        <v>123522559336</v>
      </c>
      <c r="R45" s="20">
        <v>123522559336</v>
      </c>
      <c r="S45" s="20">
        <v>125547603840</v>
      </c>
      <c r="T45" s="20">
        <v>125212752500</v>
      </c>
      <c r="U45" s="20">
        <v>112252787992</v>
      </c>
      <c r="V45" s="20">
        <v>123769744812</v>
      </c>
      <c r="W45" s="20">
        <v>123769744812</v>
      </c>
      <c r="X45" s="20">
        <v>127090421939</v>
      </c>
      <c r="Y45" s="20">
        <v>-3320677127</v>
      </c>
      <c r="Z45" s="48">
        <v>-2.61</v>
      </c>
      <c r="AA45" s="22">
        <v>127090421939</v>
      </c>
    </row>
    <row r="46" spans="1:27" ht="13.5">
      <c r="A46" s="23" t="s">
        <v>67</v>
      </c>
      <c r="B46" s="17"/>
      <c r="C46" s="18">
        <v>63193538</v>
      </c>
      <c r="D46" s="18"/>
      <c r="E46" s="19">
        <v>1411541733</v>
      </c>
      <c r="F46" s="20">
        <v>1514643470</v>
      </c>
      <c r="G46" s="20">
        <v>2647700714</v>
      </c>
      <c r="H46" s="20">
        <v>2671413358</v>
      </c>
      <c r="I46" s="20">
        <v>2653206355</v>
      </c>
      <c r="J46" s="20">
        <v>2653206355</v>
      </c>
      <c r="K46" s="20">
        <v>2653459280</v>
      </c>
      <c r="L46" s="20">
        <v>2649230441</v>
      </c>
      <c r="M46" s="20">
        <v>2650518886</v>
      </c>
      <c r="N46" s="20">
        <v>2650518886</v>
      </c>
      <c r="O46" s="20">
        <v>2651960368</v>
      </c>
      <c r="P46" s="20">
        <v>2651259368</v>
      </c>
      <c r="Q46" s="20">
        <v>2605235524</v>
      </c>
      <c r="R46" s="20">
        <v>2605235524</v>
      </c>
      <c r="S46" s="20">
        <v>2652686263</v>
      </c>
      <c r="T46" s="20">
        <v>2641774395</v>
      </c>
      <c r="U46" s="20">
        <v>2568322487</v>
      </c>
      <c r="V46" s="20">
        <v>2653573240</v>
      </c>
      <c r="W46" s="20">
        <v>2653573240</v>
      </c>
      <c r="X46" s="20">
        <v>1514643470</v>
      </c>
      <c r="Y46" s="20">
        <v>1138929770</v>
      </c>
      <c r="Z46" s="48">
        <v>75.19</v>
      </c>
      <c r="AA46" s="22">
        <v>1514643470</v>
      </c>
    </row>
    <row r="47" spans="1:27" ht="13.5">
      <c r="A47" s="23" t="s">
        <v>68</v>
      </c>
      <c r="B47" s="17"/>
      <c r="C47" s="18"/>
      <c r="D47" s="18"/>
      <c r="E47" s="19">
        <v>12113853</v>
      </c>
      <c r="F47" s="20"/>
      <c r="G47" s="20"/>
      <c r="H47" s="20"/>
      <c r="I47" s="20"/>
      <c r="J47" s="20"/>
      <c r="K47" s="20">
        <v>760544948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117170092517</v>
      </c>
      <c r="D48" s="51">
        <f>SUM(D45:D47)</f>
        <v>0</v>
      </c>
      <c r="E48" s="52">
        <f t="shared" si="7"/>
        <v>129703764686</v>
      </c>
      <c r="F48" s="53">
        <f t="shared" si="7"/>
        <v>128605065409</v>
      </c>
      <c r="G48" s="53">
        <f t="shared" si="7"/>
        <v>119590715846</v>
      </c>
      <c r="H48" s="53">
        <f t="shared" si="7"/>
        <v>118354356891</v>
      </c>
      <c r="I48" s="53">
        <f t="shared" si="7"/>
        <v>120919680174</v>
      </c>
      <c r="J48" s="53">
        <f t="shared" si="7"/>
        <v>120919680174</v>
      </c>
      <c r="K48" s="53">
        <f t="shared" si="7"/>
        <v>120888475976</v>
      </c>
      <c r="L48" s="53">
        <f t="shared" si="7"/>
        <v>120761116944</v>
      </c>
      <c r="M48" s="53">
        <f t="shared" si="7"/>
        <v>120936431309</v>
      </c>
      <c r="N48" s="53">
        <f t="shared" si="7"/>
        <v>120936431309</v>
      </c>
      <c r="O48" s="53">
        <f t="shared" si="7"/>
        <v>119786073102</v>
      </c>
      <c r="P48" s="53">
        <f t="shared" si="7"/>
        <v>121377064438</v>
      </c>
      <c r="Q48" s="53">
        <f t="shared" si="7"/>
        <v>126127794860</v>
      </c>
      <c r="R48" s="53">
        <f t="shared" si="7"/>
        <v>126127794860</v>
      </c>
      <c r="S48" s="53">
        <f t="shared" si="7"/>
        <v>128200290103</v>
      </c>
      <c r="T48" s="53">
        <f t="shared" si="7"/>
        <v>127854526895</v>
      </c>
      <c r="U48" s="53">
        <f t="shared" si="7"/>
        <v>114821110479</v>
      </c>
      <c r="V48" s="53">
        <f t="shared" si="7"/>
        <v>126423318052</v>
      </c>
      <c r="W48" s="53">
        <f t="shared" si="7"/>
        <v>126423318052</v>
      </c>
      <c r="X48" s="53">
        <f t="shared" si="7"/>
        <v>128605065409</v>
      </c>
      <c r="Y48" s="53">
        <f t="shared" si="7"/>
        <v>-2181747357</v>
      </c>
      <c r="Z48" s="54">
        <f>+IF(X48&lt;&gt;0,+(Y48/X48)*100,0)</f>
        <v>-1.6964707805726273</v>
      </c>
      <c r="AA48" s="55">
        <f>SUM(AA45:AA47)</f>
        <v>128605065409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53304724</v>
      </c>
      <c r="D6" s="18">
        <v>53304724</v>
      </c>
      <c r="E6" s="19">
        <v>6749808</v>
      </c>
      <c r="F6" s="20">
        <v>42650000</v>
      </c>
      <c r="G6" s="20">
        <v>75557327</v>
      </c>
      <c r="H6" s="20">
        <v>44071921</v>
      </c>
      <c r="I6" s="20">
        <v>38618770</v>
      </c>
      <c r="J6" s="20">
        <v>38618770</v>
      </c>
      <c r="K6" s="20">
        <v>34571989</v>
      </c>
      <c r="L6" s="20">
        <v>69061287</v>
      </c>
      <c r="M6" s="20">
        <v>56503455</v>
      </c>
      <c r="N6" s="20">
        <v>56503455</v>
      </c>
      <c r="O6" s="20">
        <v>47020259</v>
      </c>
      <c r="P6" s="20">
        <v>45191171</v>
      </c>
      <c r="Q6" s="20">
        <v>50808389</v>
      </c>
      <c r="R6" s="20">
        <v>50808389</v>
      </c>
      <c r="S6" s="20">
        <v>46172742</v>
      </c>
      <c r="T6" s="20">
        <v>51155578</v>
      </c>
      <c r="U6" s="20">
        <v>37619332</v>
      </c>
      <c r="V6" s="20">
        <v>37619332</v>
      </c>
      <c r="W6" s="20">
        <v>37619332</v>
      </c>
      <c r="X6" s="20">
        <v>42650000</v>
      </c>
      <c r="Y6" s="20">
        <v>-5030668</v>
      </c>
      <c r="Z6" s="21">
        <v>-11.8</v>
      </c>
      <c r="AA6" s="22">
        <v>42650000</v>
      </c>
    </row>
    <row r="7" spans="1:27" ht="13.5">
      <c r="A7" s="23" t="s">
        <v>34</v>
      </c>
      <c r="B7" s="17"/>
      <c r="C7" s="18"/>
      <c r="D7" s="18"/>
      <c r="E7" s="19">
        <v>42350000</v>
      </c>
      <c r="F7" s="20"/>
      <c r="G7" s="20">
        <v>149127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63709384</v>
      </c>
      <c r="D8" s="18">
        <v>63709384</v>
      </c>
      <c r="E8" s="19">
        <v>39247504</v>
      </c>
      <c r="F8" s="20">
        <v>39247504</v>
      </c>
      <c r="G8" s="20">
        <v>61835716</v>
      </c>
      <c r="H8" s="20">
        <v>61335713</v>
      </c>
      <c r="I8" s="20">
        <v>62090528</v>
      </c>
      <c r="J8" s="20">
        <v>62090528</v>
      </c>
      <c r="K8" s="20">
        <v>62689345</v>
      </c>
      <c r="L8" s="20">
        <v>62683256</v>
      </c>
      <c r="M8" s="20">
        <v>62068193</v>
      </c>
      <c r="N8" s="20">
        <v>62068193</v>
      </c>
      <c r="O8" s="20">
        <v>50913050</v>
      </c>
      <c r="P8" s="20">
        <v>63333745</v>
      </c>
      <c r="Q8" s="20">
        <v>60737765</v>
      </c>
      <c r="R8" s="20">
        <v>60737765</v>
      </c>
      <c r="S8" s="20">
        <v>59457159</v>
      </c>
      <c r="T8" s="20">
        <v>60387443</v>
      </c>
      <c r="U8" s="20">
        <v>62579702</v>
      </c>
      <c r="V8" s="20">
        <v>62579702</v>
      </c>
      <c r="W8" s="20">
        <v>62579702</v>
      </c>
      <c r="X8" s="20">
        <v>39247504</v>
      </c>
      <c r="Y8" s="20">
        <v>23332198</v>
      </c>
      <c r="Z8" s="21">
        <v>59.45</v>
      </c>
      <c r="AA8" s="22">
        <v>39247504</v>
      </c>
    </row>
    <row r="9" spans="1:27" ht="13.5">
      <c r="A9" s="23" t="s">
        <v>36</v>
      </c>
      <c r="B9" s="17"/>
      <c r="C9" s="18">
        <v>4406544</v>
      </c>
      <c r="D9" s="18">
        <v>4406544</v>
      </c>
      <c r="E9" s="19">
        <v>10046193</v>
      </c>
      <c r="F9" s="20">
        <v>10046193</v>
      </c>
      <c r="G9" s="20">
        <v>24571656</v>
      </c>
      <c r="H9" s="20">
        <v>24372970</v>
      </c>
      <c r="I9" s="20">
        <v>24672911</v>
      </c>
      <c r="J9" s="20">
        <v>24672911</v>
      </c>
      <c r="K9" s="20">
        <v>24910863</v>
      </c>
      <c r="L9" s="20">
        <v>24908443</v>
      </c>
      <c r="M9" s="20">
        <v>24664035</v>
      </c>
      <c r="N9" s="20">
        <v>24664035</v>
      </c>
      <c r="O9" s="20">
        <v>20231316</v>
      </c>
      <c r="P9" s="20">
        <v>30462691</v>
      </c>
      <c r="Q9" s="20">
        <v>29214059</v>
      </c>
      <c r="R9" s="20">
        <v>29214059</v>
      </c>
      <c r="S9" s="20">
        <v>28598105</v>
      </c>
      <c r="T9" s="20">
        <v>29045559</v>
      </c>
      <c r="U9" s="20">
        <v>30100007</v>
      </c>
      <c r="V9" s="20">
        <v>30100007</v>
      </c>
      <c r="W9" s="20">
        <v>30100007</v>
      </c>
      <c r="X9" s="20">
        <v>10046193</v>
      </c>
      <c r="Y9" s="20">
        <v>20053814</v>
      </c>
      <c r="Z9" s="21">
        <v>199.62</v>
      </c>
      <c r="AA9" s="22">
        <v>10046193</v>
      </c>
    </row>
    <row r="10" spans="1:27" ht="13.5">
      <c r="A10" s="23" t="s">
        <v>37</v>
      </c>
      <c r="B10" s="17"/>
      <c r="C10" s="18">
        <v>1608028</v>
      </c>
      <c r="D10" s="18">
        <v>1608028</v>
      </c>
      <c r="E10" s="19">
        <v>23625041</v>
      </c>
      <c r="F10" s="20">
        <v>23625041</v>
      </c>
      <c r="G10" s="24"/>
      <c r="H10" s="24"/>
      <c r="I10" s="24"/>
      <c r="J10" s="20"/>
      <c r="K10" s="24"/>
      <c r="L10" s="24"/>
      <c r="M10" s="20"/>
      <c r="N10" s="24"/>
      <c r="O10" s="24">
        <v>1608028</v>
      </c>
      <c r="P10" s="24">
        <v>1608028</v>
      </c>
      <c r="Q10" s="20">
        <v>1608028</v>
      </c>
      <c r="R10" s="24">
        <v>1608028</v>
      </c>
      <c r="S10" s="24">
        <v>1608028</v>
      </c>
      <c r="T10" s="20">
        <v>1608028</v>
      </c>
      <c r="U10" s="24">
        <v>1608028</v>
      </c>
      <c r="V10" s="24">
        <v>1608028</v>
      </c>
      <c r="W10" s="24">
        <v>1608028</v>
      </c>
      <c r="X10" s="20">
        <v>23625041</v>
      </c>
      <c r="Y10" s="24">
        <v>-22017013</v>
      </c>
      <c r="Z10" s="25">
        <v>-93.19</v>
      </c>
      <c r="AA10" s="26">
        <v>23625041</v>
      </c>
    </row>
    <row r="11" spans="1:27" ht="13.5">
      <c r="A11" s="23" t="s">
        <v>38</v>
      </c>
      <c r="B11" s="17"/>
      <c r="C11" s="18">
        <v>5406585</v>
      </c>
      <c r="D11" s="18">
        <v>5406585</v>
      </c>
      <c r="E11" s="19">
        <v>8525461</v>
      </c>
      <c r="F11" s="20">
        <v>8525461</v>
      </c>
      <c r="G11" s="20">
        <v>5589400</v>
      </c>
      <c r="H11" s="20">
        <v>4687101</v>
      </c>
      <c r="I11" s="20">
        <v>4687101</v>
      </c>
      <c r="J11" s="20">
        <v>4687101</v>
      </c>
      <c r="K11" s="20">
        <v>4687101</v>
      </c>
      <c r="L11" s="20">
        <v>4687101</v>
      </c>
      <c r="M11" s="20">
        <v>4687101</v>
      </c>
      <c r="N11" s="20">
        <v>4687101</v>
      </c>
      <c r="O11" s="20">
        <v>4689427</v>
      </c>
      <c r="P11" s="20">
        <v>4689427</v>
      </c>
      <c r="Q11" s="20">
        <v>4689427</v>
      </c>
      <c r="R11" s="20">
        <v>4689427</v>
      </c>
      <c r="S11" s="20">
        <v>4689427</v>
      </c>
      <c r="T11" s="20">
        <v>4369466</v>
      </c>
      <c r="U11" s="20">
        <v>4369466</v>
      </c>
      <c r="V11" s="20">
        <v>4369466</v>
      </c>
      <c r="W11" s="20">
        <v>4369466</v>
      </c>
      <c r="X11" s="20">
        <v>8525461</v>
      </c>
      <c r="Y11" s="20">
        <v>-4155995</v>
      </c>
      <c r="Z11" s="21">
        <v>-48.75</v>
      </c>
      <c r="AA11" s="22">
        <v>8525461</v>
      </c>
    </row>
    <row r="12" spans="1:27" ht="13.5">
      <c r="A12" s="27" t="s">
        <v>39</v>
      </c>
      <c r="B12" s="28"/>
      <c r="C12" s="29">
        <f aca="true" t="shared" si="0" ref="C12:Y12">SUM(C6:C11)</f>
        <v>128435265</v>
      </c>
      <c r="D12" s="29">
        <f>SUM(D6:D11)</f>
        <v>128435265</v>
      </c>
      <c r="E12" s="30">
        <f t="shared" si="0"/>
        <v>130544007</v>
      </c>
      <c r="F12" s="31">
        <f t="shared" si="0"/>
        <v>124094199</v>
      </c>
      <c r="G12" s="31">
        <f t="shared" si="0"/>
        <v>167703226</v>
      </c>
      <c r="H12" s="31">
        <f t="shared" si="0"/>
        <v>134467705</v>
      </c>
      <c r="I12" s="31">
        <f t="shared" si="0"/>
        <v>130069310</v>
      </c>
      <c r="J12" s="31">
        <f t="shared" si="0"/>
        <v>130069310</v>
      </c>
      <c r="K12" s="31">
        <f t="shared" si="0"/>
        <v>126859298</v>
      </c>
      <c r="L12" s="31">
        <f t="shared" si="0"/>
        <v>161340087</v>
      </c>
      <c r="M12" s="31">
        <f t="shared" si="0"/>
        <v>147922784</v>
      </c>
      <c r="N12" s="31">
        <f t="shared" si="0"/>
        <v>147922784</v>
      </c>
      <c r="O12" s="31">
        <f t="shared" si="0"/>
        <v>124462080</v>
      </c>
      <c r="P12" s="31">
        <f t="shared" si="0"/>
        <v>145285062</v>
      </c>
      <c r="Q12" s="31">
        <f t="shared" si="0"/>
        <v>147057668</v>
      </c>
      <c r="R12" s="31">
        <f t="shared" si="0"/>
        <v>147057668</v>
      </c>
      <c r="S12" s="31">
        <f t="shared" si="0"/>
        <v>140525461</v>
      </c>
      <c r="T12" s="31">
        <f t="shared" si="0"/>
        <v>146566074</v>
      </c>
      <c r="U12" s="31">
        <f t="shared" si="0"/>
        <v>136276535</v>
      </c>
      <c r="V12" s="31">
        <f t="shared" si="0"/>
        <v>136276535</v>
      </c>
      <c r="W12" s="31">
        <f t="shared" si="0"/>
        <v>136276535</v>
      </c>
      <c r="X12" s="31">
        <f t="shared" si="0"/>
        <v>124094199</v>
      </c>
      <c r="Y12" s="31">
        <f t="shared" si="0"/>
        <v>12182336</v>
      </c>
      <c r="Z12" s="32">
        <f>+IF(X12&lt;&gt;0,+(Y12/X12)*100,0)</f>
        <v>9.817006836878814</v>
      </c>
      <c r="AA12" s="33">
        <f>SUM(AA6:AA11)</f>
        <v>124094199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5175094</v>
      </c>
      <c r="D15" s="18">
        <v>5175094</v>
      </c>
      <c r="E15" s="19">
        <v>93657767</v>
      </c>
      <c r="F15" s="20">
        <v>93657767</v>
      </c>
      <c r="G15" s="20">
        <v>187107070</v>
      </c>
      <c r="H15" s="20">
        <v>185594123</v>
      </c>
      <c r="I15" s="20">
        <v>187878097</v>
      </c>
      <c r="J15" s="20">
        <v>187878097</v>
      </c>
      <c r="K15" s="20">
        <v>189690041</v>
      </c>
      <c r="L15" s="20">
        <v>189671615</v>
      </c>
      <c r="M15" s="20">
        <v>187810512</v>
      </c>
      <c r="N15" s="20">
        <v>187810512</v>
      </c>
      <c r="O15" s="20">
        <v>10821598</v>
      </c>
      <c r="P15" s="20">
        <v>191639912</v>
      </c>
      <c r="Q15" s="20">
        <v>183784806</v>
      </c>
      <c r="R15" s="20">
        <v>183784806</v>
      </c>
      <c r="S15" s="20">
        <v>179909854</v>
      </c>
      <c r="T15" s="20">
        <v>182724776</v>
      </c>
      <c r="U15" s="20">
        <v>189358275</v>
      </c>
      <c r="V15" s="20">
        <v>189358275</v>
      </c>
      <c r="W15" s="20">
        <v>189358275</v>
      </c>
      <c r="X15" s="20">
        <v>93657767</v>
      </c>
      <c r="Y15" s="20">
        <v>95700508</v>
      </c>
      <c r="Z15" s="21">
        <v>102.18</v>
      </c>
      <c r="AA15" s="22">
        <v>93657767</v>
      </c>
    </row>
    <row r="16" spans="1:27" ht="13.5">
      <c r="A16" s="23" t="s">
        <v>42</v>
      </c>
      <c r="B16" s="17"/>
      <c r="C16" s="18"/>
      <c r="D16" s="18"/>
      <c r="E16" s="19">
        <v>14951250</v>
      </c>
      <c r="F16" s="20">
        <v>14951250</v>
      </c>
      <c r="G16" s="24">
        <v>10232480</v>
      </c>
      <c r="H16" s="24">
        <v>10232480</v>
      </c>
      <c r="I16" s="24">
        <v>10232480</v>
      </c>
      <c r="J16" s="20">
        <v>10232480</v>
      </c>
      <c r="K16" s="24">
        <v>10232480</v>
      </c>
      <c r="L16" s="24">
        <v>10232480</v>
      </c>
      <c r="M16" s="20">
        <v>10477589</v>
      </c>
      <c r="N16" s="24">
        <v>10477589</v>
      </c>
      <c r="O16" s="24">
        <v>10477589</v>
      </c>
      <c r="P16" s="24">
        <v>10477589</v>
      </c>
      <c r="Q16" s="20">
        <v>10477589</v>
      </c>
      <c r="R16" s="24">
        <v>10477589</v>
      </c>
      <c r="S16" s="24">
        <v>10477589</v>
      </c>
      <c r="T16" s="20">
        <v>10477589</v>
      </c>
      <c r="U16" s="24">
        <v>10477589</v>
      </c>
      <c r="V16" s="24">
        <v>10477589</v>
      </c>
      <c r="W16" s="24">
        <v>10477589</v>
      </c>
      <c r="X16" s="20">
        <v>14951250</v>
      </c>
      <c r="Y16" s="24">
        <v>-4473661</v>
      </c>
      <c r="Z16" s="25">
        <v>-29.92</v>
      </c>
      <c r="AA16" s="26">
        <v>14951250</v>
      </c>
    </row>
    <row r="17" spans="1:27" ht="13.5">
      <c r="A17" s="23" t="s">
        <v>43</v>
      </c>
      <c r="B17" s="17"/>
      <c r="C17" s="18">
        <v>104112415</v>
      </c>
      <c r="D17" s="18">
        <v>104112415</v>
      </c>
      <c r="E17" s="19">
        <v>127620639</v>
      </c>
      <c r="F17" s="20">
        <v>127620639</v>
      </c>
      <c r="G17" s="20">
        <v>120170093</v>
      </c>
      <c r="H17" s="20">
        <v>104112415</v>
      </c>
      <c r="I17" s="20">
        <v>104112415</v>
      </c>
      <c r="J17" s="20">
        <v>104112415</v>
      </c>
      <c r="K17" s="20">
        <v>104112415</v>
      </c>
      <c r="L17" s="20">
        <v>104112415</v>
      </c>
      <c r="M17" s="20">
        <v>104112415</v>
      </c>
      <c r="N17" s="20">
        <v>104112415</v>
      </c>
      <c r="O17" s="20">
        <v>104112412</v>
      </c>
      <c r="P17" s="20">
        <v>104112412</v>
      </c>
      <c r="Q17" s="20">
        <v>104112412</v>
      </c>
      <c r="R17" s="20">
        <v>104112412</v>
      </c>
      <c r="S17" s="20">
        <v>104112412</v>
      </c>
      <c r="T17" s="20">
        <v>104112412</v>
      </c>
      <c r="U17" s="20">
        <v>104112412</v>
      </c>
      <c r="V17" s="20">
        <v>104112412</v>
      </c>
      <c r="W17" s="20">
        <v>104112412</v>
      </c>
      <c r="X17" s="20">
        <v>127620639</v>
      </c>
      <c r="Y17" s="20">
        <v>-23508227</v>
      </c>
      <c r="Z17" s="21">
        <v>-18.42</v>
      </c>
      <c r="AA17" s="22">
        <v>127620639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2398124017</v>
      </c>
      <c r="D19" s="18">
        <v>2398124017</v>
      </c>
      <c r="E19" s="19">
        <v>2451702956</v>
      </c>
      <c r="F19" s="20">
        <v>2451702956</v>
      </c>
      <c r="G19" s="20">
        <v>2602361832</v>
      </c>
      <c r="H19" s="20">
        <v>2491638556</v>
      </c>
      <c r="I19" s="20">
        <v>2491638556</v>
      </c>
      <c r="J19" s="20">
        <v>2491638556</v>
      </c>
      <c r="K19" s="20">
        <v>2491638556</v>
      </c>
      <c r="L19" s="20">
        <v>2491638556</v>
      </c>
      <c r="M19" s="20">
        <v>2491638556</v>
      </c>
      <c r="N19" s="20">
        <v>2491638556</v>
      </c>
      <c r="O19" s="20">
        <v>2412940081</v>
      </c>
      <c r="P19" s="20">
        <v>2412940081</v>
      </c>
      <c r="Q19" s="20">
        <v>2412940081</v>
      </c>
      <c r="R19" s="20">
        <v>2412940081</v>
      </c>
      <c r="S19" s="20">
        <v>2412940081</v>
      </c>
      <c r="T19" s="20">
        <v>2412940081</v>
      </c>
      <c r="U19" s="20">
        <v>2412940081</v>
      </c>
      <c r="V19" s="20">
        <v>2412940081</v>
      </c>
      <c r="W19" s="20">
        <v>2412940081</v>
      </c>
      <c r="X19" s="20">
        <v>2451702956</v>
      </c>
      <c r="Y19" s="20">
        <v>-38762875</v>
      </c>
      <c r="Z19" s="21">
        <v>-1.58</v>
      </c>
      <c r="AA19" s="22">
        <v>2451702956</v>
      </c>
    </row>
    <row r="20" spans="1:27" ht="13.5">
      <c r="A20" s="23" t="s">
        <v>46</v>
      </c>
      <c r="B20" s="17"/>
      <c r="C20" s="18"/>
      <c r="D20" s="18"/>
      <c r="E20" s="19">
        <v>611641</v>
      </c>
      <c r="F20" s="20">
        <v>611641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611641</v>
      </c>
      <c r="Y20" s="20">
        <v>-611641</v>
      </c>
      <c r="Z20" s="21">
        <v>-100</v>
      </c>
      <c r="AA20" s="22">
        <v>611641</v>
      </c>
    </row>
    <row r="21" spans="1:27" ht="13.5">
      <c r="A21" s="23" t="s">
        <v>47</v>
      </c>
      <c r="B21" s="17"/>
      <c r="C21" s="18">
        <v>754492</v>
      </c>
      <c r="D21" s="18">
        <v>754492</v>
      </c>
      <c r="E21" s="19">
        <v>2922624</v>
      </c>
      <c r="F21" s="20">
        <v>2922624</v>
      </c>
      <c r="G21" s="20">
        <v>820100</v>
      </c>
      <c r="H21" s="20">
        <v>820100</v>
      </c>
      <c r="I21" s="20">
        <v>820100</v>
      </c>
      <c r="J21" s="20">
        <v>820100</v>
      </c>
      <c r="K21" s="20">
        <v>820100</v>
      </c>
      <c r="L21" s="20">
        <v>820100</v>
      </c>
      <c r="M21" s="20">
        <v>820100</v>
      </c>
      <c r="N21" s="20">
        <v>820100</v>
      </c>
      <c r="O21" s="20">
        <v>754492</v>
      </c>
      <c r="P21" s="20">
        <v>754492</v>
      </c>
      <c r="Q21" s="20">
        <v>754492</v>
      </c>
      <c r="R21" s="20">
        <v>754492</v>
      </c>
      <c r="S21" s="20">
        <v>754492</v>
      </c>
      <c r="T21" s="20">
        <v>754492</v>
      </c>
      <c r="U21" s="20">
        <v>754492</v>
      </c>
      <c r="V21" s="20">
        <v>754492</v>
      </c>
      <c r="W21" s="20">
        <v>754492</v>
      </c>
      <c r="X21" s="20">
        <v>2922624</v>
      </c>
      <c r="Y21" s="20">
        <v>-2168132</v>
      </c>
      <c r="Z21" s="21">
        <v>-74.18</v>
      </c>
      <c r="AA21" s="22">
        <v>2922624</v>
      </c>
    </row>
    <row r="22" spans="1:27" ht="13.5">
      <c r="A22" s="23" t="s">
        <v>48</v>
      </c>
      <c r="B22" s="17"/>
      <c r="C22" s="18">
        <v>37992806</v>
      </c>
      <c r="D22" s="18">
        <v>37992806</v>
      </c>
      <c r="E22" s="19">
        <v>39334114</v>
      </c>
      <c r="F22" s="20">
        <v>39334114</v>
      </c>
      <c r="G22" s="20">
        <v>37037772</v>
      </c>
      <c r="H22" s="20">
        <v>39105446</v>
      </c>
      <c r="I22" s="20">
        <v>39105446</v>
      </c>
      <c r="J22" s="20">
        <v>39105446</v>
      </c>
      <c r="K22" s="20">
        <v>39105446</v>
      </c>
      <c r="L22" s="20">
        <v>39105446</v>
      </c>
      <c r="M22" s="20">
        <v>39105446</v>
      </c>
      <c r="N22" s="20">
        <v>39105446</v>
      </c>
      <c r="O22" s="20">
        <v>37992806</v>
      </c>
      <c r="P22" s="20">
        <v>37992806</v>
      </c>
      <c r="Q22" s="20">
        <v>37992806</v>
      </c>
      <c r="R22" s="20">
        <v>37992806</v>
      </c>
      <c r="S22" s="20">
        <v>37992806</v>
      </c>
      <c r="T22" s="20">
        <v>37992806</v>
      </c>
      <c r="U22" s="20">
        <v>37992806</v>
      </c>
      <c r="V22" s="20">
        <v>37992806</v>
      </c>
      <c r="W22" s="20">
        <v>37992806</v>
      </c>
      <c r="X22" s="20">
        <v>39334114</v>
      </c>
      <c r="Y22" s="20">
        <v>-1341308</v>
      </c>
      <c r="Z22" s="21">
        <v>-3.41</v>
      </c>
      <c r="AA22" s="22">
        <v>39334114</v>
      </c>
    </row>
    <row r="23" spans="1:27" ht="13.5">
      <c r="A23" s="23" t="s">
        <v>49</v>
      </c>
      <c r="B23" s="17"/>
      <c r="C23" s="18">
        <v>12053230</v>
      </c>
      <c r="D23" s="18">
        <v>12053230</v>
      </c>
      <c r="E23" s="19"/>
      <c r="F23" s="20"/>
      <c r="G23" s="24">
        <v>1820750</v>
      </c>
      <c r="H23" s="24">
        <v>1820750</v>
      </c>
      <c r="I23" s="24">
        <v>1820750</v>
      </c>
      <c r="J23" s="20">
        <v>1820750</v>
      </c>
      <c r="K23" s="24">
        <v>1820750</v>
      </c>
      <c r="L23" s="24">
        <v>1820750</v>
      </c>
      <c r="M23" s="20">
        <v>1820750</v>
      </c>
      <c r="N23" s="24">
        <v>1820750</v>
      </c>
      <c r="O23" s="24">
        <v>1820750</v>
      </c>
      <c r="P23" s="24">
        <v>1820750</v>
      </c>
      <c r="Q23" s="20">
        <v>1820750</v>
      </c>
      <c r="R23" s="24">
        <v>1820750</v>
      </c>
      <c r="S23" s="24">
        <v>1820750</v>
      </c>
      <c r="T23" s="20">
        <v>1820750</v>
      </c>
      <c r="U23" s="24">
        <v>1820750</v>
      </c>
      <c r="V23" s="24">
        <v>1820750</v>
      </c>
      <c r="W23" s="24">
        <v>1820750</v>
      </c>
      <c r="X23" s="20"/>
      <c r="Y23" s="24">
        <v>1820750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2558212054</v>
      </c>
      <c r="D24" s="29">
        <f>SUM(D15:D23)</f>
        <v>2558212054</v>
      </c>
      <c r="E24" s="36">
        <f t="shared" si="1"/>
        <v>2730800991</v>
      </c>
      <c r="F24" s="37">
        <f t="shared" si="1"/>
        <v>2730800991</v>
      </c>
      <c r="G24" s="37">
        <f t="shared" si="1"/>
        <v>2959550097</v>
      </c>
      <c r="H24" s="37">
        <f t="shared" si="1"/>
        <v>2833323870</v>
      </c>
      <c r="I24" s="37">
        <f t="shared" si="1"/>
        <v>2835607844</v>
      </c>
      <c r="J24" s="37">
        <f t="shared" si="1"/>
        <v>2835607844</v>
      </c>
      <c r="K24" s="37">
        <f t="shared" si="1"/>
        <v>2837419788</v>
      </c>
      <c r="L24" s="37">
        <f t="shared" si="1"/>
        <v>2837401362</v>
      </c>
      <c r="M24" s="37">
        <f t="shared" si="1"/>
        <v>2835785368</v>
      </c>
      <c r="N24" s="37">
        <f t="shared" si="1"/>
        <v>2835785368</v>
      </c>
      <c r="O24" s="37">
        <f t="shared" si="1"/>
        <v>2578919728</v>
      </c>
      <c r="P24" s="37">
        <f t="shared" si="1"/>
        <v>2759738042</v>
      </c>
      <c r="Q24" s="37">
        <f t="shared" si="1"/>
        <v>2751882936</v>
      </c>
      <c r="R24" s="37">
        <f t="shared" si="1"/>
        <v>2751882936</v>
      </c>
      <c r="S24" s="37">
        <f t="shared" si="1"/>
        <v>2748007984</v>
      </c>
      <c r="T24" s="37">
        <f t="shared" si="1"/>
        <v>2750822906</v>
      </c>
      <c r="U24" s="37">
        <f t="shared" si="1"/>
        <v>2757456405</v>
      </c>
      <c r="V24" s="37">
        <f t="shared" si="1"/>
        <v>2757456405</v>
      </c>
      <c r="W24" s="37">
        <f t="shared" si="1"/>
        <v>2757456405</v>
      </c>
      <c r="X24" s="37">
        <f t="shared" si="1"/>
        <v>2730800991</v>
      </c>
      <c r="Y24" s="37">
        <f t="shared" si="1"/>
        <v>26655414</v>
      </c>
      <c r="Z24" s="38">
        <f>+IF(X24&lt;&gt;0,+(Y24/X24)*100,0)</f>
        <v>0.9761023995468441</v>
      </c>
      <c r="AA24" s="39">
        <f>SUM(AA15:AA23)</f>
        <v>2730800991</v>
      </c>
    </row>
    <row r="25" spans="1:27" ht="13.5">
      <c r="A25" s="27" t="s">
        <v>51</v>
      </c>
      <c r="B25" s="28"/>
      <c r="C25" s="29">
        <f aca="true" t="shared" si="2" ref="C25:Y25">+C12+C24</f>
        <v>2686647319</v>
      </c>
      <c r="D25" s="29">
        <f>+D12+D24</f>
        <v>2686647319</v>
      </c>
      <c r="E25" s="30">
        <f t="shared" si="2"/>
        <v>2861344998</v>
      </c>
      <c r="F25" s="31">
        <f t="shared" si="2"/>
        <v>2854895190</v>
      </c>
      <c r="G25" s="31">
        <f t="shared" si="2"/>
        <v>3127253323</v>
      </c>
      <c r="H25" s="31">
        <f t="shared" si="2"/>
        <v>2967791575</v>
      </c>
      <c r="I25" s="31">
        <f t="shared" si="2"/>
        <v>2965677154</v>
      </c>
      <c r="J25" s="31">
        <f t="shared" si="2"/>
        <v>2965677154</v>
      </c>
      <c r="K25" s="31">
        <f t="shared" si="2"/>
        <v>2964279086</v>
      </c>
      <c r="L25" s="31">
        <f t="shared" si="2"/>
        <v>2998741449</v>
      </c>
      <c r="M25" s="31">
        <f t="shared" si="2"/>
        <v>2983708152</v>
      </c>
      <c r="N25" s="31">
        <f t="shared" si="2"/>
        <v>2983708152</v>
      </c>
      <c r="O25" s="31">
        <f t="shared" si="2"/>
        <v>2703381808</v>
      </c>
      <c r="P25" s="31">
        <f t="shared" si="2"/>
        <v>2905023104</v>
      </c>
      <c r="Q25" s="31">
        <f t="shared" si="2"/>
        <v>2898940604</v>
      </c>
      <c r="R25" s="31">
        <f t="shared" si="2"/>
        <v>2898940604</v>
      </c>
      <c r="S25" s="31">
        <f t="shared" si="2"/>
        <v>2888533445</v>
      </c>
      <c r="T25" s="31">
        <f t="shared" si="2"/>
        <v>2897388980</v>
      </c>
      <c r="U25" s="31">
        <f t="shared" si="2"/>
        <v>2893732940</v>
      </c>
      <c r="V25" s="31">
        <f t="shared" si="2"/>
        <v>2893732940</v>
      </c>
      <c r="W25" s="31">
        <f t="shared" si="2"/>
        <v>2893732940</v>
      </c>
      <c r="X25" s="31">
        <f t="shared" si="2"/>
        <v>2854895190</v>
      </c>
      <c r="Y25" s="31">
        <f t="shared" si="2"/>
        <v>38837750</v>
      </c>
      <c r="Z25" s="32">
        <f>+IF(X25&lt;&gt;0,+(Y25/X25)*100,0)</f>
        <v>1.3603914475052936</v>
      </c>
      <c r="AA25" s="33">
        <f>+AA12+AA24</f>
        <v>2854895190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10649034</v>
      </c>
      <c r="D30" s="18">
        <v>10649034</v>
      </c>
      <c r="E30" s="19">
        <v>1380600</v>
      </c>
      <c r="F30" s="20">
        <v>1380600</v>
      </c>
      <c r="G30" s="20"/>
      <c r="H30" s="20"/>
      <c r="I30" s="20"/>
      <c r="J30" s="20"/>
      <c r="K30" s="20"/>
      <c r="L30" s="20"/>
      <c r="M30" s="20"/>
      <c r="N30" s="20"/>
      <c r="O30" s="20">
        <v>9623340</v>
      </c>
      <c r="P30" s="20">
        <v>9623340</v>
      </c>
      <c r="Q30" s="20">
        <v>9623340</v>
      </c>
      <c r="R30" s="20">
        <v>9623340</v>
      </c>
      <c r="S30" s="20">
        <v>9623340</v>
      </c>
      <c r="T30" s="20">
        <v>9623340</v>
      </c>
      <c r="U30" s="20">
        <v>9623340</v>
      </c>
      <c r="V30" s="20">
        <v>9623340</v>
      </c>
      <c r="W30" s="20">
        <v>9623340</v>
      </c>
      <c r="X30" s="20">
        <v>1380600</v>
      </c>
      <c r="Y30" s="20">
        <v>8242740</v>
      </c>
      <c r="Z30" s="21">
        <v>597.04</v>
      </c>
      <c r="AA30" s="22">
        <v>1380600</v>
      </c>
    </row>
    <row r="31" spans="1:27" ht="13.5">
      <c r="A31" s="23" t="s">
        <v>56</v>
      </c>
      <c r="B31" s="17"/>
      <c r="C31" s="18">
        <v>28751614</v>
      </c>
      <c r="D31" s="18">
        <v>28751614</v>
      </c>
      <c r="E31" s="19">
        <v>27684865</v>
      </c>
      <c r="F31" s="20">
        <v>27684865</v>
      </c>
      <c r="G31" s="20">
        <v>30402770</v>
      </c>
      <c r="H31" s="20">
        <v>28598412</v>
      </c>
      <c r="I31" s="20">
        <v>29185665</v>
      </c>
      <c r="J31" s="20">
        <v>29185665</v>
      </c>
      <c r="K31" s="20">
        <v>29414952</v>
      </c>
      <c r="L31" s="20">
        <v>29640812</v>
      </c>
      <c r="M31" s="20">
        <v>29853977</v>
      </c>
      <c r="N31" s="20">
        <v>29853977</v>
      </c>
      <c r="O31" s="20">
        <v>30160027</v>
      </c>
      <c r="P31" s="20">
        <v>30153673</v>
      </c>
      <c r="Q31" s="20">
        <v>30246800</v>
      </c>
      <c r="R31" s="20">
        <v>30246800</v>
      </c>
      <c r="S31" s="20">
        <v>31062544</v>
      </c>
      <c r="T31" s="20">
        <v>32813772</v>
      </c>
      <c r="U31" s="20">
        <v>31490243</v>
      </c>
      <c r="V31" s="20">
        <v>31490243</v>
      </c>
      <c r="W31" s="20">
        <v>31490243</v>
      </c>
      <c r="X31" s="20">
        <v>27684865</v>
      </c>
      <c r="Y31" s="20">
        <v>3805378</v>
      </c>
      <c r="Z31" s="21">
        <v>13.75</v>
      </c>
      <c r="AA31" s="22">
        <v>27684865</v>
      </c>
    </row>
    <row r="32" spans="1:27" ht="13.5">
      <c r="A32" s="23" t="s">
        <v>57</v>
      </c>
      <c r="B32" s="17"/>
      <c r="C32" s="18">
        <v>246830336</v>
      </c>
      <c r="D32" s="18">
        <v>246830336</v>
      </c>
      <c r="E32" s="19">
        <v>135028441</v>
      </c>
      <c r="F32" s="20">
        <v>135028441</v>
      </c>
      <c r="G32" s="20">
        <v>159702005</v>
      </c>
      <c r="H32" s="20">
        <v>156507368</v>
      </c>
      <c r="I32" s="20">
        <v>145877318</v>
      </c>
      <c r="J32" s="20">
        <v>145877318</v>
      </c>
      <c r="K32" s="20">
        <v>117452227</v>
      </c>
      <c r="L32" s="20">
        <v>127525424</v>
      </c>
      <c r="M32" s="20">
        <v>114960523</v>
      </c>
      <c r="N32" s="20">
        <v>114960523</v>
      </c>
      <c r="O32" s="20">
        <v>150825977</v>
      </c>
      <c r="P32" s="20">
        <v>107198483</v>
      </c>
      <c r="Q32" s="20">
        <v>144730513</v>
      </c>
      <c r="R32" s="20">
        <v>144730513</v>
      </c>
      <c r="S32" s="20">
        <v>143918258</v>
      </c>
      <c r="T32" s="20">
        <v>135483719</v>
      </c>
      <c r="U32" s="20">
        <v>146544640</v>
      </c>
      <c r="V32" s="20">
        <v>146544640</v>
      </c>
      <c r="W32" s="20">
        <v>146544640</v>
      </c>
      <c r="X32" s="20">
        <v>135028441</v>
      </c>
      <c r="Y32" s="20">
        <v>11516199</v>
      </c>
      <c r="Z32" s="21">
        <v>8.53</v>
      </c>
      <c r="AA32" s="22">
        <v>135028441</v>
      </c>
    </row>
    <row r="33" spans="1:27" ht="13.5">
      <c r="A33" s="23" t="s">
        <v>58</v>
      </c>
      <c r="B33" s="17"/>
      <c r="C33" s="18">
        <v>1245253</v>
      </c>
      <c r="D33" s="18">
        <v>1245253</v>
      </c>
      <c r="E33" s="19">
        <v>16953888</v>
      </c>
      <c r="F33" s="20">
        <v>16953888</v>
      </c>
      <c r="G33" s="20">
        <v>22290939</v>
      </c>
      <c r="H33" s="20">
        <v>1245253</v>
      </c>
      <c r="I33" s="20">
        <v>1245253</v>
      </c>
      <c r="J33" s="20">
        <v>1245253</v>
      </c>
      <c r="K33" s="20">
        <v>1245253</v>
      </c>
      <c r="L33" s="20">
        <v>1245253</v>
      </c>
      <c r="M33" s="20">
        <v>1245253</v>
      </c>
      <c r="N33" s="20">
        <v>1245253</v>
      </c>
      <c r="O33" s="20">
        <v>1245253</v>
      </c>
      <c r="P33" s="20">
        <v>1245253</v>
      </c>
      <c r="Q33" s="20">
        <v>1245253</v>
      </c>
      <c r="R33" s="20">
        <v>1245253</v>
      </c>
      <c r="S33" s="20">
        <v>1245253</v>
      </c>
      <c r="T33" s="20">
        <v>1245253</v>
      </c>
      <c r="U33" s="20">
        <v>1245253</v>
      </c>
      <c r="V33" s="20">
        <v>1245253</v>
      </c>
      <c r="W33" s="20">
        <v>1245253</v>
      </c>
      <c r="X33" s="20">
        <v>16953888</v>
      </c>
      <c r="Y33" s="20">
        <v>-15708635</v>
      </c>
      <c r="Z33" s="21">
        <v>-92.66</v>
      </c>
      <c r="AA33" s="22">
        <v>16953888</v>
      </c>
    </row>
    <row r="34" spans="1:27" ht="13.5">
      <c r="A34" s="27" t="s">
        <v>59</v>
      </c>
      <c r="B34" s="28"/>
      <c r="C34" s="29">
        <f aca="true" t="shared" si="3" ref="C34:Y34">SUM(C29:C33)</f>
        <v>287476237</v>
      </c>
      <c r="D34" s="29">
        <f>SUM(D29:D33)</f>
        <v>287476237</v>
      </c>
      <c r="E34" s="30">
        <f t="shared" si="3"/>
        <v>181047794</v>
      </c>
      <c r="F34" s="31">
        <f t="shared" si="3"/>
        <v>181047794</v>
      </c>
      <c r="G34" s="31">
        <f t="shared" si="3"/>
        <v>212395714</v>
      </c>
      <c r="H34" s="31">
        <f t="shared" si="3"/>
        <v>186351033</v>
      </c>
      <c r="I34" s="31">
        <f t="shared" si="3"/>
        <v>176308236</v>
      </c>
      <c r="J34" s="31">
        <f t="shared" si="3"/>
        <v>176308236</v>
      </c>
      <c r="K34" s="31">
        <f t="shared" si="3"/>
        <v>148112432</v>
      </c>
      <c r="L34" s="31">
        <f t="shared" si="3"/>
        <v>158411489</v>
      </c>
      <c r="M34" s="31">
        <f t="shared" si="3"/>
        <v>146059753</v>
      </c>
      <c r="N34" s="31">
        <f t="shared" si="3"/>
        <v>146059753</v>
      </c>
      <c r="O34" s="31">
        <f t="shared" si="3"/>
        <v>191854597</v>
      </c>
      <c r="P34" s="31">
        <f t="shared" si="3"/>
        <v>148220749</v>
      </c>
      <c r="Q34" s="31">
        <f t="shared" si="3"/>
        <v>185845906</v>
      </c>
      <c r="R34" s="31">
        <f t="shared" si="3"/>
        <v>185845906</v>
      </c>
      <c r="S34" s="31">
        <f t="shared" si="3"/>
        <v>185849395</v>
      </c>
      <c r="T34" s="31">
        <f t="shared" si="3"/>
        <v>179166084</v>
      </c>
      <c r="U34" s="31">
        <f t="shared" si="3"/>
        <v>188903476</v>
      </c>
      <c r="V34" s="31">
        <f t="shared" si="3"/>
        <v>188903476</v>
      </c>
      <c r="W34" s="31">
        <f t="shared" si="3"/>
        <v>188903476</v>
      </c>
      <c r="X34" s="31">
        <f t="shared" si="3"/>
        <v>181047794</v>
      </c>
      <c r="Y34" s="31">
        <f t="shared" si="3"/>
        <v>7855682</v>
      </c>
      <c r="Z34" s="32">
        <f>+IF(X34&lt;&gt;0,+(Y34/X34)*100,0)</f>
        <v>4.339010062724101</v>
      </c>
      <c r="AA34" s="33">
        <f>SUM(AA29:AA33)</f>
        <v>181047794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8090232</v>
      </c>
      <c r="D37" s="18">
        <v>8090232</v>
      </c>
      <c r="E37" s="19">
        <v>32100144</v>
      </c>
      <c r="F37" s="20">
        <v>32100144</v>
      </c>
      <c r="G37" s="20">
        <v>17016122</v>
      </c>
      <c r="H37" s="20">
        <v>15524539</v>
      </c>
      <c r="I37" s="20">
        <v>13432165</v>
      </c>
      <c r="J37" s="20">
        <v>13432165</v>
      </c>
      <c r="K37" s="20">
        <v>12418282</v>
      </c>
      <c r="L37" s="20">
        <v>11532926</v>
      </c>
      <c r="M37" s="20">
        <v>10832800</v>
      </c>
      <c r="N37" s="20">
        <v>10832800</v>
      </c>
      <c r="O37" s="20">
        <v>7177238</v>
      </c>
      <c r="P37" s="20">
        <v>7177238</v>
      </c>
      <c r="Q37" s="20">
        <v>8171806</v>
      </c>
      <c r="R37" s="20">
        <v>8171806</v>
      </c>
      <c r="S37" s="20">
        <v>7743551</v>
      </c>
      <c r="T37" s="20">
        <v>7444497</v>
      </c>
      <c r="U37" s="20">
        <v>7317374</v>
      </c>
      <c r="V37" s="20">
        <v>7317374</v>
      </c>
      <c r="W37" s="20">
        <v>7317374</v>
      </c>
      <c r="X37" s="20">
        <v>32100144</v>
      </c>
      <c r="Y37" s="20">
        <v>-24782770</v>
      </c>
      <c r="Z37" s="21">
        <v>-77.2</v>
      </c>
      <c r="AA37" s="22">
        <v>32100144</v>
      </c>
    </row>
    <row r="38" spans="1:27" ht="13.5">
      <c r="A38" s="23" t="s">
        <v>58</v>
      </c>
      <c r="B38" s="17"/>
      <c r="C38" s="18">
        <v>87682531</v>
      </c>
      <c r="D38" s="18">
        <v>87682531</v>
      </c>
      <c r="E38" s="19">
        <v>56619055</v>
      </c>
      <c r="F38" s="20">
        <v>56619055</v>
      </c>
      <c r="G38" s="20">
        <v>70648046</v>
      </c>
      <c r="H38" s="20">
        <v>70648046</v>
      </c>
      <c r="I38" s="20">
        <v>70648046</v>
      </c>
      <c r="J38" s="20">
        <v>70648046</v>
      </c>
      <c r="K38" s="20">
        <v>70648046</v>
      </c>
      <c r="L38" s="20">
        <v>70648046</v>
      </c>
      <c r="M38" s="20">
        <v>70648046</v>
      </c>
      <c r="N38" s="20">
        <v>70648046</v>
      </c>
      <c r="O38" s="20">
        <v>87682531</v>
      </c>
      <c r="P38" s="20">
        <v>87682531</v>
      </c>
      <c r="Q38" s="20">
        <v>87682531</v>
      </c>
      <c r="R38" s="20">
        <v>87682531</v>
      </c>
      <c r="S38" s="20">
        <v>87682531</v>
      </c>
      <c r="T38" s="20">
        <v>87682531</v>
      </c>
      <c r="U38" s="20">
        <v>87682531</v>
      </c>
      <c r="V38" s="20">
        <v>87682531</v>
      </c>
      <c r="W38" s="20">
        <v>87682531</v>
      </c>
      <c r="X38" s="20">
        <v>56619055</v>
      </c>
      <c r="Y38" s="20">
        <v>31063476</v>
      </c>
      <c r="Z38" s="21">
        <v>54.86</v>
      </c>
      <c r="AA38" s="22">
        <v>56619055</v>
      </c>
    </row>
    <row r="39" spans="1:27" ht="13.5">
      <c r="A39" s="27" t="s">
        <v>61</v>
      </c>
      <c r="B39" s="35"/>
      <c r="C39" s="29">
        <f aca="true" t="shared" si="4" ref="C39:Y39">SUM(C37:C38)</f>
        <v>95772763</v>
      </c>
      <c r="D39" s="29">
        <f>SUM(D37:D38)</f>
        <v>95772763</v>
      </c>
      <c r="E39" s="36">
        <f t="shared" si="4"/>
        <v>88719199</v>
      </c>
      <c r="F39" s="37">
        <f t="shared" si="4"/>
        <v>88719199</v>
      </c>
      <c r="G39" s="37">
        <f t="shared" si="4"/>
        <v>87664168</v>
      </c>
      <c r="H39" s="37">
        <f t="shared" si="4"/>
        <v>86172585</v>
      </c>
      <c r="I39" s="37">
        <f t="shared" si="4"/>
        <v>84080211</v>
      </c>
      <c r="J39" s="37">
        <f t="shared" si="4"/>
        <v>84080211</v>
      </c>
      <c r="K39" s="37">
        <f t="shared" si="4"/>
        <v>83066328</v>
      </c>
      <c r="L39" s="37">
        <f t="shared" si="4"/>
        <v>82180972</v>
      </c>
      <c r="M39" s="37">
        <f t="shared" si="4"/>
        <v>81480846</v>
      </c>
      <c r="N39" s="37">
        <f t="shared" si="4"/>
        <v>81480846</v>
      </c>
      <c r="O39" s="37">
        <f t="shared" si="4"/>
        <v>94859769</v>
      </c>
      <c r="P39" s="37">
        <f t="shared" si="4"/>
        <v>94859769</v>
      </c>
      <c r="Q39" s="37">
        <f t="shared" si="4"/>
        <v>95854337</v>
      </c>
      <c r="R39" s="37">
        <f t="shared" si="4"/>
        <v>95854337</v>
      </c>
      <c r="S39" s="37">
        <f t="shared" si="4"/>
        <v>95426082</v>
      </c>
      <c r="T39" s="37">
        <f t="shared" si="4"/>
        <v>95127028</v>
      </c>
      <c r="U39" s="37">
        <f t="shared" si="4"/>
        <v>94999905</v>
      </c>
      <c r="V39" s="37">
        <f t="shared" si="4"/>
        <v>94999905</v>
      </c>
      <c r="W39" s="37">
        <f t="shared" si="4"/>
        <v>94999905</v>
      </c>
      <c r="X39" s="37">
        <f t="shared" si="4"/>
        <v>88719199</v>
      </c>
      <c r="Y39" s="37">
        <f t="shared" si="4"/>
        <v>6280706</v>
      </c>
      <c r="Z39" s="38">
        <f>+IF(X39&lt;&gt;0,+(Y39/X39)*100,0)</f>
        <v>7.079308730007808</v>
      </c>
      <c r="AA39" s="39">
        <f>SUM(AA37:AA38)</f>
        <v>88719199</v>
      </c>
    </row>
    <row r="40" spans="1:27" ht="13.5">
      <c r="A40" s="27" t="s">
        <v>62</v>
      </c>
      <c r="B40" s="28"/>
      <c r="C40" s="29">
        <f aca="true" t="shared" si="5" ref="C40:Y40">+C34+C39</f>
        <v>383249000</v>
      </c>
      <c r="D40" s="29">
        <f>+D34+D39</f>
        <v>383249000</v>
      </c>
      <c r="E40" s="30">
        <f t="shared" si="5"/>
        <v>269766993</v>
      </c>
      <c r="F40" s="31">
        <f t="shared" si="5"/>
        <v>269766993</v>
      </c>
      <c r="G40" s="31">
        <f t="shared" si="5"/>
        <v>300059882</v>
      </c>
      <c r="H40" s="31">
        <f t="shared" si="5"/>
        <v>272523618</v>
      </c>
      <c r="I40" s="31">
        <f t="shared" si="5"/>
        <v>260388447</v>
      </c>
      <c r="J40" s="31">
        <f t="shared" si="5"/>
        <v>260388447</v>
      </c>
      <c r="K40" s="31">
        <f t="shared" si="5"/>
        <v>231178760</v>
      </c>
      <c r="L40" s="31">
        <f t="shared" si="5"/>
        <v>240592461</v>
      </c>
      <c r="M40" s="31">
        <f t="shared" si="5"/>
        <v>227540599</v>
      </c>
      <c r="N40" s="31">
        <f t="shared" si="5"/>
        <v>227540599</v>
      </c>
      <c r="O40" s="31">
        <f t="shared" si="5"/>
        <v>286714366</v>
      </c>
      <c r="P40" s="31">
        <f t="shared" si="5"/>
        <v>243080518</v>
      </c>
      <c r="Q40" s="31">
        <f t="shared" si="5"/>
        <v>281700243</v>
      </c>
      <c r="R40" s="31">
        <f t="shared" si="5"/>
        <v>281700243</v>
      </c>
      <c r="S40" s="31">
        <f t="shared" si="5"/>
        <v>281275477</v>
      </c>
      <c r="T40" s="31">
        <f t="shared" si="5"/>
        <v>274293112</v>
      </c>
      <c r="U40" s="31">
        <f t="shared" si="5"/>
        <v>283903381</v>
      </c>
      <c r="V40" s="31">
        <f t="shared" si="5"/>
        <v>283903381</v>
      </c>
      <c r="W40" s="31">
        <f t="shared" si="5"/>
        <v>283903381</v>
      </c>
      <c r="X40" s="31">
        <f t="shared" si="5"/>
        <v>269766993</v>
      </c>
      <c r="Y40" s="31">
        <f t="shared" si="5"/>
        <v>14136388</v>
      </c>
      <c r="Z40" s="32">
        <f>+IF(X40&lt;&gt;0,+(Y40/X40)*100,0)</f>
        <v>5.240221512199604</v>
      </c>
      <c r="AA40" s="33">
        <f>+AA34+AA39</f>
        <v>269766993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2303398319</v>
      </c>
      <c r="D42" s="43">
        <f>+D25-D40</f>
        <v>2303398319</v>
      </c>
      <c r="E42" s="44">
        <f t="shared" si="6"/>
        <v>2591578005</v>
      </c>
      <c r="F42" s="45">
        <f t="shared" si="6"/>
        <v>2585128197</v>
      </c>
      <c r="G42" s="45">
        <f t="shared" si="6"/>
        <v>2827193441</v>
      </c>
      <c r="H42" s="45">
        <f t="shared" si="6"/>
        <v>2695267957</v>
      </c>
      <c r="I42" s="45">
        <f t="shared" si="6"/>
        <v>2705288707</v>
      </c>
      <c r="J42" s="45">
        <f t="shared" si="6"/>
        <v>2705288707</v>
      </c>
      <c r="K42" s="45">
        <f t="shared" si="6"/>
        <v>2733100326</v>
      </c>
      <c r="L42" s="45">
        <f t="shared" si="6"/>
        <v>2758148988</v>
      </c>
      <c r="M42" s="45">
        <f t="shared" si="6"/>
        <v>2756167553</v>
      </c>
      <c r="N42" s="45">
        <f t="shared" si="6"/>
        <v>2756167553</v>
      </c>
      <c r="O42" s="45">
        <f t="shared" si="6"/>
        <v>2416667442</v>
      </c>
      <c r="P42" s="45">
        <f t="shared" si="6"/>
        <v>2661942586</v>
      </c>
      <c r="Q42" s="45">
        <f t="shared" si="6"/>
        <v>2617240361</v>
      </c>
      <c r="R42" s="45">
        <f t="shared" si="6"/>
        <v>2617240361</v>
      </c>
      <c r="S42" s="45">
        <f t="shared" si="6"/>
        <v>2607257968</v>
      </c>
      <c r="T42" s="45">
        <f t="shared" si="6"/>
        <v>2623095868</v>
      </c>
      <c r="U42" s="45">
        <f t="shared" si="6"/>
        <v>2609829559</v>
      </c>
      <c r="V42" s="45">
        <f t="shared" si="6"/>
        <v>2609829559</v>
      </c>
      <c r="W42" s="45">
        <f t="shared" si="6"/>
        <v>2609829559</v>
      </c>
      <c r="X42" s="45">
        <f t="shared" si="6"/>
        <v>2585128197</v>
      </c>
      <c r="Y42" s="45">
        <f t="shared" si="6"/>
        <v>24701362</v>
      </c>
      <c r="Z42" s="46">
        <f>+IF(X42&lt;&gt;0,+(Y42/X42)*100,0)</f>
        <v>0.9555178744584326</v>
      </c>
      <c r="AA42" s="47">
        <f>+AA25-AA40</f>
        <v>2585128197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2301843290</v>
      </c>
      <c r="D45" s="18">
        <v>2301843290</v>
      </c>
      <c r="E45" s="19">
        <v>2585227224</v>
      </c>
      <c r="F45" s="20">
        <v>2578777416</v>
      </c>
      <c r="G45" s="20">
        <v>2823360095</v>
      </c>
      <c r="H45" s="20">
        <v>2695267957</v>
      </c>
      <c r="I45" s="20">
        <v>2705288707</v>
      </c>
      <c r="J45" s="20">
        <v>2705288707</v>
      </c>
      <c r="K45" s="20">
        <v>2733100326</v>
      </c>
      <c r="L45" s="20">
        <v>2758148988</v>
      </c>
      <c r="M45" s="20">
        <v>2756167553</v>
      </c>
      <c r="N45" s="20">
        <v>2756167553</v>
      </c>
      <c r="O45" s="20">
        <v>2415112416</v>
      </c>
      <c r="P45" s="20">
        <v>2660387560</v>
      </c>
      <c r="Q45" s="20">
        <v>2615685335</v>
      </c>
      <c r="R45" s="20">
        <v>2615685335</v>
      </c>
      <c r="S45" s="20">
        <v>2605702942</v>
      </c>
      <c r="T45" s="20">
        <v>2621540842</v>
      </c>
      <c r="U45" s="20">
        <v>2608274533</v>
      </c>
      <c r="V45" s="20">
        <v>2608274533</v>
      </c>
      <c r="W45" s="20">
        <v>2608274533</v>
      </c>
      <c r="X45" s="20">
        <v>2578777416</v>
      </c>
      <c r="Y45" s="20">
        <v>29497117</v>
      </c>
      <c r="Z45" s="48">
        <v>1.14</v>
      </c>
      <c r="AA45" s="22">
        <v>2578777416</v>
      </c>
    </row>
    <row r="46" spans="1:27" ht="13.5">
      <c r="A46" s="23" t="s">
        <v>67</v>
      </c>
      <c r="B46" s="17"/>
      <c r="C46" s="18">
        <v>1555029</v>
      </c>
      <c r="D46" s="18">
        <v>1555029</v>
      </c>
      <c r="E46" s="19">
        <v>6350781</v>
      </c>
      <c r="F46" s="20">
        <v>6350781</v>
      </c>
      <c r="G46" s="20">
        <v>3833346</v>
      </c>
      <c r="H46" s="20"/>
      <c r="I46" s="20"/>
      <c r="J46" s="20"/>
      <c r="K46" s="20"/>
      <c r="L46" s="20"/>
      <c r="M46" s="20"/>
      <c r="N46" s="20"/>
      <c r="O46" s="20">
        <v>1555026</v>
      </c>
      <c r="P46" s="20">
        <v>1555026</v>
      </c>
      <c r="Q46" s="20">
        <v>1555026</v>
      </c>
      <c r="R46" s="20">
        <v>1555026</v>
      </c>
      <c r="S46" s="20">
        <v>1555026</v>
      </c>
      <c r="T46" s="20">
        <v>1555026</v>
      </c>
      <c r="U46" s="20">
        <v>1555026</v>
      </c>
      <c r="V46" s="20">
        <v>1555026</v>
      </c>
      <c r="W46" s="20">
        <v>1555026</v>
      </c>
      <c r="X46" s="20">
        <v>6350781</v>
      </c>
      <c r="Y46" s="20">
        <v>-4795755</v>
      </c>
      <c r="Z46" s="48">
        <v>-75.51</v>
      </c>
      <c r="AA46" s="22">
        <v>6350781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2303398319</v>
      </c>
      <c r="D48" s="51">
        <f>SUM(D45:D47)</f>
        <v>2303398319</v>
      </c>
      <c r="E48" s="52">
        <f t="shared" si="7"/>
        <v>2591578005</v>
      </c>
      <c r="F48" s="53">
        <f t="shared" si="7"/>
        <v>2585128197</v>
      </c>
      <c r="G48" s="53">
        <f t="shared" si="7"/>
        <v>2827193441</v>
      </c>
      <c r="H48" s="53">
        <f t="shared" si="7"/>
        <v>2695267957</v>
      </c>
      <c r="I48" s="53">
        <f t="shared" si="7"/>
        <v>2705288707</v>
      </c>
      <c r="J48" s="53">
        <f t="shared" si="7"/>
        <v>2705288707</v>
      </c>
      <c r="K48" s="53">
        <f t="shared" si="7"/>
        <v>2733100326</v>
      </c>
      <c r="L48" s="53">
        <f t="shared" si="7"/>
        <v>2758148988</v>
      </c>
      <c r="M48" s="53">
        <f t="shared" si="7"/>
        <v>2756167553</v>
      </c>
      <c r="N48" s="53">
        <f t="shared" si="7"/>
        <v>2756167553</v>
      </c>
      <c r="O48" s="53">
        <f t="shared" si="7"/>
        <v>2416667442</v>
      </c>
      <c r="P48" s="53">
        <f t="shared" si="7"/>
        <v>2661942586</v>
      </c>
      <c r="Q48" s="53">
        <f t="shared" si="7"/>
        <v>2617240361</v>
      </c>
      <c r="R48" s="53">
        <f t="shared" si="7"/>
        <v>2617240361</v>
      </c>
      <c r="S48" s="53">
        <f t="shared" si="7"/>
        <v>2607257968</v>
      </c>
      <c r="T48" s="53">
        <f t="shared" si="7"/>
        <v>2623095868</v>
      </c>
      <c r="U48" s="53">
        <f t="shared" si="7"/>
        <v>2609829559</v>
      </c>
      <c r="V48" s="53">
        <f t="shared" si="7"/>
        <v>2609829559</v>
      </c>
      <c r="W48" s="53">
        <f t="shared" si="7"/>
        <v>2609829559</v>
      </c>
      <c r="X48" s="53">
        <f t="shared" si="7"/>
        <v>2585128197</v>
      </c>
      <c r="Y48" s="53">
        <f t="shared" si="7"/>
        <v>24701362</v>
      </c>
      <c r="Z48" s="54">
        <f>+IF(X48&lt;&gt;0,+(Y48/X48)*100,0)</f>
        <v>0.9555178744584326</v>
      </c>
      <c r="AA48" s="55">
        <f>SUM(AA45:AA47)</f>
        <v>2585128197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14975752</v>
      </c>
      <c r="D6" s="18">
        <v>14975752</v>
      </c>
      <c r="E6" s="19">
        <v>33125001</v>
      </c>
      <c r="F6" s="20">
        <v>25013744</v>
      </c>
      <c r="G6" s="20">
        <v>77661484</v>
      </c>
      <c r="H6" s="20">
        <v>61499579</v>
      </c>
      <c r="I6" s="20">
        <v>33874951</v>
      </c>
      <c r="J6" s="20">
        <v>33874951</v>
      </c>
      <c r="K6" s="20">
        <v>11613320</v>
      </c>
      <c r="L6" s="20">
        <v>98610705</v>
      </c>
      <c r="M6" s="20">
        <v>63425385</v>
      </c>
      <c r="N6" s="20">
        <v>63425385</v>
      </c>
      <c r="O6" s="20">
        <v>52339012</v>
      </c>
      <c r="P6" s="20">
        <v>28449816</v>
      </c>
      <c r="Q6" s="20">
        <v>83879950</v>
      </c>
      <c r="R6" s="20">
        <v>83879950</v>
      </c>
      <c r="S6" s="20">
        <v>59122727</v>
      </c>
      <c r="T6" s="20">
        <v>37480856</v>
      </c>
      <c r="U6" s="20">
        <v>10413718</v>
      </c>
      <c r="V6" s="20">
        <v>10413718</v>
      </c>
      <c r="W6" s="20">
        <v>10413718</v>
      </c>
      <c r="X6" s="20">
        <v>25013744</v>
      </c>
      <c r="Y6" s="20">
        <v>-14600026</v>
      </c>
      <c r="Z6" s="21">
        <v>-58.37</v>
      </c>
      <c r="AA6" s="22">
        <v>25013744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18384804</v>
      </c>
      <c r="D9" s="18">
        <v>18384804</v>
      </c>
      <c r="E9" s="19">
        <v>43990203</v>
      </c>
      <c r="F9" s="20">
        <v>43990203</v>
      </c>
      <c r="G9" s="20">
        <v>16401260</v>
      </c>
      <c r="H9" s="20">
        <v>17198484</v>
      </c>
      <c r="I9" s="20">
        <v>16012224</v>
      </c>
      <c r="J9" s="20">
        <v>16012224</v>
      </c>
      <c r="K9" s="20">
        <v>16996048</v>
      </c>
      <c r="L9" s="20">
        <v>15322153</v>
      </c>
      <c r="M9" s="20">
        <v>15772889</v>
      </c>
      <c r="N9" s="20">
        <v>15772889</v>
      </c>
      <c r="O9" s="20">
        <v>16280017</v>
      </c>
      <c r="P9" s="20">
        <v>15957927</v>
      </c>
      <c r="Q9" s="20">
        <v>14897422</v>
      </c>
      <c r="R9" s="20">
        <v>14897422</v>
      </c>
      <c r="S9" s="20">
        <v>15327655</v>
      </c>
      <c r="T9" s="20">
        <v>16098568</v>
      </c>
      <c r="U9" s="20">
        <v>16759485</v>
      </c>
      <c r="V9" s="20">
        <v>16759485</v>
      </c>
      <c r="W9" s="20">
        <v>16759485</v>
      </c>
      <c r="X9" s="20">
        <v>43990203</v>
      </c>
      <c r="Y9" s="20">
        <v>-27230718</v>
      </c>
      <c r="Z9" s="21">
        <v>-61.9</v>
      </c>
      <c r="AA9" s="22">
        <v>43990203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382653</v>
      </c>
      <c r="D11" s="18">
        <v>382653</v>
      </c>
      <c r="E11" s="19"/>
      <c r="F11" s="20"/>
      <c r="G11" s="20">
        <v>382653</v>
      </c>
      <c r="H11" s="20">
        <v>-97859</v>
      </c>
      <c r="I11" s="20">
        <v>522195</v>
      </c>
      <c r="J11" s="20">
        <v>522195</v>
      </c>
      <c r="K11" s="20">
        <v>522195</v>
      </c>
      <c r="L11" s="20">
        <v>522195</v>
      </c>
      <c r="M11" s="20">
        <v>17026</v>
      </c>
      <c r="N11" s="20">
        <v>17026</v>
      </c>
      <c r="O11" s="20">
        <v>189103</v>
      </c>
      <c r="P11" s="20">
        <v>-165631</v>
      </c>
      <c r="Q11" s="20">
        <v>-165631</v>
      </c>
      <c r="R11" s="20">
        <v>-165631</v>
      </c>
      <c r="S11" s="20">
        <v>-184498</v>
      </c>
      <c r="T11" s="20">
        <v>-110506</v>
      </c>
      <c r="U11" s="20">
        <v>392641</v>
      </c>
      <c r="V11" s="20">
        <v>392641</v>
      </c>
      <c r="W11" s="20">
        <v>392641</v>
      </c>
      <c r="X11" s="20"/>
      <c r="Y11" s="20">
        <v>392641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33743209</v>
      </c>
      <c r="D12" s="29">
        <f>SUM(D6:D11)</f>
        <v>33743209</v>
      </c>
      <c r="E12" s="30">
        <f t="shared" si="0"/>
        <v>77115204</v>
      </c>
      <c r="F12" s="31">
        <f t="shared" si="0"/>
        <v>69003947</v>
      </c>
      <c r="G12" s="31">
        <f t="shared" si="0"/>
        <v>94445397</v>
      </c>
      <c r="H12" s="31">
        <f t="shared" si="0"/>
        <v>78600204</v>
      </c>
      <c r="I12" s="31">
        <f t="shared" si="0"/>
        <v>50409370</v>
      </c>
      <c r="J12" s="31">
        <f t="shared" si="0"/>
        <v>50409370</v>
      </c>
      <c r="K12" s="31">
        <f t="shared" si="0"/>
        <v>29131563</v>
      </c>
      <c r="L12" s="31">
        <f t="shared" si="0"/>
        <v>114455053</v>
      </c>
      <c r="M12" s="31">
        <f t="shared" si="0"/>
        <v>79215300</v>
      </c>
      <c r="N12" s="31">
        <f t="shared" si="0"/>
        <v>79215300</v>
      </c>
      <c r="O12" s="31">
        <f t="shared" si="0"/>
        <v>68808132</v>
      </c>
      <c r="P12" s="31">
        <f t="shared" si="0"/>
        <v>44242112</v>
      </c>
      <c r="Q12" s="31">
        <f t="shared" si="0"/>
        <v>98611741</v>
      </c>
      <c r="R12" s="31">
        <f t="shared" si="0"/>
        <v>98611741</v>
      </c>
      <c r="S12" s="31">
        <f t="shared" si="0"/>
        <v>74265884</v>
      </c>
      <c r="T12" s="31">
        <f t="shared" si="0"/>
        <v>53468918</v>
      </c>
      <c r="U12" s="31">
        <f t="shared" si="0"/>
        <v>27565844</v>
      </c>
      <c r="V12" s="31">
        <f t="shared" si="0"/>
        <v>27565844</v>
      </c>
      <c r="W12" s="31">
        <f t="shared" si="0"/>
        <v>27565844</v>
      </c>
      <c r="X12" s="31">
        <f t="shared" si="0"/>
        <v>69003947</v>
      </c>
      <c r="Y12" s="31">
        <f t="shared" si="0"/>
        <v>-41438103</v>
      </c>
      <c r="Z12" s="32">
        <f>+IF(X12&lt;&gt;0,+(Y12/X12)*100,0)</f>
        <v>-60.051786602873605</v>
      </c>
      <c r="AA12" s="33">
        <f>SUM(AA6:AA11)</f>
        <v>69003947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165758848</v>
      </c>
      <c r="D19" s="18">
        <v>165758848</v>
      </c>
      <c r="E19" s="19">
        <v>117140557</v>
      </c>
      <c r="F19" s="20">
        <v>116711257</v>
      </c>
      <c r="G19" s="20">
        <v>165595768</v>
      </c>
      <c r="H19" s="20">
        <v>164357111</v>
      </c>
      <c r="I19" s="20">
        <v>162779858</v>
      </c>
      <c r="J19" s="20">
        <v>162779858</v>
      </c>
      <c r="K19" s="20">
        <v>161377123</v>
      </c>
      <c r="L19" s="20">
        <v>160484469</v>
      </c>
      <c r="M19" s="20">
        <v>159945343</v>
      </c>
      <c r="N19" s="20">
        <v>159945343</v>
      </c>
      <c r="O19" s="20">
        <v>157566017</v>
      </c>
      <c r="P19" s="20">
        <v>156271134</v>
      </c>
      <c r="Q19" s="20">
        <v>157429848</v>
      </c>
      <c r="R19" s="20">
        <v>157429848</v>
      </c>
      <c r="S19" s="20">
        <v>153745426</v>
      </c>
      <c r="T19" s="20">
        <v>153704396</v>
      </c>
      <c r="U19" s="20">
        <v>156804496</v>
      </c>
      <c r="V19" s="20">
        <v>156804496</v>
      </c>
      <c r="W19" s="20">
        <v>156804496</v>
      </c>
      <c r="X19" s="20">
        <v>116711257</v>
      </c>
      <c r="Y19" s="20">
        <v>40093239</v>
      </c>
      <c r="Z19" s="21">
        <v>34.35</v>
      </c>
      <c r="AA19" s="22">
        <v>116711257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1474430</v>
      </c>
      <c r="D22" s="18">
        <v>1474430</v>
      </c>
      <c r="E22" s="19">
        <v>2320000</v>
      </c>
      <c r="F22" s="20">
        <v>2320000</v>
      </c>
      <c r="G22" s="20">
        <v>1474430</v>
      </c>
      <c r="H22" s="20">
        <v>1474430</v>
      </c>
      <c r="I22" s="20">
        <v>1474430</v>
      </c>
      <c r="J22" s="20">
        <v>1474430</v>
      </c>
      <c r="K22" s="20">
        <v>1474430</v>
      </c>
      <c r="L22" s="20">
        <v>1474430</v>
      </c>
      <c r="M22" s="20">
        <v>1474430</v>
      </c>
      <c r="N22" s="20">
        <v>1474430</v>
      </c>
      <c r="O22" s="20">
        <v>1474430</v>
      </c>
      <c r="P22" s="20">
        <v>1474430</v>
      </c>
      <c r="Q22" s="20">
        <v>1474430</v>
      </c>
      <c r="R22" s="20">
        <v>1474430</v>
      </c>
      <c r="S22" s="20">
        <v>1474430</v>
      </c>
      <c r="T22" s="20">
        <v>1474430</v>
      </c>
      <c r="U22" s="20">
        <v>1474430</v>
      </c>
      <c r="V22" s="20">
        <v>1474430</v>
      </c>
      <c r="W22" s="20">
        <v>1474430</v>
      </c>
      <c r="X22" s="20">
        <v>2320000</v>
      </c>
      <c r="Y22" s="20">
        <v>-845570</v>
      </c>
      <c r="Z22" s="21">
        <v>-36.45</v>
      </c>
      <c r="AA22" s="22">
        <v>2320000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167233278</v>
      </c>
      <c r="D24" s="29">
        <f>SUM(D15:D23)</f>
        <v>167233278</v>
      </c>
      <c r="E24" s="36">
        <f t="shared" si="1"/>
        <v>119460557</v>
      </c>
      <c r="F24" s="37">
        <f t="shared" si="1"/>
        <v>119031257</v>
      </c>
      <c r="G24" s="37">
        <f t="shared" si="1"/>
        <v>167070198</v>
      </c>
      <c r="H24" s="37">
        <f t="shared" si="1"/>
        <v>165831541</v>
      </c>
      <c r="I24" s="37">
        <f t="shared" si="1"/>
        <v>164254288</v>
      </c>
      <c r="J24" s="37">
        <f t="shared" si="1"/>
        <v>164254288</v>
      </c>
      <c r="K24" s="37">
        <f t="shared" si="1"/>
        <v>162851553</v>
      </c>
      <c r="L24" s="37">
        <f t="shared" si="1"/>
        <v>161958899</v>
      </c>
      <c r="M24" s="37">
        <f t="shared" si="1"/>
        <v>161419773</v>
      </c>
      <c r="N24" s="37">
        <f t="shared" si="1"/>
        <v>161419773</v>
      </c>
      <c r="O24" s="37">
        <f t="shared" si="1"/>
        <v>159040447</v>
      </c>
      <c r="P24" s="37">
        <f t="shared" si="1"/>
        <v>157745564</v>
      </c>
      <c r="Q24" s="37">
        <f t="shared" si="1"/>
        <v>158904278</v>
      </c>
      <c r="R24" s="37">
        <f t="shared" si="1"/>
        <v>158904278</v>
      </c>
      <c r="S24" s="37">
        <f t="shared" si="1"/>
        <v>155219856</v>
      </c>
      <c r="T24" s="37">
        <f t="shared" si="1"/>
        <v>155178826</v>
      </c>
      <c r="U24" s="37">
        <f t="shared" si="1"/>
        <v>158278926</v>
      </c>
      <c r="V24" s="37">
        <f t="shared" si="1"/>
        <v>158278926</v>
      </c>
      <c r="W24" s="37">
        <f t="shared" si="1"/>
        <v>158278926</v>
      </c>
      <c r="X24" s="37">
        <f t="shared" si="1"/>
        <v>119031257</v>
      </c>
      <c r="Y24" s="37">
        <f t="shared" si="1"/>
        <v>39247669</v>
      </c>
      <c r="Z24" s="38">
        <f>+IF(X24&lt;&gt;0,+(Y24/X24)*100,0)</f>
        <v>32.9725737501033</v>
      </c>
      <c r="AA24" s="39">
        <f>SUM(AA15:AA23)</f>
        <v>119031257</v>
      </c>
    </row>
    <row r="25" spans="1:27" ht="13.5">
      <c r="A25" s="27" t="s">
        <v>51</v>
      </c>
      <c r="B25" s="28"/>
      <c r="C25" s="29">
        <f aca="true" t="shared" si="2" ref="C25:Y25">+C12+C24</f>
        <v>200976487</v>
      </c>
      <c r="D25" s="29">
        <f>+D12+D24</f>
        <v>200976487</v>
      </c>
      <c r="E25" s="30">
        <f t="shared" si="2"/>
        <v>196575761</v>
      </c>
      <c r="F25" s="31">
        <f t="shared" si="2"/>
        <v>188035204</v>
      </c>
      <c r="G25" s="31">
        <f t="shared" si="2"/>
        <v>261515595</v>
      </c>
      <c r="H25" s="31">
        <f t="shared" si="2"/>
        <v>244431745</v>
      </c>
      <c r="I25" s="31">
        <f t="shared" si="2"/>
        <v>214663658</v>
      </c>
      <c r="J25" s="31">
        <f t="shared" si="2"/>
        <v>214663658</v>
      </c>
      <c r="K25" s="31">
        <f t="shared" si="2"/>
        <v>191983116</v>
      </c>
      <c r="L25" s="31">
        <f t="shared" si="2"/>
        <v>276413952</v>
      </c>
      <c r="M25" s="31">
        <f t="shared" si="2"/>
        <v>240635073</v>
      </c>
      <c r="N25" s="31">
        <f t="shared" si="2"/>
        <v>240635073</v>
      </c>
      <c r="O25" s="31">
        <f t="shared" si="2"/>
        <v>227848579</v>
      </c>
      <c r="P25" s="31">
        <f t="shared" si="2"/>
        <v>201987676</v>
      </c>
      <c r="Q25" s="31">
        <f t="shared" si="2"/>
        <v>257516019</v>
      </c>
      <c r="R25" s="31">
        <f t="shared" si="2"/>
        <v>257516019</v>
      </c>
      <c r="S25" s="31">
        <f t="shared" si="2"/>
        <v>229485740</v>
      </c>
      <c r="T25" s="31">
        <f t="shared" si="2"/>
        <v>208647744</v>
      </c>
      <c r="U25" s="31">
        <f t="shared" si="2"/>
        <v>185844770</v>
      </c>
      <c r="V25" s="31">
        <f t="shared" si="2"/>
        <v>185844770</v>
      </c>
      <c r="W25" s="31">
        <f t="shared" si="2"/>
        <v>185844770</v>
      </c>
      <c r="X25" s="31">
        <f t="shared" si="2"/>
        <v>188035204</v>
      </c>
      <c r="Y25" s="31">
        <f t="shared" si="2"/>
        <v>-2190434</v>
      </c>
      <c r="Z25" s="32">
        <f>+IF(X25&lt;&gt;0,+(Y25/X25)*100,0)</f>
        <v>-1.1649063331779084</v>
      </c>
      <c r="AA25" s="33">
        <f>+AA12+AA24</f>
        <v>188035204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247199</v>
      </c>
      <c r="D30" s="18">
        <v>247199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92106778</v>
      </c>
      <c r="D32" s="18">
        <v>92106778</v>
      </c>
      <c r="E32" s="19">
        <v>64483000</v>
      </c>
      <c r="F32" s="20">
        <v>2027617</v>
      </c>
      <c r="G32" s="20">
        <v>75852612</v>
      </c>
      <c r="H32" s="20">
        <v>85233866</v>
      </c>
      <c r="I32" s="20">
        <v>79186888</v>
      </c>
      <c r="J32" s="20">
        <v>79186888</v>
      </c>
      <c r="K32" s="20">
        <v>73832631</v>
      </c>
      <c r="L32" s="20">
        <v>74528368</v>
      </c>
      <c r="M32" s="20">
        <v>68794288</v>
      </c>
      <c r="N32" s="20">
        <v>68794288</v>
      </c>
      <c r="O32" s="20">
        <v>69230306</v>
      </c>
      <c r="P32" s="20">
        <v>66681385</v>
      </c>
      <c r="Q32" s="20">
        <v>79004869</v>
      </c>
      <c r="R32" s="20">
        <v>79004869</v>
      </c>
      <c r="S32" s="20">
        <v>79955845</v>
      </c>
      <c r="T32" s="20">
        <v>75660159</v>
      </c>
      <c r="U32" s="20">
        <v>77076720</v>
      </c>
      <c r="V32" s="20">
        <v>77076720</v>
      </c>
      <c r="W32" s="20">
        <v>77076720</v>
      </c>
      <c r="X32" s="20">
        <v>2027617</v>
      </c>
      <c r="Y32" s="20">
        <v>75049103</v>
      </c>
      <c r="Z32" s="21">
        <v>3701.35</v>
      </c>
      <c r="AA32" s="22">
        <v>2027617</v>
      </c>
    </row>
    <row r="33" spans="1:27" ht="13.5">
      <c r="A33" s="23" t="s">
        <v>58</v>
      </c>
      <c r="B33" s="17"/>
      <c r="C33" s="18">
        <v>1245029</v>
      </c>
      <c r="D33" s="18">
        <v>1245029</v>
      </c>
      <c r="E33" s="19">
        <v>2027617</v>
      </c>
      <c r="F33" s="20">
        <v>50596559</v>
      </c>
      <c r="G33" s="20">
        <v>1245029</v>
      </c>
      <c r="H33" s="20">
        <v>1245029</v>
      </c>
      <c r="I33" s="20">
        <v>1170930</v>
      </c>
      <c r="J33" s="20">
        <v>1170930</v>
      </c>
      <c r="K33" s="20">
        <v>1170930</v>
      </c>
      <c r="L33" s="20">
        <v>1170930</v>
      </c>
      <c r="M33" s="20">
        <v>1170930</v>
      </c>
      <c r="N33" s="20">
        <v>1170930</v>
      </c>
      <c r="O33" s="20">
        <v>1170930</v>
      </c>
      <c r="P33" s="20">
        <v>187610</v>
      </c>
      <c r="Q33" s="20">
        <v>187610</v>
      </c>
      <c r="R33" s="20">
        <v>187610</v>
      </c>
      <c r="S33" s="20">
        <v>187610</v>
      </c>
      <c r="T33" s="20">
        <v>187610</v>
      </c>
      <c r="U33" s="20">
        <v>187610</v>
      </c>
      <c r="V33" s="20">
        <v>187610</v>
      </c>
      <c r="W33" s="20">
        <v>187610</v>
      </c>
      <c r="X33" s="20">
        <v>50596559</v>
      </c>
      <c r="Y33" s="20">
        <v>-50408949</v>
      </c>
      <c r="Z33" s="21">
        <v>-99.63</v>
      </c>
      <c r="AA33" s="22">
        <v>50596559</v>
      </c>
    </row>
    <row r="34" spans="1:27" ht="13.5">
      <c r="A34" s="27" t="s">
        <v>59</v>
      </c>
      <c r="B34" s="28"/>
      <c r="C34" s="29">
        <f aca="true" t="shared" si="3" ref="C34:Y34">SUM(C29:C33)</f>
        <v>93599006</v>
      </c>
      <c r="D34" s="29">
        <f>SUM(D29:D33)</f>
        <v>93599006</v>
      </c>
      <c r="E34" s="30">
        <f t="shared" si="3"/>
        <v>66510617</v>
      </c>
      <c r="F34" s="31">
        <f t="shared" si="3"/>
        <v>52624176</v>
      </c>
      <c r="G34" s="31">
        <f t="shared" si="3"/>
        <v>77097641</v>
      </c>
      <c r="H34" s="31">
        <f t="shared" si="3"/>
        <v>86478895</v>
      </c>
      <c r="I34" s="31">
        <f t="shared" si="3"/>
        <v>80357818</v>
      </c>
      <c r="J34" s="31">
        <f t="shared" si="3"/>
        <v>80357818</v>
      </c>
      <c r="K34" s="31">
        <f t="shared" si="3"/>
        <v>75003561</v>
      </c>
      <c r="L34" s="31">
        <f t="shared" si="3"/>
        <v>75699298</v>
      </c>
      <c r="M34" s="31">
        <f t="shared" si="3"/>
        <v>69965218</v>
      </c>
      <c r="N34" s="31">
        <f t="shared" si="3"/>
        <v>69965218</v>
      </c>
      <c r="O34" s="31">
        <f t="shared" si="3"/>
        <v>70401236</v>
      </c>
      <c r="P34" s="31">
        <f t="shared" si="3"/>
        <v>66868995</v>
      </c>
      <c r="Q34" s="31">
        <f t="shared" si="3"/>
        <v>79192479</v>
      </c>
      <c r="R34" s="31">
        <f t="shared" si="3"/>
        <v>79192479</v>
      </c>
      <c r="S34" s="31">
        <f t="shared" si="3"/>
        <v>80143455</v>
      </c>
      <c r="T34" s="31">
        <f t="shared" si="3"/>
        <v>75847769</v>
      </c>
      <c r="U34" s="31">
        <f t="shared" si="3"/>
        <v>77264330</v>
      </c>
      <c r="V34" s="31">
        <f t="shared" si="3"/>
        <v>77264330</v>
      </c>
      <c r="W34" s="31">
        <f t="shared" si="3"/>
        <v>77264330</v>
      </c>
      <c r="X34" s="31">
        <f t="shared" si="3"/>
        <v>52624176</v>
      </c>
      <c r="Y34" s="31">
        <f t="shared" si="3"/>
        <v>24640154</v>
      </c>
      <c r="Z34" s="32">
        <f>+IF(X34&lt;&gt;0,+(Y34/X34)*100,0)</f>
        <v>46.82287851880094</v>
      </c>
      <c r="AA34" s="33">
        <f>SUM(AA29:AA33)</f>
        <v>52624176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43460</v>
      </c>
      <c r="D37" s="18">
        <v>43460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43460</v>
      </c>
      <c r="D39" s="29">
        <f>SUM(D37:D38)</f>
        <v>43460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93642466</v>
      </c>
      <c r="D40" s="29">
        <f>+D34+D39</f>
        <v>93642466</v>
      </c>
      <c r="E40" s="30">
        <f t="shared" si="5"/>
        <v>66510617</v>
      </c>
      <c r="F40" s="31">
        <f t="shared" si="5"/>
        <v>52624176</v>
      </c>
      <c r="G40" s="31">
        <f t="shared" si="5"/>
        <v>77097641</v>
      </c>
      <c r="H40" s="31">
        <f t="shared" si="5"/>
        <v>86478895</v>
      </c>
      <c r="I40" s="31">
        <f t="shared" si="5"/>
        <v>80357818</v>
      </c>
      <c r="J40" s="31">
        <f t="shared" si="5"/>
        <v>80357818</v>
      </c>
      <c r="K40" s="31">
        <f t="shared" si="5"/>
        <v>75003561</v>
      </c>
      <c r="L40" s="31">
        <f t="shared" si="5"/>
        <v>75699298</v>
      </c>
      <c r="M40" s="31">
        <f t="shared" si="5"/>
        <v>69965218</v>
      </c>
      <c r="N40" s="31">
        <f t="shared" si="5"/>
        <v>69965218</v>
      </c>
      <c r="O40" s="31">
        <f t="shared" si="5"/>
        <v>70401236</v>
      </c>
      <c r="P40" s="31">
        <f t="shared" si="5"/>
        <v>66868995</v>
      </c>
      <c r="Q40" s="31">
        <f t="shared" si="5"/>
        <v>79192479</v>
      </c>
      <c r="R40" s="31">
        <f t="shared" si="5"/>
        <v>79192479</v>
      </c>
      <c r="S40" s="31">
        <f t="shared" si="5"/>
        <v>80143455</v>
      </c>
      <c r="T40" s="31">
        <f t="shared" si="5"/>
        <v>75847769</v>
      </c>
      <c r="U40" s="31">
        <f t="shared" si="5"/>
        <v>77264330</v>
      </c>
      <c r="V40" s="31">
        <f t="shared" si="5"/>
        <v>77264330</v>
      </c>
      <c r="W40" s="31">
        <f t="shared" si="5"/>
        <v>77264330</v>
      </c>
      <c r="X40" s="31">
        <f t="shared" si="5"/>
        <v>52624176</v>
      </c>
      <c r="Y40" s="31">
        <f t="shared" si="5"/>
        <v>24640154</v>
      </c>
      <c r="Z40" s="32">
        <f>+IF(X40&lt;&gt;0,+(Y40/X40)*100,0)</f>
        <v>46.82287851880094</v>
      </c>
      <c r="AA40" s="33">
        <f>+AA34+AA39</f>
        <v>52624176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107334021</v>
      </c>
      <c r="D42" s="43">
        <f>+D25-D40</f>
        <v>107334021</v>
      </c>
      <c r="E42" s="44">
        <f t="shared" si="6"/>
        <v>130065144</v>
      </c>
      <c r="F42" s="45">
        <f t="shared" si="6"/>
        <v>135411028</v>
      </c>
      <c r="G42" s="45">
        <f t="shared" si="6"/>
        <v>184417954</v>
      </c>
      <c r="H42" s="45">
        <f t="shared" si="6"/>
        <v>157952850</v>
      </c>
      <c r="I42" s="45">
        <f t="shared" si="6"/>
        <v>134305840</v>
      </c>
      <c r="J42" s="45">
        <f t="shared" si="6"/>
        <v>134305840</v>
      </c>
      <c r="K42" s="45">
        <f t="shared" si="6"/>
        <v>116979555</v>
      </c>
      <c r="L42" s="45">
        <f t="shared" si="6"/>
        <v>200714654</v>
      </c>
      <c r="M42" s="45">
        <f t="shared" si="6"/>
        <v>170669855</v>
      </c>
      <c r="N42" s="45">
        <f t="shared" si="6"/>
        <v>170669855</v>
      </c>
      <c r="O42" s="45">
        <f t="shared" si="6"/>
        <v>157447343</v>
      </c>
      <c r="P42" s="45">
        <f t="shared" si="6"/>
        <v>135118681</v>
      </c>
      <c r="Q42" s="45">
        <f t="shared" si="6"/>
        <v>178323540</v>
      </c>
      <c r="R42" s="45">
        <f t="shared" si="6"/>
        <v>178323540</v>
      </c>
      <c r="S42" s="45">
        <f t="shared" si="6"/>
        <v>149342285</v>
      </c>
      <c r="T42" s="45">
        <f t="shared" si="6"/>
        <v>132799975</v>
      </c>
      <c r="U42" s="45">
        <f t="shared" si="6"/>
        <v>108580440</v>
      </c>
      <c r="V42" s="45">
        <f t="shared" si="6"/>
        <v>108580440</v>
      </c>
      <c r="W42" s="45">
        <f t="shared" si="6"/>
        <v>108580440</v>
      </c>
      <c r="X42" s="45">
        <f t="shared" si="6"/>
        <v>135411028</v>
      </c>
      <c r="Y42" s="45">
        <f t="shared" si="6"/>
        <v>-26830588</v>
      </c>
      <c r="Z42" s="46">
        <f>+IF(X42&lt;&gt;0,+(Y42/X42)*100,0)</f>
        <v>-19.814182342667095</v>
      </c>
      <c r="AA42" s="47">
        <f>+AA25-AA40</f>
        <v>135411028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107334021</v>
      </c>
      <c r="D45" s="18">
        <v>107334021</v>
      </c>
      <c r="E45" s="19">
        <v>127256021</v>
      </c>
      <c r="F45" s="20">
        <v>2809123</v>
      </c>
      <c r="G45" s="20">
        <v>184417954</v>
      </c>
      <c r="H45" s="20">
        <v>157952850</v>
      </c>
      <c r="I45" s="20">
        <v>134305840</v>
      </c>
      <c r="J45" s="20">
        <v>134305840</v>
      </c>
      <c r="K45" s="20">
        <v>116979555</v>
      </c>
      <c r="L45" s="20">
        <v>200714654</v>
      </c>
      <c r="M45" s="20">
        <v>170669855</v>
      </c>
      <c r="N45" s="20">
        <v>170669855</v>
      </c>
      <c r="O45" s="20">
        <v>157447343</v>
      </c>
      <c r="P45" s="20">
        <v>135118681</v>
      </c>
      <c r="Q45" s="20">
        <v>178323540</v>
      </c>
      <c r="R45" s="20">
        <v>178323540</v>
      </c>
      <c r="S45" s="20">
        <v>149342285</v>
      </c>
      <c r="T45" s="20">
        <v>132799975</v>
      </c>
      <c r="U45" s="20">
        <v>108580440</v>
      </c>
      <c r="V45" s="20">
        <v>108580440</v>
      </c>
      <c r="W45" s="20">
        <v>108580440</v>
      </c>
      <c r="X45" s="20">
        <v>2809123</v>
      </c>
      <c r="Y45" s="20">
        <v>105771317</v>
      </c>
      <c r="Z45" s="48">
        <v>3765.28</v>
      </c>
      <c r="AA45" s="22">
        <v>2809123</v>
      </c>
    </row>
    <row r="46" spans="1:27" ht="13.5">
      <c r="A46" s="23" t="s">
        <v>67</v>
      </c>
      <c r="B46" s="17"/>
      <c r="C46" s="18"/>
      <c r="D46" s="18"/>
      <c r="E46" s="19">
        <v>2809123</v>
      </c>
      <c r="F46" s="20">
        <v>132601906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132601906</v>
      </c>
      <c r="Y46" s="20">
        <v>-132601906</v>
      </c>
      <c r="Z46" s="48">
        <v>-100</v>
      </c>
      <c r="AA46" s="22">
        <v>132601906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107334021</v>
      </c>
      <c r="D48" s="51">
        <f>SUM(D45:D47)</f>
        <v>107334021</v>
      </c>
      <c r="E48" s="52">
        <f t="shared" si="7"/>
        <v>130065144</v>
      </c>
      <c r="F48" s="53">
        <f t="shared" si="7"/>
        <v>135411029</v>
      </c>
      <c r="G48" s="53">
        <f t="shared" si="7"/>
        <v>184417954</v>
      </c>
      <c r="H48" s="53">
        <f t="shared" si="7"/>
        <v>157952850</v>
      </c>
      <c r="I48" s="53">
        <f t="shared" si="7"/>
        <v>134305840</v>
      </c>
      <c r="J48" s="53">
        <f t="shared" si="7"/>
        <v>134305840</v>
      </c>
      <c r="K48" s="53">
        <f t="shared" si="7"/>
        <v>116979555</v>
      </c>
      <c r="L48" s="53">
        <f t="shared" si="7"/>
        <v>200714654</v>
      </c>
      <c r="M48" s="53">
        <f t="shared" si="7"/>
        <v>170669855</v>
      </c>
      <c r="N48" s="53">
        <f t="shared" si="7"/>
        <v>170669855</v>
      </c>
      <c r="O48" s="53">
        <f t="shared" si="7"/>
        <v>157447343</v>
      </c>
      <c r="P48" s="53">
        <f t="shared" si="7"/>
        <v>135118681</v>
      </c>
      <c r="Q48" s="53">
        <f t="shared" si="7"/>
        <v>178323540</v>
      </c>
      <c r="R48" s="53">
        <f t="shared" si="7"/>
        <v>178323540</v>
      </c>
      <c r="S48" s="53">
        <f t="shared" si="7"/>
        <v>149342285</v>
      </c>
      <c r="T48" s="53">
        <f t="shared" si="7"/>
        <v>132799975</v>
      </c>
      <c r="U48" s="53">
        <f t="shared" si="7"/>
        <v>108580440</v>
      </c>
      <c r="V48" s="53">
        <f t="shared" si="7"/>
        <v>108580440</v>
      </c>
      <c r="W48" s="53">
        <f t="shared" si="7"/>
        <v>108580440</v>
      </c>
      <c r="X48" s="53">
        <f t="shared" si="7"/>
        <v>135411029</v>
      </c>
      <c r="Y48" s="53">
        <f t="shared" si="7"/>
        <v>-26830589</v>
      </c>
      <c r="Z48" s="54">
        <f>+IF(X48&lt;&gt;0,+(Y48/X48)*100,0)</f>
        <v>-19.814182934833173</v>
      </c>
      <c r="AA48" s="55">
        <f>SUM(AA45:AA47)</f>
        <v>135411029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42100478</v>
      </c>
      <c r="D6" s="18">
        <v>42100478</v>
      </c>
      <c r="E6" s="19">
        <v>90797402</v>
      </c>
      <c r="F6" s="20">
        <v>90797402</v>
      </c>
      <c r="G6" s="20">
        <v>89990999</v>
      </c>
      <c r="H6" s="20">
        <v>75367357</v>
      </c>
      <c r="I6" s="20">
        <v>51739488</v>
      </c>
      <c r="J6" s="20">
        <v>51739488</v>
      </c>
      <c r="K6" s="20">
        <v>45081833</v>
      </c>
      <c r="L6" s="20">
        <v>99550982</v>
      </c>
      <c r="M6" s="20">
        <v>82078292</v>
      </c>
      <c r="N6" s="20">
        <v>82078292</v>
      </c>
      <c r="O6" s="20">
        <v>65292536</v>
      </c>
      <c r="P6" s="20">
        <v>61164429</v>
      </c>
      <c r="Q6" s="20">
        <v>90857705</v>
      </c>
      <c r="R6" s="20">
        <v>90857705</v>
      </c>
      <c r="S6" s="20">
        <v>77102803</v>
      </c>
      <c r="T6" s="20">
        <v>46888706</v>
      </c>
      <c r="U6" s="20">
        <v>49533927</v>
      </c>
      <c r="V6" s="20">
        <v>49533927</v>
      </c>
      <c r="W6" s="20">
        <v>49533927</v>
      </c>
      <c r="X6" s="20">
        <v>90797402</v>
      </c>
      <c r="Y6" s="20">
        <v>-41263475</v>
      </c>
      <c r="Z6" s="21">
        <v>-45.45</v>
      </c>
      <c r="AA6" s="22">
        <v>90797402</v>
      </c>
    </row>
    <row r="7" spans="1:27" ht="13.5">
      <c r="A7" s="23" t="s">
        <v>34</v>
      </c>
      <c r="B7" s="17"/>
      <c r="C7" s="18"/>
      <c r="D7" s="18"/>
      <c r="E7" s="19">
        <v>295143</v>
      </c>
      <c r="F7" s="20">
        <v>295143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295143</v>
      </c>
      <c r="Y7" s="20">
        <v>-295143</v>
      </c>
      <c r="Z7" s="21">
        <v>-100</v>
      </c>
      <c r="AA7" s="22">
        <v>295143</v>
      </c>
    </row>
    <row r="8" spans="1:27" ht="13.5">
      <c r="A8" s="23" t="s">
        <v>35</v>
      </c>
      <c r="B8" s="17"/>
      <c r="C8" s="18">
        <v>1703236</v>
      </c>
      <c r="D8" s="18">
        <v>1703236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>
        <v>10751709</v>
      </c>
      <c r="F9" s="20">
        <v>10751709</v>
      </c>
      <c r="G9" s="20">
        <v>12539214</v>
      </c>
      <c r="H9" s="20">
        <v>12924096</v>
      </c>
      <c r="I9" s="20">
        <v>13386623</v>
      </c>
      <c r="J9" s="20">
        <v>13386623</v>
      </c>
      <c r="K9" s="20">
        <v>13680790</v>
      </c>
      <c r="L9" s="20">
        <v>1404770</v>
      </c>
      <c r="M9" s="20">
        <v>1338621</v>
      </c>
      <c r="N9" s="20">
        <v>1338621</v>
      </c>
      <c r="O9" s="20">
        <v>1319052</v>
      </c>
      <c r="P9" s="20">
        <v>1681085</v>
      </c>
      <c r="Q9" s="20">
        <v>1674885</v>
      </c>
      <c r="R9" s="20">
        <v>1674885</v>
      </c>
      <c r="S9" s="20">
        <v>1836980</v>
      </c>
      <c r="T9" s="20">
        <v>1877528</v>
      </c>
      <c r="U9" s="20">
        <v>1877528</v>
      </c>
      <c r="V9" s="20">
        <v>1877528</v>
      </c>
      <c r="W9" s="20">
        <v>1877528</v>
      </c>
      <c r="X9" s="20">
        <v>10751709</v>
      </c>
      <c r="Y9" s="20">
        <v>-8874181</v>
      </c>
      <c r="Z9" s="21">
        <v>-82.54</v>
      </c>
      <c r="AA9" s="22">
        <v>10751709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702924</v>
      </c>
      <c r="D11" s="18">
        <v>702924</v>
      </c>
      <c r="E11" s="19">
        <v>649731</v>
      </c>
      <c r="F11" s="20">
        <v>649731</v>
      </c>
      <c r="G11" s="20">
        <v>539307</v>
      </c>
      <c r="H11" s="20">
        <v>484820</v>
      </c>
      <c r="I11" s="20">
        <v>432271</v>
      </c>
      <c r="J11" s="20">
        <v>432271</v>
      </c>
      <c r="K11" s="20">
        <v>432271</v>
      </c>
      <c r="L11" s="20">
        <v>469482</v>
      </c>
      <c r="M11" s="20">
        <v>377421</v>
      </c>
      <c r="N11" s="20">
        <v>377421</v>
      </c>
      <c r="O11" s="20">
        <v>361262</v>
      </c>
      <c r="P11" s="20">
        <v>358080</v>
      </c>
      <c r="Q11" s="20">
        <v>343605</v>
      </c>
      <c r="R11" s="20">
        <v>343605</v>
      </c>
      <c r="S11" s="20">
        <v>628586</v>
      </c>
      <c r="T11" s="20">
        <v>878975</v>
      </c>
      <c r="U11" s="20">
        <v>878975</v>
      </c>
      <c r="V11" s="20">
        <v>878975</v>
      </c>
      <c r="W11" s="20">
        <v>878975</v>
      </c>
      <c r="X11" s="20">
        <v>649731</v>
      </c>
      <c r="Y11" s="20">
        <v>229244</v>
      </c>
      <c r="Z11" s="21">
        <v>35.28</v>
      </c>
      <c r="AA11" s="22">
        <v>649731</v>
      </c>
    </row>
    <row r="12" spans="1:27" ht="13.5">
      <c r="A12" s="27" t="s">
        <v>39</v>
      </c>
      <c r="B12" s="28"/>
      <c r="C12" s="29">
        <f aca="true" t="shared" si="0" ref="C12:Y12">SUM(C6:C11)</f>
        <v>44506638</v>
      </c>
      <c r="D12" s="29">
        <f>SUM(D6:D11)</f>
        <v>44506638</v>
      </c>
      <c r="E12" s="30">
        <f t="shared" si="0"/>
        <v>102493985</v>
      </c>
      <c r="F12" s="31">
        <f t="shared" si="0"/>
        <v>102493985</v>
      </c>
      <c r="G12" s="31">
        <f t="shared" si="0"/>
        <v>103069520</v>
      </c>
      <c r="H12" s="31">
        <f t="shared" si="0"/>
        <v>88776273</v>
      </c>
      <c r="I12" s="31">
        <f t="shared" si="0"/>
        <v>65558382</v>
      </c>
      <c r="J12" s="31">
        <f t="shared" si="0"/>
        <v>65558382</v>
      </c>
      <c r="K12" s="31">
        <f t="shared" si="0"/>
        <v>59194894</v>
      </c>
      <c r="L12" s="31">
        <f t="shared" si="0"/>
        <v>101425234</v>
      </c>
      <c r="M12" s="31">
        <f t="shared" si="0"/>
        <v>83794334</v>
      </c>
      <c r="N12" s="31">
        <f t="shared" si="0"/>
        <v>83794334</v>
      </c>
      <c r="O12" s="31">
        <f t="shared" si="0"/>
        <v>66972850</v>
      </c>
      <c r="P12" s="31">
        <f t="shared" si="0"/>
        <v>63203594</v>
      </c>
      <c r="Q12" s="31">
        <f t="shared" si="0"/>
        <v>92876195</v>
      </c>
      <c r="R12" s="31">
        <f t="shared" si="0"/>
        <v>92876195</v>
      </c>
      <c r="S12" s="31">
        <f t="shared" si="0"/>
        <v>79568369</v>
      </c>
      <c r="T12" s="31">
        <f t="shared" si="0"/>
        <v>49645209</v>
      </c>
      <c r="U12" s="31">
        <f t="shared" si="0"/>
        <v>52290430</v>
      </c>
      <c r="V12" s="31">
        <f t="shared" si="0"/>
        <v>52290430</v>
      </c>
      <c r="W12" s="31">
        <f t="shared" si="0"/>
        <v>52290430</v>
      </c>
      <c r="X12" s="31">
        <f t="shared" si="0"/>
        <v>102493985</v>
      </c>
      <c r="Y12" s="31">
        <f t="shared" si="0"/>
        <v>-50203555</v>
      </c>
      <c r="Z12" s="32">
        <f>+IF(X12&lt;&gt;0,+(Y12/X12)*100,0)</f>
        <v>-48.98195245311225</v>
      </c>
      <c r="AA12" s="33">
        <f>SUM(AA6:AA11)</f>
        <v>102493985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927059</v>
      </c>
      <c r="D15" s="18">
        <v>927059</v>
      </c>
      <c r="E15" s="19">
        <v>840824</v>
      </c>
      <c r="F15" s="20">
        <v>840824</v>
      </c>
      <c r="G15" s="20">
        <v>927059</v>
      </c>
      <c r="H15" s="20">
        <v>927059</v>
      </c>
      <c r="I15" s="20">
        <v>922809</v>
      </c>
      <c r="J15" s="20">
        <v>922809</v>
      </c>
      <c r="K15" s="20">
        <v>922809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840824</v>
      </c>
      <c r="Y15" s="20">
        <v>-840824</v>
      </c>
      <c r="Z15" s="21">
        <v>-100</v>
      </c>
      <c r="AA15" s="22">
        <v>840824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14578528</v>
      </c>
      <c r="H16" s="24">
        <v>14578528</v>
      </c>
      <c r="I16" s="24">
        <v>14578528</v>
      </c>
      <c r="J16" s="20">
        <v>14578528</v>
      </c>
      <c r="K16" s="24">
        <v>14578528</v>
      </c>
      <c r="L16" s="24">
        <v>14578528</v>
      </c>
      <c r="M16" s="20">
        <v>14578528</v>
      </c>
      <c r="N16" s="24">
        <v>14578528</v>
      </c>
      <c r="O16" s="24">
        <v>14578528</v>
      </c>
      <c r="P16" s="24">
        <v>14578528</v>
      </c>
      <c r="Q16" s="20">
        <v>14578528</v>
      </c>
      <c r="R16" s="24">
        <v>14578528</v>
      </c>
      <c r="S16" s="24">
        <v>14578528</v>
      </c>
      <c r="T16" s="20">
        <v>14578528</v>
      </c>
      <c r="U16" s="24">
        <v>14578528</v>
      </c>
      <c r="V16" s="24">
        <v>14578528</v>
      </c>
      <c r="W16" s="24">
        <v>14578528</v>
      </c>
      <c r="X16" s="20"/>
      <c r="Y16" s="24">
        <v>14578528</v>
      </c>
      <c r="Z16" s="25"/>
      <c r="AA16" s="26"/>
    </row>
    <row r="17" spans="1:27" ht="13.5">
      <c r="A17" s="23" t="s">
        <v>43</v>
      </c>
      <c r="B17" s="17"/>
      <c r="C17" s="18">
        <v>3582000</v>
      </c>
      <c r="D17" s="18">
        <v>3582000</v>
      </c>
      <c r="E17" s="19">
        <v>3400000</v>
      </c>
      <c r="F17" s="20">
        <v>3400000</v>
      </c>
      <c r="G17" s="20">
        <v>3400000</v>
      </c>
      <c r="H17" s="20">
        <v>3400000</v>
      </c>
      <c r="I17" s="20">
        <v>3400000</v>
      </c>
      <c r="J17" s="20">
        <v>3400000</v>
      </c>
      <c r="K17" s="20">
        <v>3400000</v>
      </c>
      <c r="L17" s="20"/>
      <c r="M17" s="20"/>
      <c r="N17" s="20"/>
      <c r="O17" s="20"/>
      <c r="P17" s="20"/>
      <c r="Q17" s="20"/>
      <c r="R17" s="20"/>
      <c r="S17" s="20">
        <v>3582000</v>
      </c>
      <c r="T17" s="20"/>
      <c r="U17" s="20">
        <v>3582000</v>
      </c>
      <c r="V17" s="20">
        <v>3582000</v>
      </c>
      <c r="W17" s="20">
        <v>3582000</v>
      </c>
      <c r="X17" s="20">
        <v>3400000</v>
      </c>
      <c r="Y17" s="20">
        <v>182000</v>
      </c>
      <c r="Z17" s="21">
        <v>5.35</v>
      </c>
      <c r="AA17" s="22">
        <v>3400000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76271859</v>
      </c>
      <c r="D19" s="18">
        <v>76271859</v>
      </c>
      <c r="E19" s="19">
        <v>82505282</v>
      </c>
      <c r="F19" s="20">
        <v>82505282</v>
      </c>
      <c r="G19" s="20">
        <v>56060136</v>
      </c>
      <c r="H19" s="20">
        <v>54191854</v>
      </c>
      <c r="I19" s="20">
        <v>52306083</v>
      </c>
      <c r="J19" s="20">
        <v>52306083</v>
      </c>
      <c r="K19" s="20">
        <v>52306083</v>
      </c>
      <c r="L19" s="20"/>
      <c r="M19" s="20"/>
      <c r="N19" s="20"/>
      <c r="O19" s="20"/>
      <c r="P19" s="20">
        <v>2960429</v>
      </c>
      <c r="Q19" s="20">
        <v>2017544</v>
      </c>
      <c r="R19" s="20">
        <v>2017544</v>
      </c>
      <c r="S19" s="20">
        <v>59452928</v>
      </c>
      <c r="T19" s="20">
        <v>2017547</v>
      </c>
      <c r="U19" s="20">
        <v>57435384</v>
      </c>
      <c r="V19" s="20">
        <v>57435384</v>
      </c>
      <c r="W19" s="20">
        <v>57435384</v>
      </c>
      <c r="X19" s="20">
        <v>82505282</v>
      </c>
      <c r="Y19" s="20">
        <v>-25069898</v>
      </c>
      <c r="Z19" s="21">
        <v>-30.39</v>
      </c>
      <c r="AA19" s="22">
        <v>82505282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>
        <v>307480</v>
      </c>
      <c r="H20" s="20">
        <v>274700</v>
      </c>
      <c r="I20" s="20">
        <v>274700</v>
      </c>
      <c r="J20" s="20">
        <v>274700</v>
      </c>
      <c r="K20" s="20">
        <v>274700</v>
      </c>
      <c r="L20" s="20">
        <v>274700</v>
      </c>
      <c r="M20" s="20">
        <v>274700</v>
      </c>
      <c r="N20" s="20">
        <v>274700</v>
      </c>
      <c r="O20" s="20">
        <v>274700</v>
      </c>
      <c r="P20" s="20">
        <v>274700</v>
      </c>
      <c r="Q20" s="20">
        <v>274700</v>
      </c>
      <c r="R20" s="20">
        <v>274700</v>
      </c>
      <c r="S20" s="20">
        <v>274700</v>
      </c>
      <c r="T20" s="20">
        <v>274700</v>
      </c>
      <c r="U20" s="20">
        <v>274700</v>
      </c>
      <c r="V20" s="20">
        <v>274700</v>
      </c>
      <c r="W20" s="20">
        <v>274700</v>
      </c>
      <c r="X20" s="20"/>
      <c r="Y20" s="20">
        <v>274700</v>
      </c>
      <c r="Z20" s="21"/>
      <c r="AA20" s="22"/>
    </row>
    <row r="21" spans="1:27" ht="13.5">
      <c r="A21" s="23" t="s">
        <v>47</v>
      </c>
      <c r="B21" s="17"/>
      <c r="C21" s="18">
        <v>274700</v>
      </c>
      <c r="D21" s="18">
        <v>274700</v>
      </c>
      <c r="E21" s="19">
        <v>307480</v>
      </c>
      <c r="F21" s="20">
        <v>307480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307480</v>
      </c>
      <c r="Y21" s="20">
        <v>-307480</v>
      </c>
      <c r="Z21" s="21">
        <v>-100</v>
      </c>
      <c r="AA21" s="22">
        <v>307480</v>
      </c>
    </row>
    <row r="22" spans="1:27" ht="13.5">
      <c r="A22" s="23" t="s">
        <v>48</v>
      </c>
      <c r="B22" s="17"/>
      <c r="C22" s="18">
        <v>1826318</v>
      </c>
      <c r="D22" s="18">
        <v>1826318</v>
      </c>
      <c r="E22" s="19">
        <v>1000000</v>
      </c>
      <c r="F22" s="20">
        <v>1000000</v>
      </c>
      <c r="G22" s="20">
        <v>1759275</v>
      </c>
      <c r="H22" s="20">
        <v>1759275</v>
      </c>
      <c r="I22" s="20">
        <v>1759275</v>
      </c>
      <c r="J22" s="20">
        <v>1759275</v>
      </c>
      <c r="K22" s="20">
        <v>1759275</v>
      </c>
      <c r="L22" s="20"/>
      <c r="M22" s="20"/>
      <c r="N22" s="20"/>
      <c r="O22" s="20"/>
      <c r="P22" s="20"/>
      <c r="Q22" s="20"/>
      <c r="R22" s="20"/>
      <c r="S22" s="20">
        <v>6199446</v>
      </c>
      <c r="T22" s="20">
        <v>4440171</v>
      </c>
      <c r="U22" s="20">
        <v>6199446</v>
      </c>
      <c r="V22" s="20">
        <v>6199446</v>
      </c>
      <c r="W22" s="20">
        <v>6199446</v>
      </c>
      <c r="X22" s="20">
        <v>1000000</v>
      </c>
      <c r="Y22" s="20">
        <v>5199446</v>
      </c>
      <c r="Z22" s="21">
        <v>519.94</v>
      </c>
      <c r="AA22" s="22">
        <v>1000000</v>
      </c>
    </row>
    <row r="23" spans="1:27" ht="13.5">
      <c r="A23" s="23" t="s">
        <v>49</v>
      </c>
      <c r="B23" s="17"/>
      <c r="C23" s="18">
        <v>4919898</v>
      </c>
      <c r="D23" s="18">
        <v>4919898</v>
      </c>
      <c r="E23" s="19"/>
      <c r="F23" s="20"/>
      <c r="G23" s="24"/>
      <c r="H23" s="24"/>
      <c r="I23" s="24"/>
      <c r="J23" s="20"/>
      <c r="K23" s="24"/>
      <c r="L23" s="24">
        <v>922809</v>
      </c>
      <c r="M23" s="20">
        <v>923193</v>
      </c>
      <c r="N23" s="24">
        <v>923193</v>
      </c>
      <c r="O23" s="24">
        <v>923189</v>
      </c>
      <c r="P23" s="24">
        <v>923189</v>
      </c>
      <c r="Q23" s="20">
        <v>923189</v>
      </c>
      <c r="R23" s="24">
        <v>923189</v>
      </c>
      <c r="S23" s="24">
        <v>923189</v>
      </c>
      <c r="T23" s="20">
        <v>923189</v>
      </c>
      <c r="U23" s="24">
        <v>923189</v>
      </c>
      <c r="V23" s="24">
        <v>923189</v>
      </c>
      <c r="W23" s="24">
        <v>923189</v>
      </c>
      <c r="X23" s="20"/>
      <c r="Y23" s="24">
        <v>923189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87801834</v>
      </c>
      <c r="D24" s="29">
        <f>SUM(D15:D23)</f>
        <v>87801834</v>
      </c>
      <c r="E24" s="36">
        <f t="shared" si="1"/>
        <v>88053586</v>
      </c>
      <c r="F24" s="37">
        <f t="shared" si="1"/>
        <v>88053586</v>
      </c>
      <c r="G24" s="37">
        <f t="shared" si="1"/>
        <v>77032478</v>
      </c>
      <c r="H24" s="37">
        <f t="shared" si="1"/>
        <v>75131416</v>
      </c>
      <c r="I24" s="37">
        <f t="shared" si="1"/>
        <v>73241395</v>
      </c>
      <c r="J24" s="37">
        <f t="shared" si="1"/>
        <v>73241395</v>
      </c>
      <c r="K24" s="37">
        <f t="shared" si="1"/>
        <v>73241395</v>
      </c>
      <c r="L24" s="37">
        <f t="shared" si="1"/>
        <v>15776037</v>
      </c>
      <c r="M24" s="37">
        <f t="shared" si="1"/>
        <v>15776421</v>
      </c>
      <c r="N24" s="37">
        <f t="shared" si="1"/>
        <v>15776421</v>
      </c>
      <c r="O24" s="37">
        <f t="shared" si="1"/>
        <v>15776417</v>
      </c>
      <c r="P24" s="37">
        <f t="shared" si="1"/>
        <v>18736846</v>
      </c>
      <c r="Q24" s="37">
        <f t="shared" si="1"/>
        <v>17793961</v>
      </c>
      <c r="R24" s="37">
        <f t="shared" si="1"/>
        <v>17793961</v>
      </c>
      <c r="S24" s="37">
        <f t="shared" si="1"/>
        <v>85010791</v>
      </c>
      <c r="T24" s="37">
        <f t="shared" si="1"/>
        <v>22234135</v>
      </c>
      <c r="U24" s="37">
        <f t="shared" si="1"/>
        <v>82993247</v>
      </c>
      <c r="V24" s="37">
        <f t="shared" si="1"/>
        <v>82993247</v>
      </c>
      <c r="W24" s="37">
        <f t="shared" si="1"/>
        <v>82993247</v>
      </c>
      <c r="X24" s="37">
        <f t="shared" si="1"/>
        <v>88053586</v>
      </c>
      <c r="Y24" s="37">
        <f t="shared" si="1"/>
        <v>-5060339</v>
      </c>
      <c r="Z24" s="38">
        <f>+IF(X24&lt;&gt;0,+(Y24/X24)*100,0)</f>
        <v>-5.746885765674552</v>
      </c>
      <c r="AA24" s="39">
        <f>SUM(AA15:AA23)</f>
        <v>88053586</v>
      </c>
    </row>
    <row r="25" spans="1:27" ht="13.5">
      <c r="A25" s="27" t="s">
        <v>51</v>
      </c>
      <c r="B25" s="28"/>
      <c r="C25" s="29">
        <f aca="true" t="shared" si="2" ref="C25:Y25">+C12+C24</f>
        <v>132308472</v>
      </c>
      <c r="D25" s="29">
        <f>+D12+D24</f>
        <v>132308472</v>
      </c>
      <c r="E25" s="30">
        <f t="shared" si="2"/>
        <v>190547571</v>
      </c>
      <c r="F25" s="31">
        <f t="shared" si="2"/>
        <v>190547571</v>
      </c>
      <c r="G25" s="31">
        <f t="shared" si="2"/>
        <v>180101998</v>
      </c>
      <c r="H25" s="31">
        <f t="shared" si="2"/>
        <v>163907689</v>
      </c>
      <c r="I25" s="31">
        <f t="shared" si="2"/>
        <v>138799777</v>
      </c>
      <c r="J25" s="31">
        <f t="shared" si="2"/>
        <v>138799777</v>
      </c>
      <c r="K25" s="31">
        <f t="shared" si="2"/>
        <v>132436289</v>
      </c>
      <c r="L25" s="31">
        <f t="shared" si="2"/>
        <v>117201271</v>
      </c>
      <c r="M25" s="31">
        <f t="shared" si="2"/>
        <v>99570755</v>
      </c>
      <c r="N25" s="31">
        <f t="shared" si="2"/>
        <v>99570755</v>
      </c>
      <c r="O25" s="31">
        <f t="shared" si="2"/>
        <v>82749267</v>
      </c>
      <c r="P25" s="31">
        <f t="shared" si="2"/>
        <v>81940440</v>
      </c>
      <c r="Q25" s="31">
        <f t="shared" si="2"/>
        <v>110670156</v>
      </c>
      <c r="R25" s="31">
        <f t="shared" si="2"/>
        <v>110670156</v>
      </c>
      <c r="S25" s="31">
        <f t="shared" si="2"/>
        <v>164579160</v>
      </c>
      <c r="T25" s="31">
        <f t="shared" si="2"/>
        <v>71879344</v>
      </c>
      <c r="U25" s="31">
        <f t="shared" si="2"/>
        <v>135283677</v>
      </c>
      <c r="V25" s="31">
        <f t="shared" si="2"/>
        <v>135283677</v>
      </c>
      <c r="W25" s="31">
        <f t="shared" si="2"/>
        <v>135283677</v>
      </c>
      <c r="X25" s="31">
        <f t="shared" si="2"/>
        <v>190547571</v>
      </c>
      <c r="Y25" s="31">
        <f t="shared" si="2"/>
        <v>-55263894</v>
      </c>
      <c r="Z25" s="32">
        <f>+IF(X25&lt;&gt;0,+(Y25/X25)*100,0)</f>
        <v>-29.002675662551482</v>
      </c>
      <c r="AA25" s="33">
        <f>+AA12+AA24</f>
        <v>190547571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4406448</v>
      </c>
      <c r="D30" s="18">
        <v>4406448</v>
      </c>
      <c r="E30" s="19">
        <v>4816278</v>
      </c>
      <c r="F30" s="20">
        <v>4816278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4406448</v>
      </c>
      <c r="T30" s="20"/>
      <c r="U30" s="20">
        <v>1505593</v>
      </c>
      <c r="V30" s="20">
        <v>1505593</v>
      </c>
      <c r="W30" s="20">
        <v>1505593</v>
      </c>
      <c r="X30" s="20">
        <v>4816278</v>
      </c>
      <c r="Y30" s="20">
        <v>-3310685</v>
      </c>
      <c r="Z30" s="21">
        <v>-68.74</v>
      </c>
      <c r="AA30" s="22">
        <v>4816278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19903161</v>
      </c>
      <c r="D32" s="18">
        <v>19903161</v>
      </c>
      <c r="E32" s="19">
        <v>20568714</v>
      </c>
      <c r="F32" s="20">
        <v>20568714</v>
      </c>
      <c r="G32" s="20">
        <v>17495174</v>
      </c>
      <c r="H32" s="20">
        <v>17087144</v>
      </c>
      <c r="I32" s="20">
        <v>17318535</v>
      </c>
      <c r="J32" s="20">
        <v>17318535</v>
      </c>
      <c r="K32" s="20">
        <v>16690645</v>
      </c>
      <c r="L32" s="20">
        <v>51992049</v>
      </c>
      <c r="M32" s="20">
        <v>54543389</v>
      </c>
      <c r="N32" s="20">
        <v>54543389</v>
      </c>
      <c r="O32" s="20">
        <v>54319782</v>
      </c>
      <c r="P32" s="20">
        <v>62533884</v>
      </c>
      <c r="Q32" s="20">
        <v>61178509</v>
      </c>
      <c r="R32" s="20">
        <v>61178509</v>
      </c>
      <c r="S32" s="20">
        <v>34812116</v>
      </c>
      <c r="T32" s="20">
        <v>66281666</v>
      </c>
      <c r="U32" s="20">
        <v>45862080</v>
      </c>
      <c r="V32" s="20">
        <v>45862080</v>
      </c>
      <c r="W32" s="20">
        <v>45862080</v>
      </c>
      <c r="X32" s="20">
        <v>20568714</v>
      </c>
      <c r="Y32" s="20">
        <v>25293366</v>
      </c>
      <c r="Z32" s="21">
        <v>122.97</v>
      </c>
      <c r="AA32" s="22">
        <v>20568714</v>
      </c>
    </row>
    <row r="33" spans="1:27" ht="13.5">
      <c r="A33" s="23" t="s">
        <v>58</v>
      </c>
      <c r="B33" s="17"/>
      <c r="C33" s="18">
        <v>5835611</v>
      </c>
      <c r="D33" s="18">
        <v>5835611</v>
      </c>
      <c r="E33" s="19">
        <v>3984114</v>
      </c>
      <c r="F33" s="20">
        <v>3984114</v>
      </c>
      <c r="G33" s="20">
        <v>2985704</v>
      </c>
      <c r="H33" s="20">
        <v>2985704</v>
      </c>
      <c r="I33" s="20">
        <v>2985704</v>
      </c>
      <c r="J33" s="20">
        <v>2985704</v>
      </c>
      <c r="K33" s="20">
        <v>2985704</v>
      </c>
      <c r="L33" s="20">
        <v>-104292653</v>
      </c>
      <c r="M33" s="20">
        <v>-104292651</v>
      </c>
      <c r="N33" s="20">
        <v>-104292651</v>
      </c>
      <c r="O33" s="20">
        <v>-104292653</v>
      </c>
      <c r="P33" s="20">
        <v>-104292653</v>
      </c>
      <c r="Q33" s="20">
        <v>-104292653</v>
      </c>
      <c r="R33" s="20">
        <v>-104292653</v>
      </c>
      <c r="S33" s="20">
        <v>5835594</v>
      </c>
      <c r="T33" s="20">
        <v>-104292653</v>
      </c>
      <c r="U33" s="20">
        <v>3818050</v>
      </c>
      <c r="V33" s="20">
        <v>3818050</v>
      </c>
      <c r="W33" s="20">
        <v>3818050</v>
      </c>
      <c r="X33" s="20">
        <v>3984114</v>
      </c>
      <c r="Y33" s="20">
        <v>-166064</v>
      </c>
      <c r="Z33" s="21">
        <v>-4.17</v>
      </c>
      <c r="AA33" s="22">
        <v>3984114</v>
      </c>
    </row>
    <row r="34" spans="1:27" ht="13.5">
      <c r="A34" s="27" t="s">
        <v>59</v>
      </c>
      <c r="B34" s="28"/>
      <c r="C34" s="29">
        <f aca="true" t="shared" si="3" ref="C34:Y34">SUM(C29:C33)</f>
        <v>30145220</v>
      </c>
      <c r="D34" s="29">
        <f>SUM(D29:D33)</f>
        <v>30145220</v>
      </c>
      <c r="E34" s="30">
        <f t="shared" si="3"/>
        <v>29369106</v>
      </c>
      <c r="F34" s="31">
        <f t="shared" si="3"/>
        <v>29369106</v>
      </c>
      <c r="G34" s="31">
        <f t="shared" si="3"/>
        <v>20480878</v>
      </c>
      <c r="H34" s="31">
        <f t="shared" si="3"/>
        <v>20072848</v>
      </c>
      <c r="I34" s="31">
        <f t="shared" si="3"/>
        <v>20304239</v>
      </c>
      <c r="J34" s="31">
        <f t="shared" si="3"/>
        <v>20304239</v>
      </c>
      <c r="K34" s="31">
        <f t="shared" si="3"/>
        <v>19676349</v>
      </c>
      <c r="L34" s="31">
        <f t="shared" si="3"/>
        <v>-52300604</v>
      </c>
      <c r="M34" s="31">
        <f t="shared" si="3"/>
        <v>-49749262</v>
      </c>
      <c r="N34" s="31">
        <f t="shared" si="3"/>
        <v>-49749262</v>
      </c>
      <c r="O34" s="31">
        <f t="shared" si="3"/>
        <v>-49972871</v>
      </c>
      <c r="P34" s="31">
        <f t="shared" si="3"/>
        <v>-41758769</v>
      </c>
      <c r="Q34" s="31">
        <f t="shared" si="3"/>
        <v>-43114144</v>
      </c>
      <c r="R34" s="31">
        <f t="shared" si="3"/>
        <v>-43114144</v>
      </c>
      <c r="S34" s="31">
        <f t="shared" si="3"/>
        <v>45054158</v>
      </c>
      <c r="T34" s="31">
        <f t="shared" si="3"/>
        <v>-38010987</v>
      </c>
      <c r="U34" s="31">
        <f t="shared" si="3"/>
        <v>51185723</v>
      </c>
      <c r="V34" s="31">
        <f t="shared" si="3"/>
        <v>51185723</v>
      </c>
      <c r="W34" s="31">
        <f t="shared" si="3"/>
        <v>51185723</v>
      </c>
      <c r="X34" s="31">
        <f t="shared" si="3"/>
        <v>29369106</v>
      </c>
      <c r="Y34" s="31">
        <f t="shared" si="3"/>
        <v>21816617</v>
      </c>
      <c r="Z34" s="32">
        <f>+IF(X34&lt;&gt;0,+(Y34/X34)*100,0)</f>
        <v>74.28423936363606</v>
      </c>
      <c r="AA34" s="33">
        <f>SUM(AA29:AA33)</f>
        <v>29369106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1503202</v>
      </c>
      <c r="D37" s="18">
        <v>1503202</v>
      </c>
      <c r="E37" s="19">
        <v>5538777</v>
      </c>
      <c r="F37" s="20">
        <v>5538777</v>
      </c>
      <c r="G37" s="20">
        <v>5216322</v>
      </c>
      <c r="H37" s="20">
        <v>5216633</v>
      </c>
      <c r="I37" s="20">
        <v>1571403</v>
      </c>
      <c r="J37" s="20">
        <v>1571403</v>
      </c>
      <c r="K37" s="20">
        <v>1571403</v>
      </c>
      <c r="L37" s="20">
        <v>1571403</v>
      </c>
      <c r="M37" s="20">
        <v>1571403</v>
      </c>
      <c r="N37" s="20">
        <v>1571403</v>
      </c>
      <c r="O37" s="20">
        <v>1571403</v>
      </c>
      <c r="P37" s="20">
        <v>1571403</v>
      </c>
      <c r="Q37" s="20">
        <v>1571403</v>
      </c>
      <c r="R37" s="20">
        <v>1571403</v>
      </c>
      <c r="S37" s="20">
        <v>-2900842</v>
      </c>
      <c r="T37" s="20">
        <v>1571403</v>
      </c>
      <c r="U37" s="20"/>
      <c r="V37" s="20"/>
      <c r="W37" s="20"/>
      <c r="X37" s="20">
        <v>5538777</v>
      </c>
      <c r="Y37" s="20">
        <v>-5538777</v>
      </c>
      <c r="Z37" s="21">
        <v>-100</v>
      </c>
      <c r="AA37" s="22">
        <v>5538777</v>
      </c>
    </row>
    <row r="38" spans="1:27" ht="13.5">
      <c r="A38" s="23" t="s">
        <v>58</v>
      </c>
      <c r="B38" s="17"/>
      <c r="C38" s="18">
        <v>61810943</v>
      </c>
      <c r="D38" s="18">
        <v>61810943</v>
      </c>
      <c r="E38" s="19">
        <v>49300240</v>
      </c>
      <c r="F38" s="20">
        <v>49300240</v>
      </c>
      <c r="G38" s="20">
        <v>64660850</v>
      </c>
      <c r="H38" s="20">
        <v>64660850</v>
      </c>
      <c r="I38" s="20">
        <v>64660850</v>
      </c>
      <c r="J38" s="20">
        <v>64660850</v>
      </c>
      <c r="K38" s="20">
        <v>64660850</v>
      </c>
      <c r="L38" s="20">
        <v>64660850</v>
      </c>
      <c r="M38" s="20">
        <v>64660850</v>
      </c>
      <c r="N38" s="20">
        <v>64660850</v>
      </c>
      <c r="O38" s="20">
        <v>64660850</v>
      </c>
      <c r="P38" s="20">
        <v>64660850</v>
      </c>
      <c r="Q38" s="20">
        <v>64660850</v>
      </c>
      <c r="R38" s="20">
        <v>64660850</v>
      </c>
      <c r="S38" s="20">
        <v>61810943</v>
      </c>
      <c r="T38" s="20">
        <v>64660850</v>
      </c>
      <c r="U38" s="20">
        <v>61810955</v>
      </c>
      <c r="V38" s="20">
        <v>61810955</v>
      </c>
      <c r="W38" s="20">
        <v>61810955</v>
      </c>
      <c r="X38" s="20">
        <v>49300240</v>
      </c>
      <c r="Y38" s="20">
        <v>12510715</v>
      </c>
      <c r="Z38" s="21">
        <v>25.38</v>
      </c>
      <c r="AA38" s="22">
        <v>49300240</v>
      </c>
    </row>
    <row r="39" spans="1:27" ht="13.5">
      <c r="A39" s="27" t="s">
        <v>61</v>
      </c>
      <c r="B39" s="35"/>
      <c r="C39" s="29">
        <f aca="true" t="shared" si="4" ref="C39:Y39">SUM(C37:C38)</f>
        <v>63314145</v>
      </c>
      <c r="D39" s="29">
        <f>SUM(D37:D38)</f>
        <v>63314145</v>
      </c>
      <c r="E39" s="36">
        <f t="shared" si="4"/>
        <v>54839017</v>
      </c>
      <c r="F39" s="37">
        <f t="shared" si="4"/>
        <v>54839017</v>
      </c>
      <c r="G39" s="37">
        <f t="shared" si="4"/>
        <v>69877172</v>
      </c>
      <c r="H39" s="37">
        <f t="shared" si="4"/>
        <v>69877483</v>
      </c>
      <c r="I39" s="37">
        <f t="shared" si="4"/>
        <v>66232253</v>
      </c>
      <c r="J39" s="37">
        <f t="shared" si="4"/>
        <v>66232253</v>
      </c>
      <c r="K39" s="37">
        <f t="shared" si="4"/>
        <v>66232253</v>
      </c>
      <c r="L39" s="37">
        <f t="shared" si="4"/>
        <v>66232253</v>
      </c>
      <c r="M39" s="37">
        <f t="shared" si="4"/>
        <v>66232253</v>
      </c>
      <c r="N39" s="37">
        <f t="shared" si="4"/>
        <v>66232253</v>
      </c>
      <c r="O39" s="37">
        <f t="shared" si="4"/>
        <v>66232253</v>
      </c>
      <c r="P39" s="37">
        <f t="shared" si="4"/>
        <v>66232253</v>
      </c>
      <c r="Q39" s="37">
        <f t="shared" si="4"/>
        <v>66232253</v>
      </c>
      <c r="R39" s="37">
        <f t="shared" si="4"/>
        <v>66232253</v>
      </c>
      <c r="S39" s="37">
        <f t="shared" si="4"/>
        <v>58910101</v>
      </c>
      <c r="T39" s="37">
        <f t="shared" si="4"/>
        <v>66232253</v>
      </c>
      <c r="U39" s="37">
        <f t="shared" si="4"/>
        <v>61810955</v>
      </c>
      <c r="V39" s="37">
        <f t="shared" si="4"/>
        <v>61810955</v>
      </c>
      <c r="W39" s="37">
        <f t="shared" si="4"/>
        <v>61810955</v>
      </c>
      <c r="X39" s="37">
        <f t="shared" si="4"/>
        <v>54839017</v>
      </c>
      <c r="Y39" s="37">
        <f t="shared" si="4"/>
        <v>6971938</v>
      </c>
      <c r="Z39" s="38">
        <f>+IF(X39&lt;&gt;0,+(Y39/X39)*100,0)</f>
        <v>12.713462752259035</v>
      </c>
      <c r="AA39" s="39">
        <f>SUM(AA37:AA38)</f>
        <v>54839017</v>
      </c>
    </row>
    <row r="40" spans="1:27" ht="13.5">
      <c r="A40" s="27" t="s">
        <v>62</v>
      </c>
      <c r="B40" s="28"/>
      <c r="C40" s="29">
        <f aca="true" t="shared" si="5" ref="C40:Y40">+C34+C39</f>
        <v>93459365</v>
      </c>
      <c r="D40" s="29">
        <f>+D34+D39</f>
        <v>93459365</v>
      </c>
      <c r="E40" s="30">
        <f t="shared" si="5"/>
        <v>84208123</v>
      </c>
      <c r="F40" s="31">
        <f t="shared" si="5"/>
        <v>84208123</v>
      </c>
      <c r="G40" s="31">
        <f t="shared" si="5"/>
        <v>90358050</v>
      </c>
      <c r="H40" s="31">
        <f t="shared" si="5"/>
        <v>89950331</v>
      </c>
      <c r="I40" s="31">
        <f t="shared" si="5"/>
        <v>86536492</v>
      </c>
      <c r="J40" s="31">
        <f t="shared" si="5"/>
        <v>86536492</v>
      </c>
      <c r="K40" s="31">
        <f t="shared" si="5"/>
        <v>85908602</v>
      </c>
      <c r="L40" s="31">
        <f t="shared" si="5"/>
        <v>13931649</v>
      </c>
      <c r="M40" s="31">
        <f t="shared" si="5"/>
        <v>16482991</v>
      </c>
      <c r="N40" s="31">
        <f t="shared" si="5"/>
        <v>16482991</v>
      </c>
      <c r="O40" s="31">
        <f t="shared" si="5"/>
        <v>16259382</v>
      </c>
      <c r="P40" s="31">
        <f t="shared" si="5"/>
        <v>24473484</v>
      </c>
      <c r="Q40" s="31">
        <f t="shared" si="5"/>
        <v>23118109</v>
      </c>
      <c r="R40" s="31">
        <f t="shared" si="5"/>
        <v>23118109</v>
      </c>
      <c r="S40" s="31">
        <f t="shared" si="5"/>
        <v>103964259</v>
      </c>
      <c r="T40" s="31">
        <f t="shared" si="5"/>
        <v>28221266</v>
      </c>
      <c r="U40" s="31">
        <f t="shared" si="5"/>
        <v>112996678</v>
      </c>
      <c r="V40" s="31">
        <f t="shared" si="5"/>
        <v>112996678</v>
      </c>
      <c r="W40" s="31">
        <f t="shared" si="5"/>
        <v>112996678</v>
      </c>
      <c r="X40" s="31">
        <f t="shared" si="5"/>
        <v>84208123</v>
      </c>
      <c r="Y40" s="31">
        <f t="shared" si="5"/>
        <v>28788555</v>
      </c>
      <c r="Z40" s="32">
        <f>+IF(X40&lt;&gt;0,+(Y40/X40)*100,0)</f>
        <v>34.187384749093624</v>
      </c>
      <c r="AA40" s="33">
        <f>+AA34+AA39</f>
        <v>84208123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38849107</v>
      </c>
      <c r="D42" s="43">
        <f>+D25-D40</f>
        <v>38849107</v>
      </c>
      <c r="E42" s="44">
        <f t="shared" si="6"/>
        <v>106339448</v>
      </c>
      <c r="F42" s="45">
        <f t="shared" si="6"/>
        <v>106339448</v>
      </c>
      <c r="G42" s="45">
        <f t="shared" si="6"/>
        <v>89743948</v>
      </c>
      <c r="H42" s="45">
        <f t="shared" si="6"/>
        <v>73957358</v>
      </c>
      <c r="I42" s="45">
        <f t="shared" si="6"/>
        <v>52263285</v>
      </c>
      <c r="J42" s="45">
        <f t="shared" si="6"/>
        <v>52263285</v>
      </c>
      <c r="K42" s="45">
        <f t="shared" si="6"/>
        <v>46527687</v>
      </c>
      <c r="L42" s="45">
        <f t="shared" si="6"/>
        <v>103269622</v>
      </c>
      <c r="M42" s="45">
        <f t="shared" si="6"/>
        <v>83087764</v>
      </c>
      <c r="N42" s="45">
        <f t="shared" si="6"/>
        <v>83087764</v>
      </c>
      <c r="O42" s="45">
        <f t="shared" si="6"/>
        <v>66489885</v>
      </c>
      <c r="P42" s="45">
        <f t="shared" si="6"/>
        <v>57466956</v>
      </c>
      <c r="Q42" s="45">
        <f t="shared" si="6"/>
        <v>87552047</v>
      </c>
      <c r="R42" s="45">
        <f t="shared" si="6"/>
        <v>87552047</v>
      </c>
      <c r="S42" s="45">
        <f t="shared" si="6"/>
        <v>60614901</v>
      </c>
      <c r="T42" s="45">
        <f t="shared" si="6"/>
        <v>43658078</v>
      </c>
      <c r="U42" s="45">
        <f t="shared" si="6"/>
        <v>22286999</v>
      </c>
      <c r="V42" s="45">
        <f t="shared" si="6"/>
        <v>22286999</v>
      </c>
      <c r="W42" s="45">
        <f t="shared" si="6"/>
        <v>22286999</v>
      </c>
      <c r="X42" s="45">
        <f t="shared" si="6"/>
        <v>106339448</v>
      </c>
      <c r="Y42" s="45">
        <f t="shared" si="6"/>
        <v>-84052449</v>
      </c>
      <c r="Z42" s="46">
        <f>+IF(X42&lt;&gt;0,+(Y42/X42)*100,0)</f>
        <v>-79.04164501587407</v>
      </c>
      <c r="AA42" s="47">
        <f>+AA25-AA40</f>
        <v>106339448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33620423</v>
      </c>
      <c r="D45" s="18">
        <v>33620423</v>
      </c>
      <c r="E45" s="19">
        <v>101110701</v>
      </c>
      <c r="F45" s="20">
        <v>101110701</v>
      </c>
      <c r="G45" s="20">
        <v>89743948</v>
      </c>
      <c r="H45" s="20">
        <v>73957358</v>
      </c>
      <c r="I45" s="20">
        <v>52263285</v>
      </c>
      <c r="J45" s="20">
        <v>52263285</v>
      </c>
      <c r="K45" s="20">
        <v>46527687</v>
      </c>
      <c r="L45" s="20">
        <v>103269622</v>
      </c>
      <c r="M45" s="20">
        <v>83087764</v>
      </c>
      <c r="N45" s="20">
        <v>83087764</v>
      </c>
      <c r="O45" s="20">
        <v>66489885</v>
      </c>
      <c r="P45" s="20">
        <v>57466956</v>
      </c>
      <c r="Q45" s="20">
        <v>87552047</v>
      </c>
      <c r="R45" s="20">
        <v>87552047</v>
      </c>
      <c r="S45" s="20">
        <v>60614901</v>
      </c>
      <c r="T45" s="20">
        <v>43658078</v>
      </c>
      <c r="U45" s="20">
        <v>22286999</v>
      </c>
      <c r="V45" s="20">
        <v>22286999</v>
      </c>
      <c r="W45" s="20">
        <v>22286999</v>
      </c>
      <c r="X45" s="20">
        <v>101110701</v>
      </c>
      <c r="Y45" s="20">
        <v>-78823702</v>
      </c>
      <c r="Z45" s="48">
        <v>-77.96</v>
      </c>
      <c r="AA45" s="22">
        <v>101110701</v>
      </c>
    </row>
    <row r="46" spans="1:27" ht="13.5">
      <c r="A46" s="23" t="s">
        <v>67</v>
      </c>
      <c r="B46" s="17"/>
      <c r="C46" s="18">
        <v>5228684</v>
      </c>
      <c r="D46" s="18">
        <v>5228684</v>
      </c>
      <c r="E46" s="19">
        <v>5228747</v>
      </c>
      <c r="F46" s="20">
        <v>5228747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5228747</v>
      </c>
      <c r="Y46" s="20">
        <v>-5228747</v>
      </c>
      <c r="Z46" s="48">
        <v>-100</v>
      </c>
      <c r="AA46" s="22">
        <v>5228747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38849107</v>
      </c>
      <c r="D48" s="51">
        <f>SUM(D45:D47)</f>
        <v>38849107</v>
      </c>
      <c r="E48" s="52">
        <f t="shared" si="7"/>
        <v>106339448</v>
      </c>
      <c r="F48" s="53">
        <f t="shared" si="7"/>
        <v>106339448</v>
      </c>
      <c r="G48" s="53">
        <f t="shared" si="7"/>
        <v>89743948</v>
      </c>
      <c r="H48" s="53">
        <f t="shared" si="7"/>
        <v>73957358</v>
      </c>
      <c r="I48" s="53">
        <f t="shared" si="7"/>
        <v>52263285</v>
      </c>
      <c r="J48" s="53">
        <f t="shared" si="7"/>
        <v>52263285</v>
      </c>
      <c r="K48" s="53">
        <f t="shared" si="7"/>
        <v>46527687</v>
      </c>
      <c r="L48" s="53">
        <f t="shared" si="7"/>
        <v>103269622</v>
      </c>
      <c r="M48" s="53">
        <f t="shared" si="7"/>
        <v>83087764</v>
      </c>
      <c r="N48" s="53">
        <f t="shared" si="7"/>
        <v>83087764</v>
      </c>
      <c r="O48" s="53">
        <f t="shared" si="7"/>
        <v>66489885</v>
      </c>
      <c r="P48" s="53">
        <f t="shared" si="7"/>
        <v>57466956</v>
      </c>
      <c r="Q48" s="53">
        <f t="shared" si="7"/>
        <v>87552047</v>
      </c>
      <c r="R48" s="53">
        <f t="shared" si="7"/>
        <v>87552047</v>
      </c>
      <c r="S48" s="53">
        <f t="shared" si="7"/>
        <v>60614901</v>
      </c>
      <c r="T48" s="53">
        <f t="shared" si="7"/>
        <v>43658078</v>
      </c>
      <c r="U48" s="53">
        <f t="shared" si="7"/>
        <v>22286999</v>
      </c>
      <c r="V48" s="53">
        <f t="shared" si="7"/>
        <v>22286999</v>
      </c>
      <c r="W48" s="53">
        <f t="shared" si="7"/>
        <v>22286999</v>
      </c>
      <c r="X48" s="53">
        <f t="shared" si="7"/>
        <v>106339448</v>
      </c>
      <c r="Y48" s="53">
        <f t="shared" si="7"/>
        <v>-84052449</v>
      </c>
      <c r="Z48" s="54">
        <f>+IF(X48&lt;&gt;0,+(Y48/X48)*100,0)</f>
        <v>-79.04164501587407</v>
      </c>
      <c r="AA48" s="55">
        <f>SUM(AA45:AA47)</f>
        <v>106339448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21171068</v>
      </c>
      <c r="D6" s="18">
        <v>21171068</v>
      </c>
      <c r="E6" s="19"/>
      <c r="F6" s="20">
        <v>5167583</v>
      </c>
      <c r="G6" s="20">
        <v>4073099</v>
      </c>
      <c r="H6" s="20"/>
      <c r="I6" s="20">
        <v>4638362</v>
      </c>
      <c r="J6" s="20">
        <v>4638362</v>
      </c>
      <c r="K6" s="20">
        <v>3363388</v>
      </c>
      <c r="L6" s="20">
        <v>5825119</v>
      </c>
      <c r="M6" s="20">
        <v>5986682</v>
      </c>
      <c r="N6" s="20">
        <v>5986682</v>
      </c>
      <c r="O6" s="20"/>
      <c r="P6" s="20">
        <v>91164421</v>
      </c>
      <c r="Q6" s="20">
        <v>12202253</v>
      </c>
      <c r="R6" s="20">
        <v>12202253</v>
      </c>
      <c r="S6" s="20">
        <v>5217083</v>
      </c>
      <c r="T6" s="20">
        <v>15144676</v>
      </c>
      <c r="U6" s="20">
        <v>6560203</v>
      </c>
      <c r="V6" s="20">
        <v>6560203</v>
      </c>
      <c r="W6" s="20">
        <v>6560203</v>
      </c>
      <c r="X6" s="20">
        <v>5167583</v>
      </c>
      <c r="Y6" s="20">
        <v>1392620</v>
      </c>
      <c r="Z6" s="21">
        <v>26.95</v>
      </c>
      <c r="AA6" s="22">
        <v>5167583</v>
      </c>
    </row>
    <row r="7" spans="1:27" ht="13.5">
      <c r="A7" s="23" t="s">
        <v>34</v>
      </c>
      <c r="B7" s="17"/>
      <c r="C7" s="18"/>
      <c r="D7" s="18"/>
      <c r="E7" s="19">
        <v>5500000</v>
      </c>
      <c r="F7" s="20">
        <v>22631000</v>
      </c>
      <c r="G7" s="20">
        <v>38442340</v>
      </c>
      <c r="H7" s="20"/>
      <c r="I7" s="20">
        <v>10597270</v>
      </c>
      <c r="J7" s="20">
        <v>10597270</v>
      </c>
      <c r="K7" s="20">
        <v>16097270</v>
      </c>
      <c r="L7" s="20">
        <v>8342270</v>
      </c>
      <c r="M7" s="20">
        <v>40575607</v>
      </c>
      <c r="N7" s="20">
        <v>40575607</v>
      </c>
      <c r="O7" s="20"/>
      <c r="P7" s="20">
        <v>4236017</v>
      </c>
      <c r="Q7" s="20">
        <v>12374832</v>
      </c>
      <c r="R7" s="20">
        <v>12374832</v>
      </c>
      <c r="S7" s="20">
        <v>490248</v>
      </c>
      <c r="T7" s="20">
        <v>15212883</v>
      </c>
      <c r="U7" s="20">
        <v>7540</v>
      </c>
      <c r="V7" s="20">
        <v>7540</v>
      </c>
      <c r="W7" s="20">
        <v>7540</v>
      </c>
      <c r="X7" s="20">
        <v>22631000</v>
      </c>
      <c r="Y7" s="20">
        <v>-22623460</v>
      </c>
      <c r="Z7" s="21">
        <v>-99.97</v>
      </c>
      <c r="AA7" s="22">
        <v>22631000</v>
      </c>
    </row>
    <row r="8" spans="1:27" ht="13.5">
      <c r="A8" s="23" t="s">
        <v>35</v>
      </c>
      <c r="B8" s="17"/>
      <c r="C8" s="18">
        <v>9625291</v>
      </c>
      <c r="D8" s="18">
        <v>9625291</v>
      </c>
      <c r="E8" s="19">
        <v>36294352</v>
      </c>
      <c r="F8" s="20">
        <v>247631696</v>
      </c>
      <c r="G8" s="20">
        <v>65020631</v>
      </c>
      <c r="H8" s="20"/>
      <c r="I8" s="20">
        <v>255784785</v>
      </c>
      <c r="J8" s="20">
        <v>255784785</v>
      </c>
      <c r="K8" s="20">
        <v>270368471</v>
      </c>
      <c r="L8" s="20">
        <v>270368471</v>
      </c>
      <c r="M8" s="20">
        <v>311571870</v>
      </c>
      <c r="N8" s="20">
        <v>311571870</v>
      </c>
      <c r="O8" s="20"/>
      <c r="P8" s="20">
        <v>342127803</v>
      </c>
      <c r="Q8" s="20">
        <v>344141000</v>
      </c>
      <c r="R8" s="20">
        <v>344141000</v>
      </c>
      <c r="S8" s="20">
        <v>371497689</v>
      </c>
      <c r="T8" s="20">
        <v>377692599</v>
      </c>
      <c r="U8" s="20">
        <v>384520922</v>
      </c>
      <c r="V8" s="20">
        <v>384520922</v>
      </c>
      <c r="W8" s="20">
        <v>384520922</v>
      </c>
      <c r="X8" s="20">
        <v>247631696</v>
      </c>
      <c r="Y8" s="20">
        <v>136889226</v>
      </c>
      <c r="Z8" s="21">
        <v>55.28</v>
      </c>
      <c r="AA8" s="22">
        <v>247631696</v>
      </c>
    </row>
    <row r="9" spans="1:27" ht="13.5">
      <c r="A9" s="23" t="s">
        <v>36</v>
      </c>
      <c r="B9" s="17"/>
      <c r="C9" s="18">
        <v>54895620</v>
      </c>
      <c r="D9" s="18">
        <v>54895620</v>
      </c>
      <c r="E9" s="19"/>
      <c r="F9" s="20"/>
      <c r="G9" s="20">
        <v>4284340</v>
      </c>
      <c r="H9" s="20"/>
      <c r="I9" s="20"/>
      <c r="J9" s="20"/>
      <c r="K9" s="20"/>
      <c r="L9" s="20"/>
      <c r="M9" s="20"/>
      <c r="N9" s="20"/>
      <c r="O9" s="20"/>
      <c r="P9" s="20">
        <v>14947455</v>
      </c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1165416</v>
      </c>
      <c r="D11" s="18">
        <v>1165416</v>
      </c>
      <c r="E11" s="19">
        <v>1069304</v>
      </c>
      <c r="F11" s="20">
        <v>1069304</v>
      </c>
      <c r="G11" s="20">
        <v>1216965</v>
      </c>
      <c r="H11" s="20"/>
      <c r="I11" s="20">
        <v>77640334</v>
      </c>
      <c r="J11" s="20">
        <v>77640334</v>
      </c>
      <c r="K11" s="20">
        <v>77640334</v>
      </c>
      <c r="L11" s="20">
        <v>77640334</v>
      </c>
      <c r="M11" s="20">
        <v>11702747</v>
      </c>
      <c r="N11" s="20">
        <v>11702747</v>
      </c>
      <c r="O11" s="20"/>
      <c r="P11" s="20">
        <v>74848051</v>
      </c>
      <c r="Q11" s="20">
        <v>1069182</v>
      </c>
      <c r="R11" s="20">
        <v>1069182</v>
      </c>
      <c r="S11" s="20">
        <v>1069182</v>
      </c>
      <c r="T11" s="20">
        <v>1069182</v>
      </c>
      <c r="U11" s="20">
        <v>825483</v>
      </c>
      <c r="V11" s="20">
        <v>825483</v>
      </c>
      <c r="W11" s="20">
        <v>825483</v>
      </c>
      <c r="X11" s="20">
        <v>1069304</v>
      </c>
      <c r="Y11" s="20">
        <v>-243821</v>
      </c>
      <c r="Z11" s="21">
        <v>-22.8</v>
      </c>
      <c r="AA11" s="22">
        <v>1069304</v>
      </c>
    </row>
    <row r="12" spans="1:27" ht="13.5">
      <c r="A12" s="27" t="s">
        <v>39</v>
      </c>
      <c r="B12" s="28"/>
      <c r="C12" s="29">
        <f aca="true" t="shared" si="0" ref="C12:Y12">SUM(C6:C11)</f>
        <v>86857395</v>
      </c>
      <c r="D12" s="29">
        <f>SUM(D6:D11)</f>
        <v>86857395</v>
      </c>
      <c r="E12" s="30">
        <f t="shared" si="0"/>
        <v>42863656</v>
      </c>
      <c r="F12" s="31">
        <f t="shared" si="0"/>
        <v>276499583</v>
      </c>
      <c r="G12" s="31">
        <f t="shared" si="0"/>
        <v>113037375</v>
      </c>
      <c r="H12" s="31">
        <f t="shared" si="0"/>
        <v>0</v>
      </c>
      <c r="I12" s="31">
        <f t="shared" si="0"/>
        <v>348660751</v>
      </c>
      <c r="J12" s="31">
        <f t="shared" si="0"/>
        <v>348660751</v>
      </c>
      <c r="K12" s="31">
        <f t="shared" si="0"/>
        <v>367469463</v>
      </c>
      <c r="L12" s="31">
        <f t="shared" si="0"/>
        <v>362176194</v>
      </c>
      <c r="M12" s="31">
        <f t="shared" si="0"/>
        <v>369836906</v>
      </c>
      <c r="N12" s="31">
        <f t="shared" si="0"/>
        <v>369836906</v>
      </c>
      <c r="O12" s="31">
        <f t="shared" si="0"/>
        <v>0</v>
      </c>
      <c r="P12" s="31">
        <f t="shared" si="0"/>
        <v>527323747</v>
      </c>
      <c r="Q12" s="31">
        <f t="shared" si="0"/>
        <v>369787267</v>
      </c>
      <c r="R12" s="31">
        <f t="shared" si="0"/>
        <v>369787267</v>
      </c>
      <c r="S12" s="31">
        <f t="shared" si="0"/>
        <v>378274202</v>
      </c>
      <c r="T12" s="31">
        <f t="shared" si="0"/>
        <v>409119340</v>
      </c>
      <c r="U12" s="31">
        <f t="shared" si="0"/>
        <v>391914148</v>
      </c>
      <c r="V12" s="31">
        <f t="shared" si="0"/>
        <v>391914148</v>
      </c>
      <c r="W12" s="31">
        <f t="shared" si="0"/>
        <v>391914148</v>
      </c>
      <c r="X12" s="31">
        <f t="shared" si="0"/>
        <v>276499583</v>
      </c>
      <c r="Y12" s="31">
        <f t="shared" si="0"/>
        <v>115414565</v>
      </c>
      <c r="Z12" s="32">
        <f>+IF(X12&lt;&gt;0,+(Y12/X12)*100,0)</f>
        <v>41.74131611619827</v>
      </c>
      <c r="AA12" s="33">
        <f>SUM(AA6:AA11)</f>
        <v>276499583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5832115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141350971</v>
      </c>
      <c r="D17" s="18">
        <v>141350971</v>
      </c>
      <c r="E17" s="19">
        <v>72375448</v>
      </c>
      <c r="F17" s="20">
        <v>70054536</v>
      </c>
      <c r="G17" s="20"/>
      <c r="H17" s="20"/>
      <c r="I17" s="20">
        <v>67618423</v>
      </c>
      <c r="J17" s="20">
        <v>67618423</v>
      </c>
      <c r="K17" s="20">
        <v>67618423</v>
      </c>
      <c r="L17" s="20">
        <v>67618423</v>
      </c>
      <c r="M17" s="20">
        <v>65805951</v>
      </c>
      <c r="N17" s="20">
        <v>65805951</v>
      </c>
      <c r="O17" s="20"/>
      <c r="P17" s="20">
        <v>70054536</v>
      </c>
      <c r="Q17" s="20">
        <v>52192896</v>
      </c>
      <c r="R17" s="20">
        <v>52192896</v>
      </c>
      <c r="S17" s="20">
        <v>52192896</v>
      </c>
      <c r="T17" s="20">
        <v>52192896</v>
      </c>
      <c r="U17" s="20">
        <v>52192896</v>
      </c>
      <c r="V17" s="20">
        <v>52192896</v>
      </c>
      <c r="W17" s="20">
        <v>52192896</v>
      </c>
      <c r="X17" s="20">
        <v>70054536</v>
      </c>
      <c r="Y17" s="20">
        <v>-17861640</v>
      </c>
      <c r="Z17" s="21">
        <v>-25.5</v>
      </c>
      <c r="AA17" s="22">
        <v>70054536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1182755008</v>
      </c>
      <c r="D19" s="18">
        <v>1182755008</v>
      </c>
      <c r="E19" s="19">
        <v>1392302825</v>
      </c>
      <c r="F19" s="20">
        <v>1392302825</v>
      </c>
      <c r="G19" s="20">
        <v>1443867177</v>
      </c>
      <c r="H19" s="20"/>
      <c r="I19" s="20">
        <v>1314077384</v>
      </c>
      <c r="J19" s="20">
        <v>1314077384</v>
      </c>
      <c r="K19" s="20">
        <v>1314077384</v>
      </c>
      <c r="L19" s="20">
        <v>1314077384</v>
      </c>
      <c r="M19" s="20">
        <v>1312095492</v>
      </c>
      <c r="N19" s="20">
        <v>1312095492</v>
      </c>
      <c r="O19" s="20"/>
      <c r="P19" s="20">
        <v>1312095492</v>
      </c>
      <c r="Q19" s="20">
        <v>1180972138</v>
      </c>
      <c r="R19" s="20">
        <v>1180972138</v>
      </c>
      <c r="S19" s="20">
        <v>1180972138</v>
      </c>
      <c r="T19" s="20">
        <v>1180972138</v>
      </c>
      <c r="U19" s="20">
        <v>1180972138</v>
      </c>
      <c r="V19" s="20">
        <v>1180972138</v>
      </c>
      <c r="W19" s="20">
        <v>1180972138</v>
      </c>
      <c r="X19" s="20">
        <v>1392302825</v>
      </c>
      <c r="Y19" s="20">
        <v>-211330687</v>
      </c>
      <c r="Z19" s="21">
        <v>-15.18</v>
      </c>
      <c r="AA19" s="22">
        <v>1392302825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689648</v>
      </c>
      <c r="D22" s="18">
        <v>689648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689648</v>
      </c>
      <c r="R22" s="20">
        <v>689648</v>
      </c>
      <c r="S22" s="20">
        <v>689648</v>
      </c>
      <c r="T22" s="20">
        <v>689648</v>
      </c>
      <c r="U22" s="20">
        <v>689648</v>
      </c>
      <c r="V22" s="20">
        <v>689648</v>
      </c>
      <c r="W22" s="20">
        <v>689648</v>
      </c>
      <c r="X22" s="20"/>
      <c r="Y22" s="20">
        <v>689648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>
        <v>5832115</v>
      </c>
      <c r="J23" s="20">
        <v>5832115</v>
      </c>
      <c r="K23" s="24">
        <v>5832115</v>
      </c>
      <c r="L23" s="24">
        <v>5832115</v>
      </c>
      <c r="M23" s="20">
        <v>5832115</v>
      </c>
      <c r="N23" s="24">
        <v>5832115</v>
      </c>
      <c r="O23" s="24"/>
      <c r="P23" s="24">
        <v>5832115</v>
      </c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1324795627</v>
      </c>
      <c r="D24" s="29">
        <f>SUM(D15:D23)</f>
        <v>1324795627</v>
      </c>
      <c r="E24" s="36">
        <f t="shared" si="1"/>
        <v>1464678273</v>
      </c>
      <c r="F24" s="37">
        <f t="shared" si="1"/>
        <v>1462357361</v>
      </c>
      <c r="G24" s="37">
        <f t="shared" si="1"/>
        <v>1449699292</v>
      </c>
      <c r="H24" s="37">
        <f t="shared" si="1"/>
        <v>0</v>
      </c>
      <c r="I24" s="37">
        <f t="shared" si="1"/>
        <v>1387527922</v>
      </c>
      <c r="J24" s="37">
        <f t="shared" si="1"/>
        <v>1387527922</v>
      </c>
      <c r="K24" s="37">
        <f t="shared" si="1"/>
        <v>1387527922</v>
      </c>
      <c r="L24" s="37">
        <f t="shared" si="1"/>
        <v>1387527922</v>
      </c>
      <c r="M24" s="37">
        <f t="shared" si="1"/>
        <v>1383733558</v>
      </c>
      <c r="N24" s="37">
        <f t="shared" si="1"/>
        <v>1383733558</v>
      </c>
      <c r="O24" s="37">
        <f t="shared" si="1"/>
        <v>0</v>
      </c>
      <c r="P24" s="37">
        <f t="shared" si="1"/>
        <v>1387982143</v>
      </c>
      <c r="Q24" s="37">
        <f t="shared" si="1"/>
        <v>1233854682</v>
      </c>
      <c r="R24" s="37">
        <f t="shared" si="1"/>
        <v>1233854682</v>
      </c>
      <c r="S24" s="37">
        <f t="shared" si="1"/>
        <v>1233854682</v>
      </c>
      <c r="T24" s="37">
        <f t="shared" si="1"/>
        <v>1233854682</v>
      </c>
      <c r="U24" s="37">
        <f t="shared" si="1"/>
        <v>1233854682</v>
      </c>
      <c r="V24" s="37">
        <f t="shared" si="1"/>
        <v>1233854682</v>
      </c>
      <c r="W24" s="37">
        <f t="shared" si="1"/>
        <v>1233854682</v>
      </c>
      <c r="X24" s="37">
        <f t="shared" si="1"/>
        <v>1462357361</v>
      </c>
      <c r="Y24" s="37">
        <f t="shared" si="1"/>
        <v>-228502679</v>
      </c>
      <c r="Z24" s="38">
        <f>+IF(X24&lt;&gt;0,+(Y24/X24)*100,0)</f>
        <v>-15.625638786660437</v>
      </c>
      <c r="AA24" s="39">
        <f>SUM(AA15:AA23)</f>
        <v>1462357361</v>
      </c>
    </row>
    <row r="25" spans="1:27" ht="13.5">
      <c r="A25" s="27" t="s">
        <v>51</v>
      </c>
      <c r="B25" s="28"/>
      <c r="C25" s="29">
        <f aca="true" t="shared" si="2" ref="C25:Y25">+C12+C24</f>
        <v>1411653022</v>
      </c>
      <c r="D25" s="29">
        <f>+D12+D24</f>
        <v>1411653022</v>
      </c>
      <c r="E25" s="30">
        <f t="shared" si="2"/>
        <v>1507541929</v>
      </c>
      <c r="F25" s="31">
        <f t="shared" si="2"/>
        <v>1738856944</v>
      </c>
      <c r="G25" s="31">
        <f t="shared" si="2"/>
        <v>1562736667</v>
      </c>
      <c r="H25" s="31">
        <f t="shared" si="2"/>
        <v>0</v>
      </c>
      <c r="I25" s="31">
        <f t="shared" si="2"/>
        <v>1736188673</v>
      </c>
      <c r="J25" s="31">
        <f t="shared" si="2"/>
        <v>1736188673</v>
      </c>
      <c r="K25" s="31">
        <f t="shared" si="2"/>
        <v>1754997385</v>
      </c>
      <c r="L25" s="31">
        <f t="shared" si="2"/>
        <v>1749704116</v>
      </c>
      <c r="M25" s="31">
        <f t="shared" si="2"/>
        <v>1753570464</v>
      </c>
      <c r="N25" s="31">
        <f t="shared" si="2"/>
        <v>1753570464</v>
      </c>
      <c r="O25" s="31">
        <f t="shared" si="2"/>
        <v>0</v>
      </c>
      <c r="P25" s="31">
        <f t="shared" si="2"/>
        <v>1915305890</v>
      </c>
      <c r="Q25" s="31">
        <f t="shared" si="2"/>
        <v>1603641949</v>
      </c>
      <c r="R25" s="31">
        <f t="shared" si="2"/>
        <v>1603641949</v>
      </c>
      <c r="S25" s="31">
        <f t="shared" si="2"/>
        <v>1612128884</v>
      </c>
      <c r="T25" s="31">
        <f t="shared" si="2"/>
        <v>1642974022</v>
      </c>
      <c r="U25" s="31">
        <f t="shared" si="2"/>
        <v>1625768830</v>
      </c>
      <c r="V25" s="31">
        <f t="shared" si="2"/>
        <v>1625768830</v>
      </c>
      <c r="W25" s="31">
        <f t="shared" si="2"/>
        <v>1625768830</v>
      </c>
      <c r="X25" s="31">
        <f t="shared" si="2"/>
        <v>1738856944</v>
      </c>
      <c r="Y25" s="31">
        <f t="shared" si="2"/>
        <v>-113088114</v>
      </c>
      <c r="Z25" s="32">
        <f>+IF(X25&lt;&gt;0,+(Y25/X25)*100,0)</f>
        <v>-6.50358929124189</v>
      </c>
      <c r="AA25" s="33">
        <f>+AA12+AA24</f>
        <v>1738856944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13714857</v>
      </c>
      <c r="D29" s="18">
        <v>13714857</v>
      </c>
      <c r="E29" s="19">
        <v>17869010</v>
      </c>
      <c r="F29" s="20"/>
      <c r="G29" s="20"/>
      <c r="H29" s="20"/>
      <c r="I29" s="20">
        <v>4611183</v>
      </c>
      <c r="J29" s="20">
        <v>4611183</v>
      </c>
      <c r="K29" s="20">
        <v>38864858</v>
      </c>
      <c r="L29" s="20">
        <v>7902576</v>
      </c>
      <c r="M29" s="20"/>
      <c r="N29" s="20"/>
      <c r="O29" s="20"/>
      <c r="P29" s="20">
        <v>1451368</v>
      </c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7826370</v>
      </c>
      <c r="D30" s="18">
        <v>7826370</v>
      </c>
      <c r="E30" s="19">
        <v>7395467</v>
      </c>
      <c r="F30" s="20">
        <v>7395467</v>
      </c>
      <c r="G30" s="20"/>
      <c r="H30" s="20"/>
      <c r="I30" s="20"/>
      <c r="J30" s="20"/>
      <c r="K30" s="20">
        <v>-6229640</v>
      </c>
      <c r="L30" s="20">
        <v>-6229640</v>
      </c>
      <c r="M30" s="20">
        <v>5209170</v>
      </c>
      <c r="N30" s="20">
        <v>5209170</v>
      </c>
      <c r="O30" s="20"/>
      <c r="P30" s="20"/>
      <c r="Q30" s="20">
        <v>3676820</v>
      </c>
      <c r="R30" s="20">
        <v>3676820</v>
      </c>
      <c r="S30" s="20">
        <v>2963832</v>
      </c>
      <c r="T30" s="20">
        <v>2589678</v>
      </c>
      <c r="U30" s="20">
        <v>2589678</v>
      </c>
      <c r="V30" s="20">
        <v>2589678</v>
      </c>
      <c r="W30" s="20">
        <v>2589678</v>
      </c>
      <c r="X30" s="20">
        <v>7395467</v>
      </c>
      <c r="Y30" s="20">
        <v>-4805789</v>
      </c>
      <c r="Z30" s="21">
        <v>-64.98</v>
      </c>
      <c r="AA30" s="22">
        <v>7395467</v>
      </c>
    </row>
    <row r="31" spans="1:27" ht="13.5">
      <c r="A31" s="23" t="s">
        <v>56</v>
      </c>
      <c r="B31" s="17"/>
      <c r="C31" s="18">
        <v>10060332</v>
      </c>
      <c r="D31" s="18">
        <v>10060332</v>
      </c>
      <c r="E31" s="19">
        <v>3181970</v>
      </c>
      <c r="F31" s="20">
        <v>3181970</v>
      </c>
      <c r="G31" s="20">
        <v>9957002</v>
      </c>
      <c r="H31" s="20"/>
      <c r="I31" s="20">
        <v>2587329</v>
      </c>
      <c r="J31" s="20">
        <v>2587329</v>
      </c>
      <c r="K31" s="20">
        <v>2587329</v>
      </c>
      <c r="L31" s="20">
        <v>2587329</v>
      </c>
      <c r="M31" s="20">
        <v>2581039</v>
      </c>
      <c r="N31" s="20">
        <v>2581039</v>
      </c>
      <c r="O31" s="20"/>
      <c r="P31" s="20">
        <v>2766555</v>
      </c>
      <c r="Q31" s="20">
        <v>2581039</v>
      </c>
      <c r="R31" s="20">
        <v>2581039</v>
      </c>
      <c r="S31" s="20">
        <v>2581039</v>
      </c>
      <c r="T31" s="20">
        <v>3039009</v>
      </c>
      <c r="U31" s="20">
        <v>3084107</v>
      </c>
      <c r="V31" s="20">
        <v>3084107</v>
      </c>
      <c r="W31" s="20">
        <v>3084107</v>
      </c>
      <c r="X31" s="20">
        <v>3181970</v>
      </c>
      <c r="Y31" s="20">
        <v>-97863</v>
      </c>
      <c r="Z31" s="21">
        <v>-3.08</v>
      </c>
      <c r="AA31" s="22">
        <v>3181970</v>
      </c>
    </row>
    <row r="32" spans="1:27" ht="13.5">
      <c r="A32" s="23" t="s">
        <v>57</v>
      </c>
      <c r="B32" s="17"/>
      <c r="C32" s="18">
        <v>146833651</v>
      </c>
      <c r="D32" s="18">
        <v>146833651</v>
      </c>
      <c r="E32" s="19">
        <v>32500000</v>
      </c>
      <c r="F32" s="20">
        <v>32500000</v>
      </c>
      <c r="G32" s="20">
        <v>131408411</v>
      </c>
      <c r="H32" s="20"/>
      <c r="I32" s="20">
        <v>193595578</v>
      </c>
      <c r="J32" s="20">
        <v>193595578</v>
      </c>
      <c r="K32" s="20">
        <v>154730720</v>
      </c>
      <c r="L32" s="20">
        <v>154730720</v>
      </c>
      <c r="M32" s="20">
        <v>106605573</v>
      </c>
      <c r="N32" s="20">
        <v>106605573</v>
      </c>
      <c r="O32" s="20"/>
      <c r="P32" s="20">
        <v>137000767</v>
      </c>
      <c r="Q32" s="20">
        <v>137000767</v>
      </c>
      <c r="R32" s="20">
        <v>137000767</v>
      </c>
      <c r="S32" s="20">
        <v>91787055</v>
      </c>
      <c r="T32" s="20">
        <v>65617670</v>
      </c>
      <c r="U32" s="20">
        <v>73181585</v>
      </c>
      <c r="V32" s="20">
        <v>73181585</v>
      </c>
      <c r="W32" s="20">
        <v>73181585</v>
      </c>
      <c r="X32" s="20">
        <v>32500000</v>
      </c>
      <c r="Y32" s="20">
        <v>40681585</v>
      </c>
      <c r="Z32" s="21">
        <v>125.17</v>
      </c>
      <c r="AA32" s="22">
        <v>32500000</v>
      </c>
    </row>
    <row r="33" spans="1:27" ht="13.5">
      <c r="A33" s="23" t="s">
        <v>58</v>
      </c>
      <c r="B33" s="17"/>
      <c r="C33" s="18">
        <v>10001434</v>
      </c>
      <c r="D33" s="18">
        <v>10001434</v>
      </c>
      <c r="E33" s="19">
        <v>5826492</v>
      </c>
      <c r="F33" s="20">
        <v>3662248</v>
      </c>
      <c r="G33" s="20">
        <v>9960375</v>
      </c>
      <c r="H33" s="20"/>
      <c r="I33" s="20">
        <v>143232800</v>
      </c>
      <c r="J33" s="20">
        <v>143232800</v>
      </c>
      <c r="K33" s="20">
        <v>143232800</v>
      </c>
      <c r="L33" s="20">
        <v>143232800</v>
      </c>
      <c r="M33" s="20">
        <v>71251926</v>
      </c>
      <c r="N33" s="20">
        <v>71251926</v>
      </c>
      <c r="O33" s="20"/>
      <c r="P33" s="20">
        <v>71251926</v>
      </c>
      <c r="Q33" s="20">
        <v>3662248</v>
      </c>
      <c r="R33" s="20">
        <v>3662248</v>
      </c>
      <c r="S33" s="20">
        <v>3662248</v>
      </c>
      <c r="T33" s="20">
        <v>3662248</v>
      </c>
      <c r="U33" s="20">
        <v>3662248</v>
      </c>
      <c r="V33" s="20">
        <v>3662248</v>
      </c>
      <c r="W33" s="20">
        <v>3662248</v>
      </c>
      <c r="X33" s="20">
        <v>3662248</v>
      </c>
      <c r="Y33" s="20"/>
      <c r="Z33" s="21"/>
      <c r="AA33" s="22">
        <v>3662248</v>
      </c>
    </row>
    <row r="34" spans="1:27" ht="13.5">
      <c r="A34" s="27" t="s">
        <v>59</v>
      </c>
      <c r="B34" s="28"/>
      <c r="C34" s="29">
        <f aca="true" t="shared" si="3" ref="C34:Y34">SUM(C29:C33)</f>
        <v>188436644</v>
      </c>
      <c r="D34" s="29">
        <f>SUM(D29:D33)</f>
        <v>188436644</v>
      </c>
      <c r="E34" s="30">
        <f t="shared" si="3"/>
        <v>66772939</v>
      </c>
      <c r="F34" s="31">
        <f t="shared" si="3"/>
        <v>46739685</v>
      </c>
      <c r="G34" s="31">
        <f t="shared" si="3"/>
        <v>151325788</v>
      </c>
      <c r="H34" s="31">
        <f t="shared" si="3"/>
        <v>0</v>
      </c>
      <c r="I34" s="31">
        <f t="shared" si="3"/>
        <v>344026890</v>
      </c>
      <c r="J34" s="31">
        <f t="shared" si="3"/>
        <v>344026890</v>
      </c>
      <c r="K34" s="31">
        <f t="shared" si="3"/>
        <v>333186067</v>
      </c>
      <c r="L34" s="31">
        <f t="shared" si="3"/>
        <v>302223785</v>
      </c>
      <c r="M34" s="31">
        <f t="shared" si="3"/>
        <v>185647708</v>
      </c>
      <c r="N34" s="31">
        <f t="shared" si="3"/>
        <v>185647708</v>
      </c>
      <c r="O34" s="31">
        <f t="shared" si="3"/>
        <v>0</v>
      </c>
      <c r="P34" s="31">
        <f t="shared" si="3"/>
        <v>212470616</v>
      </c>
      <c r="Q34" s="31">
        <f t="shared" si="3"/>
        <v>146920874</v>
      </c>
      <c r="R34" s="31">
        <f t="shared" si="3"/>
        <v>146920874</v>
      </c>
      <c r="S34" s="31">
        <f t="shared" si="3"/>
        <v>100994174</v>
      </c>
      <c r="T34" s="31">
        <f t="shared" si="3"/>
        <v>74908605</v>
      </c>
      <c r="U34" s="31">
        <f t="shared" si="3"/>
        <v>82517618</v>
      </c>
      <c r="V34" s="31">
        <f t="shared" si="3"/>
        <v>82517618</v>
      </c>
      <c r="W34" s="31">
        <f t="shared" si="3"/>
        <v>82517618</v>
      </c>
      <c r="X34" s="31">
        <f t="shared" si="3"/>
        <v>46739685</v>
      </c>
      <c r="Y34" s="31">
        <f t="shared" si="3"/>
        <v>35777933</v>
      </c>
      <c r="Z34" s="32">
        <f>+IF(X34&lt;&gt;0,+(Y34/X34)*100,0)</f>
        <v>76.54722747917535</v>
      </c>
      <c r="AA34" s="33">
        <f>SUM(AA29:AA33)</f>
        <v>46739685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11266168</v>
      </c>
      <c r="D37" s="18">
        <v>11266168</v>
      </c>
      <c r="E37" s="19">
        <v>15400000</v>
      </c>
      <c r="F37" s="20">
        <v>15400000</v>
      </c>
      <c r="G37" s="20">
        <v>22880289</v>
      </c>
      <c r="H37" s="20"/>
      <c r="I37" s="20">
        <v>18205074</v>
      </c>
      <c r="J37" s="20">
        <v>18205074</v>
      </c>
      <c r="K37" s="20">
        <v>17855386</v>
      </c>
      <c r="L37" s="20">
        <v>17855386</v>
      </c>
      <c r="M37" s="20">
        <v>18409599</v>
      </c>
      <c r="N37" s="20">
        <v>18409599</v>
      </c>
      <c r="O37" s="20"/>
      <c r="P37" s="20">
        <v>15277292</v>
      </c>
      <c r="Q37" s="20">
        <v>11266168</v>
      </c>
      <c r="R37" s="20">
        <v>11266168</v>
      </c>
      <c r="S37" s="20">
        <v>11266168</v>
      </c>
      <c r="T37" s="20">
        <v>11266168</v>
      </c>
      <c r="U37" s="20">
        <v>10095517</v>
      </c>
      <c r="V37" s="20">
        <v>10095517</v>
      </c>
      <c r="W37" s="20">
        <v>10095517</v>
      </c>
      <c r="X37" s="20">
        <v>15400000</v>
      </c>
      <c r="Y37" s="20">
        <v>-5304483</v>
      </c>
      <c r="Z37" s="21">
        <v>-34.44</v>
      </c>
      <c r="AA37" s="22">
        <v>15400000</v>
      </c>
    </row>
    <row r="38" spans="1:27" ht="13.5">
      <c r="A38" s="23" t="s">
        <v>58</v>
      </c>
      <c r="B38" s="17"/>
      <c r="C38" s="18">
        <v>41113883</v>
      </c>
      <c r="D38" s="18">
        <v>41113883</v>
      </c>
      <c r="E38" s="19">
        <v>34268000</v>
      </c>
      <c r="F38" s="20">
        <v>34268000</v>
      </c>
      <c r="G38" s="20">
        <v>104130226</v>
      </c>
      <c r="H38" s="20"/>
      <c r="I38" s="20">
        <v>59452289</v>
      </c>
      <c r="J38" s="20">
        <v>59452289</v>
      </c>
      <c r="K38" s="20">
        <v>59452289</v>
      </c>
      <c r="L38" s="20">
        <v>59452289</v>
      </c>
      <c r="M38" s="20">
        <v>42003226</v>
      </c>
      <c r="N38" s="20">
        <v>42003226</v>
      </c>
      <c r="O38" s="20"/>
      <c r="P38" s="20">
        <v>42003226</v>
      </c>
      <c r="Q38" s="20">
        <v>41113883</v>
      </c>
      <c r="R38" s="20">
        <v>41113883</v>
      </c>
      <c r="S38" s="20">
        <v>41113883</v>
      </c>
      <c r="T38" s="20">
        <v>41113883</v>
      </c>
      <c r="U38" s="20">
        <v>41113883</v>
      </c>
      <c r="V38" s="20">
        <v>41113883</v>
      </c>
      <c r="W38" s="20">
        <v>41113883</v>
      </c>
      <c r="X38" s="20">
        <v>34268000</v>
      </c>
      <c r="Y38" s="20">
        <v>6845883</v>
      </c>
      <c r="Z38" s="21">
        <v>19.98</v>
      </c>
      <c r="AA38" s="22">
        <v>34268000</v>
      </c>
    </row>
    <row r="39" spans="1:27" ht="13.5">
      <c r="A39" s="27" t="s">
        <v>61</v>
      </c>
      <c r="B39" s="35"/>
      <c r="C39" s="29">
        <f aca="true" t="shared" si="4" ref="C39:Y39">SUM(C37:C38)</f>
        <v>52380051</v>
      </c>
      <c r="D39" s="29">
        <f>SUM(D37:D38)</f>
        <v>52380051</v>
      </c>
      <c r="E39" s="36">
        <f t="shared" si="4"/>
        <v>49668000</v>
      </c>
      <c r="F39" s="37">
        <f t="shared" si="4"/>
        <v>49668000</v>
      </c>
      <c r="G39" s="37">
        <f t="shared" si="4"/>
        <v>127010515</v>
      </c>
      <c r="H39" s="37">
        <f t="shared" si="4"/>
        <v>0</v>
      </c>
      <c r="I39" s="37">
        <f t="shared" si="4"/>
        <v>77657363</v>
      </c>
      <c r="J39" s="37">
        <f t="shared" si="4"/>
        <v>77657363</v>
      </c>
      <c r="K39" s="37">
        <f t="shared" si="4"/>
        <v>77307675</v>
      </c>
      <c r="L39" s="37">
        <f t="shared" si="4"/>
        <v>77307675</v>
      </c>
      <c r="M39" s="37">
        <f t="shared" si="4"/>
        <v>60412825</v>
      </c>
      <c r="N39" s="37">
        <f t="shared" si="4"/>
        <v>60412825</v>
      </c>
      <c r="O39" s="37">
        <f t="shared" si="4"/>
        <v>0</v>
      </c>
      <c r="P39" s="37">
        <f t="shared" si="4"/>
        <v>57280518</v>
      </c>
      <c r="Q39" s="37">
        <f t="shared" si="4"/>
        <v>52380051</v>
      </c>
      <c r="R39" s="37">
        <f t="shared" si="4"/>
        <v>52380051</v>
      </c>
      <c r="S39" s="37">
        <f t="shared" si="4"/>
        <v>52380051</v>
      </c>
      <c r="T39" s="37">
        <f t="shared" si="4"/>
        <v>52380051</v>
      </c>
      <c r="U39" s="37">
        <f t="shared" si="4"/>
        <v>51209400</v>
      </c>
      <c r="V39" s="37">
        <f t="shared" si="4"/>
        <v>51209400</v>
      </c>
      <c r="W39" s="37">
        <f t="shared" si="4"/>
        <v>51209400</v>
      </c>
      <c r="X39" s="37">
        <f t="shared" si="4"/>
        <v>49668000</v>
      </c>
      <c r="Y39" s="37">
        <f t="shared" si="4"/>
        <v>1541400</v>
      </c>
      <c r="Z39" s="38">
        <f>+IF(X39&lt;&gt;0,+(Y39/X39)*100,0)</f>
        <v>3.1034066199565116</v>
      </c>
      <c r="AA39" s="39">
        <f>SUM(AA37:AA38)</f>
        <v>49668000</v>
      </c>
    </row>
    <row r="40" spans="1:27" ht="13.5">
      <c r="A40" s="27" t="s">
        <v>62</v>
      </c>
      <c r="B40" s="28"/>
      <c r="C40" s="29">
        <f aca="true" t="shared" si="5" ref="C40:Y40">+C34+C39</f>
        <v>240816695</v>
      </c>
      <c r="D40" s="29">
        <f>+D34+D39</f>
        <v>240816695</v>
      </c>
      <c r="E40" s="30">
        <f t="shared" si="5"/>
        <v>116440939</v>
      </c>
      <c r="F40" s="31">
        <f t="shared" si="5"/>
        <v>96407685</v>
      </c>
      <c r="G40" s="31">
        <f t="shared" si="5"/>
        <v>278336303</v>
      </c>
      <c r="H40" s="31">
        <f t="shared" si="5"/>
        <v>0</v>
      </c>
      <c r="I40" s="31">
        <f t="shared" si="5"/>
        <v>421684253</v>
      </c>
      <c r="J40" s="31">
        <f t="shared" si="5"/>
        <v>421684253</v>
      </c>
      <c r="K40" s="31">
        <f t="shared" si="5"/>
        <v>410493742</v>
      </c>
      <c r="L40" s="31">
        <f t="shared" si="5"/>
        <v>379531460</v>
      </c>
      <c r="M40" s="31">
        <f t="shared" si="5"/>
        <v>246060533</v>
      </c>
      <c r="N40" s="31">
        <f t="shared" si="5"/>
        <v>246060533</v>
      </c>
      <c r="O40" s="31">
        <f t="shared" si="5"/>
        <v>0</v>
      </c>
      <c r="P40" s="31">
        <f t="shared" si="5"/>
        <v>269751134</v>
      </c>
      <c r="Q40" s="31">
        <f t="shared" si="5"/>
        <v>199300925</v>
      </c>
      <c r="R40" s="31">
        <f t="shared" si="5"/>
        <v>199300925</v>
      </c>
      <c r="S40" s="31">
        <f t="shared" si="5"/>
        <v>153374225</v>
      </c>
      <c r="T40" s="31">
        <f t="shared" si="5"/>
        <v>127288656</v>
      </c>
      <c r="U40" s="31">
        <f t="shared" si="5"/>
        <v>133727018</v>
      </c>
      <c r="V40" s="31">
        <f t="shared" si="5"/>
        <v>133727018</v>
      </c>
      <c r="W40" s="31">
        <f t="shared" si="5"/>
        <v>133727018</v>
      </c>
      <c r="X40" s="31">
        <f t="shared" si="5"/>
        <v>96407685</v>
      </c>
      <c r="Y40" s="31">
        <f t="shared" si="5"/>
        <v>37319333</v>
      </c>
      <c r="Z40" s="32">
        <f>+IF(X40&lt;&gt;0,+(Y40/X40)*100,0)</f>
        <v>38.70991508612617</v>
      </c>
      <c r="AA40" s="33">
        <f>+AA34+AA39</f>
        <v>96407685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1170836327</v>
      </c>
      <c r="D42" s="43">
        <f>+D25-D40</f>
        <v>1170836327</v>
      </c>
      <c r="E42" s="44">
        <f t="shared" si="6"/>
        <v>1391100990</v>
      </c>
      <c r="F42" s="45">
        <f t="shared" si="6"/>
        <v>1642449259</v>
      </c>
      <c r="G42" s="45">
        <f t="shared" si="6"/>
        <v>1284400364</v>
      </c>
      <c r="H42" s="45">
        <f t="shared" si="6"/>
        <v>0</v>
      </c>
      <c r="I42" s="45">
        <f t="shared" si="6"/>
        <v>1314504420</v>
      </c>
      <c r="J42" s="45">
        <f t="shared" si="6"/>
        <v>1314504420</v>
      </c>
      <c r="K42" s="45">
        <f t="shared" si="6"/>
        <v>1344503643</v>
      </c>
      <c r="L42" s="45">
        <f t="shared" si="6"/>
        <v>1370172656</v>
      </c>
      <c r="M42" s="45">
        <f t="shared" si="6"/>
        <v>1507509931</v>
      </c>
      <c r="N42" s="45">
        <f t="shared" si="6"/>
        <v>1507509931</v>
      </c>
      <c r="O42" s="45">
        <f t="shared" si="6"/>
        <v>0</v>
      </c>
      <c r="P42" s="45">
        <f t="shared" si="6"/>
        <v>1645554756</v>
      </c>
      <c r="Q42" s="45">
        <f t="shared" si="6"/>
        <v>1404341024</v>
      </c>
      <c r="R42" s="45">
        <f t="shared" si="6"/>
        <v>1404341024</v>
      </c>
      <c r="S42" s="45">
        <f t="shared" si="6"/>
        <v>1458754659</v>
      </c>
      <c r="T42" s="45">
        <f t="shared" si="6"/>
        <v>1515685366</v>
      </c>
      <c r="U42" s="45">
        <f t="shared" si="6"/>
        <v>1492041812</v>
      </c>
      <c r="V42" s="45">
        <f t="shared" si="6"/>
        <v>1492041812</v>
      </c>
      <c r="W42" s="45">
        <f t="shared" si="6"/>
        <v>1492041812</v>
      </c>
      <c r="X42" s="45">
        <f t="shared" si="6"/>
        <v>1642449259</v>
      </c>
      <c r="Y42" s="45">
        <f t="shared" si="6"/>
        <v>-150407447</v>
      </c>
      <c r="Z42" s="46">
        <f>+IF(X42&lt;&gt;0,+(Y42/X42)*100,0)</f>
        <v>-9.157509504529541</v>
      </c>
      <c r="AA42" s="47">
        <f>+AA25-AA40</f>
        <v>1642449259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1170836327</v>
      </c>
      <c r="D45" s="18">
        <v>1170836327</v>
      </c>
      <c r="E45" s="19">
        <v>1391100990</v>
      </c>
      <c r="F45" s="20">
        <v>1642449259</v>
      </c>
      <c r="G45" s="20">
        <v>1284400364</v>
      </c>
      <c r="H45" s="20"/>
      <c r="I45" s="20">
        <v>1314504420</v>
      </c>
      <c r="J45" s="20">
        <v>1314504420</v>
      </c>
      <c r="K45" s="20">
        <v>1344503643</v>
      </c>
      <c r="L45" s="20">
        <v>1370172656</v>
      </c>
      <c r="M45" s="20">
        <v>1507509931</v>
      </c>
      <c r="N45" s="20">
        <v>1507509931</v>
      </c>
      <c r="O45" s="20"/>
      <c r="P45" s="20">
        <v>1645554756</v>
      </c>
      <c r="Q45" s="20">
        <v>1404341024</v>
      </c>
      <c r="R45" s="20">
        <v>1404341024</v>
      </c>
      <c r="S45" s="20">
        <v>1458754659</v>
      </c>
      <c r="T45" s="20">
        <v>1515685366</v>
      </c>
      <c r="U45" s="20">
        <v>1492041812</v>
      </c>
      <c r="V45" s="20">
        <v>1492041812</v>
      </c>
      <c r="W45" s="20">
        <v>1492041812</v>
      </c>
      <c r="X45" s="20">
        <v>1642449259</v>
      </c>
      <c r="Y45" s="20">
        <v>-150407447</v>
      </c>
      <c r="Z45" s="48">
        <v>-9.16</v>
      </c>
      <c r="AA45" s="22">
        <v>1642449259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1170836327</v>
      </c>
      <c r="D48" s="51">
        <f>SUM(D45:D47)</f>
        <v>1170836327</v>
      </c>
      <c r="E48" s="52">
        <f t="shared" si="7"/>
        <v>1391100990</v>
      </c>
      <c r="F48" s="53">
        <f t="shared" si="7"/>
        <v>1642449259</v>
      </c>
      <c r="G48" s="53">
        <f t="shared" si="7"/>
        <v>1284400364</v>
      </c>
      <c r="H48" s="53">
        <f t="shared" si="7"/>
        <v>0</v>
      </c>
      <c r="I48" s="53">
        <f t="shared" si="7"/>
        <v>1314504420</v>
      </c>
      <c r="J48" s="53">
        <f t="shared" si="7"/>
        <v>1314504420</v>
      </c>
      <c r="K48" s="53">
        <f t="shared" si="7"/>
        <v>1344503643</v>
      </c>
      <c r="L48" s="53">
        <f t="shared" si="7"/>
        <v>1370172656</v>
      </c>
      <c r="M48" s="53">
        <f t="shared" si="7"/>
        <v>1507509931</v>
      </c>
      <c r="N48" s="53">
        <f t="shared" si="7"/>
        <v>1507509931</v>
      </c>
      <c r="O48" s="53">
        <f t="shared" si="7"/>
        <v>0</v>
      </c>
      <c r="P48" s="53">
        <f t="shared" si="7"/>
        <v>1645554756</v>
      </c>
      <c r="Q48" s="53">
        <f t="shared" si="7"/>
        <v>1404341024</v>
      </c>
      <c r="R48" s="53">
        <f t="shared" si="7"/>
        <v>1404341024</v>
      </c>
      <c r="S48" s="53">
        <f t="shared" si="7"/>
        <v>1458754659</v>
      </c>
      <c r="T48" s="53">
        <f t="shared" si="7"/>
        <v>1515685366</v>
      </c>
      <c r="U48" s="53">
        <f t="shared" si="7"/>
        <v>1492041812</v>
      </c>
      <c r="V48" s="53">
        <f t="shared" si="7"/>
        <v>1492041812</v>
      </c>
      <c r="W48" s="53">
        <f t="shared" si="7"/>
        <v>1492041812</v>
      </c>
      <c r="X48" s="53">
        <f t="shared" si="7"/>
        <v>1642449259</v>
      </c>
      <c r="Y48" s="53">
        <f t="shared" si="7"/>
        <v>-150407447</v>
      </c>
      <c r="Z48" s="54">
        <f>+IF(X48&lt;&gt;0,+(Y48/X48)*100,0)</f>
        <v>-9.157509504529541</v>
      </c>
      <c r="AA48" s="55">
        <f>SUM(AA45:AA47)</f>
        <v>1642449259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5327242000</v>
      </c>
      <c r="D6" s="18">
        <v>5327242000</v>
      </c>
      <c r="E6" s="19">
        <v>827225566</v>
      </c>
      <c r="F6" s="20">
        <v>1739818911</v>
      </c>
      <c r="G6" s="20">
        <v>5293461000</v>
      </c>
      <c r="H6" s="20">
        <v>5293461000</v>
      </c>
      <c r="I6" s="20">
        <v>4546603000</v>
      </c>
      <c r="J6" s="20">
        <v>4546603000</v>
      </c>
      <c r="K6" s="20">
        <v>4546603000</v>
      </c>
      <c r="L6" s="20">
        <v>3534467000</v>
      </c>
      <c r="M6" s="20">
        <v>3313623000</v>
      </c>
      <c r="N6" s="20">
        <v>3313623000</v>
      </c>
      <c r="O6" s="20">
        <v>3313623000</v>
      </c>
      <c r="P6" s="20">
        <v>3354952000</v>
      </c>
      <c r="Q6" s="20">
        <v>2875540000</v>
      </c>
      <c r="R6" s="20">
        <v>2875540000</v>
      </c>
      <c r="S6" s="20">
        <v>5009085000</v>
      </c>
      <c r="T6" s="20">
        <v>4392087000</v>
      </c>
      <c r="U6" s="20">
        <v>4858342000</v>
      </c>
      <c r="V6" s="20">
        <v>4858342000</v>
      </c>
      <c r="W6" s="20">
        <v>4858342000</v>
      </c>
      <c r="X6" s="20">
        <v>1739818911</v>
      </c>
      <c r="Y6" s="20">
        <v>3118523089</v>
      </c>
      <c r="Z6" s="21">
        <v>179.24</v>
      </c>
      <c r="AA6" s="22">
        <v>1739818911</v>
      </c>
    </row>
    <row r="7" spans="1:27" ht="13.5">
      <c r="A7" s="23" t="s">
        <v>34</v>
      </c>
      <c r="B7" s="17"/>
      <c r="C7" s="18"/>
      <c r="D7" s="18"/>
      <c r="E7" s="19">
        <v>4245187000</v>
      </c>
      <c r="F7" s="20">
        <v>2245187000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2245187000</v>
      </c>
      <c r="Y7" s="20">
        <v>-2245187000</v>
      </c>
      <c r="Z7" s="21">
        <v>-100</v>
      </c>
      <c r="AA7" s="22">
        <v>2245187000</v>
      </c>
    </row>
    <row r="8" spans="1:27" ht="13.5">
      <c r="A8" s="23" t="s">
        <v>35</v>
      </c>
      <c r="B8" s="17"/>
      <c r="C8" s="18">
        <v>4888272000</v>
      </c>
      <c r="D8" s="18">
        <v>4888272000</v>
      </c>
      <c r="E8" s="19">
        <v>4626751820</v>
      </c>
      <c r="F8" s="20">
        <v>5265301500</v>
      </c>
      <c r="G8" s="20">
        <v>4286206000</v>
      </c>
      <c r="H8" s="20">
        <v>4286206000</v>
      </c>
      <c r="I8" s="20">
        <v>5097862000</v>
      </c>
      <c r="J8" s="20">
        <v>5097862000</v>
      </c>
      <c r="K8" s="20">
        <v>5097862000</v>
      </c>
      <c r="L8" s="20">
        <v>5902071000</v>
      </c>
      <c r="M8" s="20">
        <v>5702958000</v>
      </c>
      <c r="N8" s="20">
        <v>5702958000</v>
      </c>
      <c r="O8" s="20">
        <v>5702958000</v>
      </c>
      <c r="P8" s="20">
        <v>6071109000</v>
      </c>
      <c r="Q8" s="20">
        <v>6054948000</v>
      </c>
      <c r="R8" s="20">
        <v>6054948000</v>
      </c>
      <c r="S8" s="20">
        <v>8239216000</v>
      </c>
      <c r="T8" s="20">
        <v>6558605000</v>
      </c>
      <c r="U8" s="20">
        <v>6180376000</v>
      </c>
      <c r="V8" s="20">
        <v>6180376000</v>
      </c>
      <c r="W8" s="20">
        <v>6180376000</v>
      </c>
      <c r="X8" s="20">
        <v>5265301500</v>
      </c>
      <c r="Y8" s="20">
        <v>915074500</v>
      </c>
      <c r="Z8" s="21">
        <v>17.38</v>
      </c>
      <c r="AA8" s="22">
        <v>5265301500</v>
      </c>
    </row>
    <row r="9" spans="1:27" ht="13.5">
      <c r="A9" s="23" t="s">
        <v>36</v>
      </c>
      <c r="B9" s="17"/>
      <c r="C9" s="18">
        <v>4332378000</v>
      </c>
      <c r="D9" s="18">
        <v>4332378000</v>
      </c>
      <c r="E9" s="19">
        <v>3808634155</v>
      </c>
      <c r="F9" s="20">
        <v>4386485986</v>
      </c>
      <c r="G9" s="20">
        <v>1716100000</v>
      </c>
      <c r="H9" s="20">
        <v>1716100000</v>
      </c>
      <c r="I9" s="20">
        <v>4490887000</v>
      </c>
      <c r="J9" s="20">
        <v>4490887000</v>
      </c>
      <c r="K9" s="20">
        <v>4490887000</v>
      </c>
      <c r="L9" s="20"/>
      <c r="M9" s="20">
        <v>3748691000</v>
      </c>
      <c r="N9" s="20">
        <v>3748691000</v>
      </c>
      <c r="O9" s="20">
        <v>3748691000</v>
      </c>
      <c r="P9" s="20">
        <v>3771616000</v>
      </c>
      <c r="Q9" s="20">
        <v>3702258000</v>
      </c>
      <c r="R9" s="20">
        <v>3702258000</v>
      </c>
      <c r="S9" s="20">
        <v>2186489000</v>
      </c>
      <c r="T9" s="20">
        <v>2451576000</v>
      </c>
      <c r="U9" s="20">
        <v>3494584000</v>
      </c>
      <c r="V9" s="20">
        <v>3494584000</v>
      </c>
      <c r="W9" s="20">
        <v>3494584000</v>
      </c>
      <c r="X9" s="20">
        <v>4386485986</v>
      </c>
      <c r="Y9" s="20">
        <v>-891901986</v>
      </c>
      <c r="Z9" s="21">
        <v>-20.33</v>
      </c>
      <c r="AA9" s="22">
        <v>4386485986</v>
      </c>
    </row>
    <row r="10" spans="1:27" ht="13.5">
      <c r="A10" s="23" t="s">
        <v>37</v>
      </c>
      <c r="B10" s="17"/>
      <c r="C10" s="18"/>
      <c r="D10" s="18"/>
      <c r="E10" s="19">
        <v>1233333332</v>
      </c>
      <c r="F10" s="20">
        <v>1233333332</v>
      </c>
      <c r="G10" s="24"/>
      <c r="H10" s="24"/>
      <c r="I10" s="24"/>
      <c r="J10" s="20"/>
      <c r="K10" s="24"/>
      <c r="L10" s="24">
        <v>3349106000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1233333332</v>
      </c>
      <c r="Y10" s="24">
        <v>-1233333332</v>
      </c>
      <c r="Z10" s="25">
        <v>-100</v>
      </c>
      <c r="AA10" s="26">
        <v>1233333332</v>
      </c>
    </row>
    <row r="11" spans="1:27" ht="13.5">
      <c r="A11" s="23" t="s">
        <v>38</v>
      </c>
      <c r="B11" s="17"/>
      <c r="C11" s="18">
        <v>307467000</v>
      </c>
      <c r="D11" s="18">
        <v>307467000</v>
      </c>
      <c r="E11" s="19">
        <v>363777415</v>
      </c>
      <c r="F11" s="20">
        <v>325300086</v>
      </c>
      <c r="G11" s="20">
        <v>200727000</v>
      </c>
      <c r="H11" s="20">
        <v>200727000</v>
      </c>
      <c r="I11" s="20">
        <v>340807000</v>
      </c>
      <c r="J11" s="20">
        <v>340807000</v>
      </c>
      <c r="K11" s="20">
        <v>340807000</v>
      </c>
      <c r="L11" s="20">
        <v>413665000</v>
      </c>
      <c r="M11" s="20">
        <v>467916000</v>
      </c>
      <c r="N11" s="20">
        <v>467916000</v>
      </c>
      <c r="O11" s="20">
        <v>467916000</v>
      </c>
      <c r="P11" s="20">
        <v>451148000</v>
      </c>
      <c r="Q11" s="20">
        <v>492227000</v>
      </c>
      <c r="R11" s="20">
        <v>492227000</v>
      </c>
      <c r="S11" s="20">
        <v>504097000</v>
      </c>
      <c r="T11" s="20">
        <v>533541000</v>
      </c>
      <c r="U11" s="20">
        <v>544992000</v>
      </c>
      <c r="V11" s="20">
        <v>544992000</v>
      </c>
      <c r="W11" s="20">
        <v>544992000</v>
      </c>
      <c r="X11" s="20">
        <v>325300086</v>
      </c>
      <c r="Y11" s="20">
        <v>219691914</v>
      </c>
      <c r="Z11" s="21">
        <v>67.54</v>
      </c>
      <c r="AA11" s="22">
        <v>325300086</v>
      </c>
    </row>
    <row r="12" spans="1:27" ht="13.5">
      <c r="A12" s="27" t="s">
        <v>39</v>
      </c>
      <c r="B12" s="28"/>
      <c r="C12" s="29">
        <f aca="true" t="shared" si="0" ref="C12:Y12">SUM(C6:C11)</f>
        <v>14855359000</v>
      </c>
      <c r="D12" s="29">
        <f>SUM(D6:D11)</f>
        <v>14855359000</v>
      </c>
      <c r="E12" s="30">
        <f t="shared" si="0"/>
        <v>15104909288</v>
      </c>
      <c r="F12" s="31">
        <f t="shared" si="0"/>
        <v>15195426815</v>
      </c>
      <c r="G12" s="31">
        <f t="shared" si="0"/>
        <v>11496494000</v>
      </c>
      <c r="H12" s="31">
        <f t="shared" si="0"/>
        <v>11496494000</v>
      </c>
      <c r="I12" s="31">
        <f t="shared" si="0"/>
        <v>14476159000</v>
      </c>
      <c r="J12" s="31">
        <f t="shared" si="0"/>
        <v>14476159000</v>
      </c>
      <c r="K12" s="31">
        <f t="shared" si="0"/>
        <v>14476159000</v>
      </c>
      <c r="L12" s="31">
        <f t="shared" si="0"/>
        <v>13199309000</v>
      </c>
      <c r="M12" s="31">
        <f t="shared" si="0"/>
        <v>13233188000</v>
      </c>
      <c r="N12" s="31">
        <f t="shared" si="0"/>
        <v>13233188000</v>
      </c>
      <c r="O12" s="31">
        <f t="shared" si="0"/>
        <v>13233188000</v>
      </c>
      <c r="P12" s="31">
        <f t="shared" si="0"/>
        <v>13648825000</v>
      </c>
      <c r="Q12" s="31">
        <f t="shared" si="0"/>
        <v>13124973000</v>
      </c>
      <c r="R12" s="31">
        <f t="shared" si="0"/>
        <v>13124973000</v>
      </c>
      <c r="S12" s="31">
        <f t="shared" si="0"/>
        <v>15938887000</v>
      </c>
      <c r="T12" s="31">
        <f t="shared" si="0"/>
        <v>13935809000</v>
      </c>
      <c r="U12" s="31">
        <f t="shared" si="0"/>
        <v>15078294000</v>
      </c>
      <c r="V12" s="31">
        <f t="shared" si="0"/>
        <v>15078294000</v>
      </c>
      <c r="W12" s="31">
        <f t="shared" si="0"/>
        <v>15078294000</v>
      </c>
      <c r="X12" s="31">
        <f t="shared" si="0"/>
        <v>15195426815</v>
      </c>
      <c r="Y12" s="31">
        <f t="shared" si="0"/>
        <v>-117132815</v>
      </c>
      <c r="Z12" s="32">
        <f>+IF(X12&lt;&gt;0,+(Y12/X12)*100,0)</f>
        <v>-0.7708425464191214</v>
      </c>
      <c r="AA12" s="33">
        <f>SUM(AA6:AA11)</f>
        <v>15195426815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318855829</v>
      </c>
      <c r="F15" s="20">
        <v>110383256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110383256</v>
      </c>
      <c r="Y15" s="20">
        <v>-110383256</v>
      </c>
      <c r="Z15" s="21">
        <v>-100</v>
      </c>
      <c r="AA15" s="22">
        <v>110383256</v>
      </c>
    </row>
    <row r="16" spans="1:27" ht="13.5">
      <c r="A16" s="23" t="s">
        <v>42</v>
      </c>
      <c r="B16" s="17"/>
      <c r="C16" s="18">
        <v>43820000</v>
      </c>
      <c r="D16" s="18">
        <v>43820000</v>
      </c>
      <c r="E16" s="19">
        <v>2715034182</v>
      </c>
      <c r="F16" s="20">
        <v>1880088550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1880088550</v>
      </c>
      <c r="Y16" s="24">
        <v>-1880088550</v>
      </c>
      <c r="Z16" s="25">
        <v>-100</v>
      </c>
      <c r="AA16" s="26">
        <v>1880088550</v>
      </c>
    </row>
    <row r="17" spans="1:27" ht="13.5">
      <c r="A17" s="23" t="s">
        <v>43</v>
      </c>
      <c r="B17" s="17"/>
      <c r="C17" s="18">
        <v>1262350000</v>
      </c>
      <c r="D17" s="18">
        <v>1262350000</v>
      </c>
      <c r="E17" s="19">
        <v>1274154000</v>
      </c>
      <c r="F17" s="20">
        <v>1263612350</v>
      </c>
      <c r="G17" s="20">
        <v>1321158000</v>
      </c>
      <c r="H17" s="20">
        <v>1321158000</v>
      </c>
      <c r="I17" s="20">
        <v>1321152000</v>
      </c>
      <c r="J17" s="20">
        <v>1321152000</v>
      </c>
      <c r="K17" s="20">
        <v>1321152000</v>
      </c>
      <c r="L17" s="20">
        <v>1292332000</v>
      </c>
      <c r="M17" s="20">
        <v>1292331000</v>
      </c>
      <c r="N17" s="20">
        <v>1292331000</v>
      </c>
      <c r="O17" s="20">
        <v>1292331000</v>
      </c>
      <c r="P17" s="20">
        <v>1368429000</v>
      </c>
      <c r="Q17" s="20">
        <v>1324875000</v>
      </c>
      <c r="R17" s="20">
        <v>1324875000</v>
      </c>
      <c r="S17" s="20">
        <v>1325032000</v>
      </c>
      <c r="T17" s="20">
        <v>1325030000</v>
      </c>
      <c r="U17" s="20">
        <v>1325028000</v>
      </c>
      <c r="V17" s="20">
        <v>1325028000</v>
      </c>
      <c r="W17" s="20">
        <v>1325028000</v>
      </c>
      <c r="X17" s="20">
        <v>1263612350</v>
      </c>
      <c r="Y17" s="20">
        <v>61415650</v>
      </c>
      <c r="Z17" s="21">
        <v>4.86</v>
      </c>
      <c r="AA17" s="22">
        <v>1263612350</v>
      </c>
    </row>
    <row r="18" spans="1:27" ht="13.5">
      <c r="A18" s="23" t="s">
        <v>44</v>
      </c>
      <c r="B18" s="17"/>
      <c r="C18" s="18">
        <v>18108000</v>
      </c>
      <c r="D18" s="18">
        <v>18108000</v>
      </c>
      <c r="E18" s="19">
        <v>53312916</v>
      </c>
      <c r="F18" s="20">
        <v>65519824</v>
      </c>
      <c r="G18" s="20">
        <v>47538000</v>
      </c>
      <c r="H18" s="20">
        <v>47538000</v>
      </c>
      <c r="I18" s="20">
        <v>43539000</v>
      </c>
      <c r="J18" s="20">
        <v>43539000</v>
      </c>
      <c r="K18" s="20">
        <v>43539000</v>
      </c>
      <c r="L18" s="20">
        <v>42989000</v>
      </c>
      <c r="M18" s="20">
        <v>42989000</v>
      </c>
      <c r="N18" s="20">
        <v>42989000</v>
      </c>
      <c r="O18" s="20">
        <v>42989000</v>
      </c>
      <c r="P18" s="20">
        <v>42989000</v>
      </c>
      <c r="Q18" s="20">
        <v>42989000</v>
      </c>
      <c r="R18" s="20">
        <v>42989000</v>
      </c>
      <c r="S18" s="20">
        <v>42989000</v>
      </c>
      <c r="T18" s="20">
        <v>42989000</v>
      </c>
      <c r="U18" s="20">
        <v>42989000</v>
      </c>
      <c r="V18" s="20">
        <v>42989000</v>
      </c>
      <c r="W18" s="20">
        <v>42989000</v>
      </c>
      <c r="X18" s="20">
        <v>65519824</v>
      </c>
      <c r="Y18" s="20">
        <v>-22530824</v>
      </c>
      <c r="Z18" s="21">
        <v>-34.39</v>
      </c>
      <c r="AA18" s="22">
        <v>65519824</v>
      </c>
    </row>
    <row r="19" spans="1:27" ht="13.5">
      <c r="A19" s="23" t="s">
        <v>45</v>
      </c>
      <c r="B19" s="17"/>
      <c r="C19" s="18">
        <v>48018450000</v>
      </c>
      <c r="D19" s="18">
        <v>48018450000</v>
      </c>
      <c r="E19" s="19">
        <v>54049677000</v>
      </c>
      <c r="F19" s="20">
        <v>55062387650</v>
      </c>
      <c r="G19" s="20">
        <v>46949544000</v>
      </c>
      <c r="H19" s="20">
        <v>46949544000</v>
      </c>
      <c r="I19" s="20">
        <v>47562702000</v>
      </c>
      <c r="J19" s="20">
        <v>47562702000</v>
      </c>
      <c r="K19" s="20">
        <v>47562702000</v>
      </c>
      <c r="L19" s="20">
        <v>47937850000</v>
      </c>
      <c r="M19" s="20">
        <v>48347153000</v>
      </c>
      <c r="N19" s="20">
        <v>48347153000</v>
      </c>
      <c r="O19" s="20">
        <v>48347153000</v>
      </c>
      <c r="P19" s="20">
        <v>48981959000</v>
      </c>
      <c r="Q19" s="20">
        <v>49128321000</v>
      </c>
      <c r="R19" s="20">
        <v>49128321000</v>
      </c>
      <c r="S19" s="20">
        <v>49857099000</v>
      </c>
      <c r="T19" s="20">
        <v>49865732000</v>
      </c>
      <c r="U19" s="20">
        <v>50885579000</v>
      </c>
      <c r="V19" s="20">
        <v>50885579000</v>
      </c>
      <c r="W19" s="20">
        <v>50885579000</v>
      </c>
      <c r="X19" s="20">
        <v>55062387650</v>
      </c>
      <c r="Y19" s="20">
        <v>-4176808650</v>
      </c>
      <c r="Z19" s="21">
        <v>-7.59</v>
      </c>
      <c r="AA19" s="22">
        <v>55062387650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15247000</v>
      </c>
      <c r="D21" s="18">
        <v>15247000</v>
      </c>
      <c r="E21" s="19"/>
      <c r="F21" s="20"/>
      <c r="G21" s="20">
        <v>16824000</v>
      </c>
      <c r="H21" s="20">
        <v>16824000</v>
      </c>
      <c r="I21" s="20">
        <v>15108000</v>
      </c>
      <c r="J21" s="20">
        <v>15108000</v>
      </c>
      <c r="K21" s="20">
        <v>15108000</v>
      </c>
      <c r="L21" s="20">
        <v>15062000</v>
      </c>
      <c r="M21" s="20">
        <v>15015000</v>
      </c>
      <c r="N21" s="20">
        <v>15015000</v>
      </c>
      <c r="O21" s="20">
        <v>15015000</v>
      </c>
      <c r="P21" s="20">
        <v>14921000</v>
      </c>
      <c r="Q21" s="20">
        <v>14875000</v>
      </c>
      <c r="R21" s="20">
        <v>14875000</v>
      </c>
      <c r="S21" s="20">
        <v>14829000</v>
      </c>
      <c r="T21" s="20">
        <v>14782000</v>
      </c>
      <c r="U21" s="20">
        <v>14660000</v>
      </c>
      <c r="V21" s="20">
        <v>14660000</v>
      </c>
      <c r="W21" s="20">
        <v>14660000</v>
      </c>
      <c r="X21" s="20"/>
      <c r="Y21" s="20">
        <v>14660000</v>
      </c>
      <c r="Z21" s="21"/>
      <c r="AA21" s="22"/>
    </row>
    <row r="22" spans="1:27" ht="13.5">
      <c r="A22" s="23" t="s">
        <v>48</v>
      </c>
      <c r="B22" s="17"/>
      <c r="C22" s="18">
        <v>525383000</v>
      </c>
      <c r="D22" s="18">
        <v>525383000</v>
      </c>
      <c r="E22" s="19">
        <v>644041000</v>
      </c>
      <c r="F22" s="20">
        <v>675383000</v>
      </c>
      <c r="G22" s="20">
        <v>561327000</v>
      </c>
      <c r="H22" s="20">
        <v>561327000</v>
      </c>
      <c r="I22" s="20">
        <v>537870000</v>
      </c>
      <c r="J22" s="20">
        <v>537870000</v>
      </c>
      <c r="K22" s="20">
        <v>537870000</v>
      </c>
      <c r="L22" s="20">
        <v>398569000</v>
      </c>
      <c r="M22" s="20">
        <v>386361000</v>
      </c>
      <c r="N22" s="20">
        <v>386361000</v>
      </c>
      <c r="O22" s="20">
        <v>386361000</v>
      </c>
      <c r="P22" s="20">
        <v>371505000</v>
      </c>
      <c r="Q22" s="20">
        <v>366594000</v>
      </c>
      <c r="R22" s="20">
        <v>366594000</v>
      </c>
      <c r="S22" s="20">
        <v>430567000</v>
      </c>
      <c r="T22" s="20">
        <v>419714000</v>
      </c>
      <c r="U22" s="20">
        <v>412499000</v>
      </c>
      <c r="V22" s="20">
        <v>412499000</v>
      </c>
      <c r="W22" s="20">
        <v>412499000</v>
      </c>
      <c r="X22" s="20">
        <v>675383000</v>
      </c>
      <c r="Y22" s="20">
        <v>-262884000</v>
      </c>
      <c r="Z22" s="21">
        <v>-38.92</v>
      </c>
      <c r="AA22" s="22">
        <v>675383000</v>
      </c>
    </row>
    <row r="23" spans="1:27" ht="13.5">
      <c r="A23" s="23" t="s">
        <v>49</v>
      </c>
      <c r="B23" s="17"/>
      <c r="C23" s="18">
        <v>2383475000</v>
      </c>
      <c r="D23" s="18">
        <v>2383475000</v>
      </c>
      <c r="E23" s="19">
        <v>86857505</v>
      </c>
      <c r="F23" s="20">
        <v>51684358</v>
      </c>
      <c r="G23" s="24">
        <v>4195396000</v>
      </c>
      <c r="H23" s="24">
        <v>4195396000</v>
      </c>
      <c r="I23" s="24">
        <v>2007667000</v>
      </c>
      <c r="J23" s="20">
        <v>2007667000</v>
      </c>
      <c r="K23" s="24">
        <v>2007667000</v>
      </c>
      <c r="L23" s="24">
        <v>2010522000</v>
      </c>
      <c r="M23" s="20">
        <v>2000231000</v>
      </c>
      <c r="N23" s="24">
        <v>2000231000</v>
      </c>
      <c r="O23" s="24">
        <v>2000231000</v>
      </c>
      <c r="P23" s="24">
        <v>3872671000</v>
      </c>
      <c r="Q23" s="20">
        <v>3876700000</v>
      </c>
      <c r="R23" s="24">
        <v>3876700000</v>
      </c>
      <c r="S23" s="24">
        <v>5526158000</v>
      </c>
      <c r="T23" s="20">
        <v>5527735000</v>
      </c>
      <c r="U23" s="24">
        <v>4592763000</v>
      </c>
      <c r="V23" s="24">
        <v>4592763000</v>
      </c>
      <c r="W23" s="24">
        <v>4592763000</v>
      </c>
      <c r="X23" s="20">
        <v>51684358</v>
      </c>
      <c r="Y23" s="24">
        <v>4541078642</v>
      </c>
      <c r="Z23" s="25">
        <v>8786.18</v>
      </c>
      <c r="AA23" s="26">
        <v>51684358</v>
      </c>
    </row>
    <row r="24" spans="1:27" ht="13.5">
      <c r="A24" s="27" t="s">
        <v>50</v>
      </c>
      <c r="B24" s="35"/>
      <c r="C24" s="29">
        <f aca="true" t="shared" si="1" ref="C24:Y24">SUM(C15:C23)</f>
        <v>52266833000</v>
      </c>
      <c r="D24" s="29">
        <f>SUM(D15:D23)</f>
        <v>52266833000</v>
      </c>
      <c r="E24" s="36">
        <f t="shared" si="1"/>
        <v>59141932432</v>
      </c>
      <c r="F24" s="37">
        <f t="shared" si="1"/>
        <v>59109058988</v>
      </c>
      <c r="G24" s="37">
        <f t="shared" si="1"/>
        <v>53091787000</v>
      </c>
      <c r="H24" s="37">
        <f t="shared" si="1"/>
        <v>53091787000</v>
      </c>
      <c r="I24" s="37">
        <f t="shared" si="1"/>
        <v>51488038000</v>
      </c>
      <c r="J24" s="37">
        <f t="shared" si="1"/>
        <v>51488038000</v>
      </c>
      <c r="K24" s="37">
        <f t="shared" si="1"/>
        <v>51488038000</v>
      </c>
      <c r="L24" s="37">
        <f t="shared" si="1"/>
        <v>51697324000</v>
      </c>
      <c r="M24" s="37">
        <f t="shared" si="1"/>
        <v>52084080000</v>
      </c>
      <c r="N24" s="37">
        <f t="shared" si="1"/>
        <v>52084080000</v>
      </c>
      <c r="O24" s="37">
        <f t="shared" si="1"/>
        <v>52084080000</v>
      </c>
      <c r="P24" s="37">
        <f t="shared" si="1"/>
        <v>54652474000</v>
      </c>
      <c r="Q24" s="37">
        <f t="shared" si="1"/>
        <v>54754354000</v>
      </c>
      <c r="R24" s="37">
        <f t="shared" si="1"/>
        <v>54754354000</v>
      </c>
      <c r="S24" s="37">
        <f t="shared" si="1"/>
        <v>57196674000</v>
      </c>
      <c r="T24" s="37">
        <f t="shared" si="1"/>
        <v>57195982000</v>
      </c>
      <c r="U24" s="37">
        <f t="shared" si="1"/>
        <v>57273518000</v>
      </c>
      <c r="V24" s="37">
        <f t="shared" si="1"/>
        <v>57273518000</v>
      </c>
      <c r="W24" s="37">
        <f t="shared" si="1"/>
        <v>57273518000</v>
      </c>
      <c r="X24" s="37">
        <f t="shared" si="1"/>
        <v>59109058988</v>
      </c>
      <c r="Y24" s="37">
        <f t="shared" si="1"/>
        <v>-1835540988</v>
      </c>
      <c r="Z24" s="38">
        <f>+IF(X24&lt;&gt;0,+(Y24/X24)*100,0)</f>
        <v>-3.1053463198807507</v>
      </c>
      <c r="AA24" s="39">
        <f>SUM(AA15:AA23)</f>
        <v>59109058988</v>
      </c>
    </row>
    <row r="25" spans="1:27" ht="13.5">
      <c r="A25" s="27" t="s">
        <v>51</v>
      </c>
      <c r="B25" s="28"/>
      <c r="C25" s="29">
        <f aca="true" t="shared" si="2" ref="C25:Y25">+C12+C24</f>
        <v>67122192000</v>
      </c>
      <c r="D25" s="29">
        <f>+D12+D24</f>
        <v>67122192000</v>
      </c>
      <c r="E25" s="30">
        <f t="shared" si="2"/>
        <v>74246841720</v>
      </c>
      <c r="F25" s="31">
        <f t="shared" si="2"/>
        <v>74304485803</v>
      </c>
      <c r="G25" s="31">
        <f t="shared" si="2"/>
        <v>64588281000</v>
      </c>
      <c r="H25" s="31">
        <f t="shared" si="2"/>
        <v>64588281000</v>
      </c>
      <c r="I25" s="31">
        <f t="shared" si="2"/>
        <v>65964197000</v>
      </c>
      <c r="J25" s="31">
        <f t="shared" si="2"/>
        <v>65964197000</v>
      </c>
      <c r="K25" s="31">
        <f t="shared" si="2"/>
        <v>65964197000</v>
      </c>
      <c r="L25" s="31">
        <f t="shared" si="2"/>
        <v>64896633000</v>
      </c>
      <c r="M25" s="31">
        <f t="shared" si="2"/>
        <v>65317268000</v>
      </c>
      <c r="N25" s="31">
        <f t="shared" si="2"/>
        <v>65317268000</v>
      </c>
      <c r="O25" s="31">
        <f t="shared" si="2"/>
        <v>65317268000</v>
      </c>
      <c r="P25" s="31">
        <f t="shared" si="2"/>
        <v>68301299000</v>
      </c>
      <c r="Q25" s="31">
        <f t="shared" si="2"/>
        <v>67879327000</v>
      </c>
      <c r="R25" s="31">
        <f t="shared" si="2"/>
        <v>67879327000</v>
      </c>
      <c r="S25" s="31">
        <f t="shared" si="2"/>
        <v>73135561000</v>
      </c>
      <c r="T25" s="31">
        <f t="shared" si="2"/>
        <v>71131791000</v>
      </c>
      <c r="U25" s="31">
        <f t="shared" si="2"/>
        <v>72351812000</v>
      </c>
      <c r="V25" s="31">
        <f t="shared" si="2"/>
        <v>72351812000</v>
      </c>
      <c r="W25" s="31">
        <f t="shared" si="2"/>
        <v>72351812000</v>
      </c>
      <c r="X25" s="31">
        <f t="shared" si="2"/>
        <v>74304485803</v>
      </c>
      <c r="Y25" s="31">
        <f t="shared" si="2"/>
        <v>-1952673803</v>
      </c>
      <c r="Z25" s="32">
        <f>+IF(X25&lt;&gt;0,+(Y25/X25)*100,0)</f>
        <v>-2.6279352880215505</v>
      </c>
      <c r="AA25" s="33">
        <f>+AA12+AA24</f>
        <v>74304485803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3114000</v>
      </c>
      <c r="H29" s="20">
        <v>3114000</v>
      </c>
      <c r="I29" s="20">
        <v>7598000</v>
      </c>
      <c r="J29" s="20">
        <v>7598000</v>
      </c>
      <c r="K29" s="20">
        <v>7598000</v>
      </c>
      <c r="L29" s="20">
        <v>9200000</v>
      </c>
      <c r="M29" s="20">
        <v>11634000</v>
      </c>
      <c r="N29" s="20">
        <v>11634000</v>
      </c>
      <c r="O29" s="20">
        <v>11634000</v>
      </c>
      <c r="P29" s="20">
        <v>9067000</v>
      </c>
      <c r="Q29" s="20">
        <v>14469000</v>
      </c>
      <c r="R29" s="20">
        <v>14469000</v>
      </c>
      <c r="S29" s="20">
        <v>18822000</v>
      </c>
      <c r="T29" s="20"/>
      <c r="U29" s="20">
        <v>16856000</v>
      </c>
      <c r="V29" s="20">
        <v>16856000</v>
      </c>
      <c r="W29" s="20">
        <v>16856000</v>
      </c>
      <c r="X29" s="20"/>
      <c r="Y29" s="20">
        <v>16856000</v>
      </c>
      <c r="Z29" s="21"/>
      <c r="AA29" s="22"/>
    </row>
    <row r="30" spans="1:27" ht="13.5">
      <c r="A30" s="23" t="s">
        <v>55</v>
      </c>
      <c r="B30" s="17"/>
      <c r="C30" s="18">
        <v>987342000</v>
      </c>
      <c r="D30" s="18">
        <v>987342000</v>
      </c>
      <c r="E30" s="19">
        <v>1573418322</v>
      </c>
      <c r="F30" s="20">
        <v>1573418322</v>
      </c>
      <c r="G30" s="20">
        <v>1003496000</v>
      </c>
      <c r="H30" s="20">
        <v>1003496000</v>
      </c>
      <c r="I30" s="20">
        <v>845906000</v>
      </c>
      <c r="J30" s="20">
        <v>845906000</v>
      </c>
      <c r="K30" s="20">
        <v>845906000</v>
      </c>
      <c r="L30" s="20">
        <v>846169000</v>
      </c>
      <c r="M30" s="20">
        <v>752662000</v>
      </c>
      <c r="N30" s="20">
        <v>752662000</v>
      </c>
      <c r="O30" s="20">
        <v>752662000</v>
      </c>
      <c r="P30" s="20">
        <v>251927000</v>
      </c>
      <c r="Q30" s="20">
        <v>252913000</v>
      </c>
      <c r="R30" s="20">
        <v>252913000</v>
      </c>
      <c r="S30" s="20">
        <v>213422000</v>
      </c>
      <c r="T30" s="20">
        <v>172626000</v>
      </c>
      <c r="U30" s="20">
        <v>175364000</v>
      </c>
      <c r="V30" s="20">
        <v>175364000</v>
      </c>
      <c r="W30" s="20">
        <v>175364000</v>
      </c>
      <c r="X30" s="20">
        <v>1573418322</v>
      </c>
      <c r="Y30" s="20">
        <v>-1398054322</v>
      </c>
      <c r="Z30" s="21">
        <v>-88.85</v>
      </c>
      <c r="AA30" s="22">
        <v>1573418322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7668000</v>
      </c>
      <c r="H31" s="20">
        <v>7668000</v>
      </c>
      <c r="I31" s="20">
        <v>713493000</v>
      </c>
      <c r="J31" s="20">
        <v>713493000</v>
      </c>
      <c r="K31" s="20">
        <v>713493000</v>
      </c>
      <c r="L31" s="20">
        <v>638920000</v>
      </c>
      <c r="M31" s="20">
        <v>677888000</v>
      </c>
      <c r="N31" s="20">
        <v>677888000</v>
      </c>
      <c r="O31" s="20">
        <v>677888000</v>
      </c>
      <c r="P31" s="20">
        <v>695890000</v>
      </c>
      <c r="Q31" s="20">
        <v>696654000</v>
      </c>
      <c r="R31" s="20">
        <v>696654000</v>
      </c>
      <c r="S31" s="20">
        <v>711531000</v>
      </c>
      <c r="T31" s="20">
        <v>721481000</v>
      </c>
      <c r="U31" s="20">
        <v>727929000</v>
      </c>
      <c r="V31" s="20">
        <v>727929000</v>
      </c>
      <c r="W31" s="20">
        <v>727929000</v>
      </c>
      <c r="X31" s="20"/>
      <c r="Y31" s="20">
        <v>727929000</v>
      </c>
      <c r="Z31" s="21"/>
      <c r="AA31" s="22"/>
    </row>
    <row r="32" spans="1:27" ht="13.5">
      <c r="A32" s="23" t="s">
        <v>57</v>
      </c>
      <c r="B32" s="17"/>
      <c r="C32" s="18">
        <v>12656889000</v>
      </c>
      <c r="D32" s="18">
        <v>12656889000</v>
      </c>
      <c r="E32" s="19">
        <v>13227380038</v>
      </c>
      <c r="F32" s="20">
        <v>13198288133</v>
      </c>
      <c r="G32" s="20">
        <v>11633312000</v>
      </c>
      <c r="H32" s="20">
        <v>11633312000</v>
      </c>
      <c r="I32" s="20">
        <v>11277412000</v>
      </c>
      <c r="J32" s="20">
        <v>11277412000</v>
      </c>
      <c r="K32" s="20">
        <v>11277412000</v>
      </c>
      <c r="L32" s="20">
        <v>10573908000</v>
      </c>
      <c r="M32" s="20">
        <v>11286516000</v>
      </c>
      <c r="N32" s="20">
        <v>11286516000</v>
      </c>
      <c r="O32" s="20">
        <v>11286516000</v>
      </c>
      <c r="P32" s="20">
        <v>10869435000</v>
      </c>
      <c r="Q32" s="20">
        <v>10293014000</v>
      </c>
      <c r="R32" s="20">
        <v>10293014000</v>
      </c>
      <c r="S32" s="20">
        <v>14040715000</v>
      </c>
      <c r="T32" s="20">
        <v>11751340000</v>
      </c>
      <c r="U32" s="20">
        <v>11539605000</v>
      </c>
      <c r="V32" s="20">
        <v>11539605000</v>
      </c>
      <c r="W32" s="20">
        <v>11539605000</v>
      </c>
      <c r="X32" s="20">
        <v>13198288133</v>
      </c>
      <c r="Y32" s="20">
        <v>-1658683133</v>
      </c>
      <c r="Z32" s="21">
        <v>-12.57</v>
      </c>
      <c r="AA32" s="22">
        <v>13198288133</v>
      </c>
    </row>
    <row r="33" spans="1:27" ht="13.5">
      <c r="A33" s="23" t="s">
        <v>58</v>
      </c>
      <c r="B33" s="17"/>
      <c r="C33" s="18">
        <v>73387000</v>
      </c>
      <c r="D33" s="18">
        <v>73387000</v>
      </c>
      <c r="E33" s="19">
        <v>70653</v>
      </c>
      <c r="F33" s="20">
        <v>77643446</v>
      </c>
      <c r="G33" s="20">
        <v>63000</v>
      </c>
      <c r="H33" s="20">
        <v>63000</v>
      </c>
      <c r="I33" s="20"/>
      <c r="J33" s="20"/>
      <c r="K33" s="20"/>
      <c r="L33" s="20">
        <v>25537000</v>
      </c>
      <c r="M33" s="20">
        <v>25537000</v>
      </c>
      <c r="N33" s="20">
        <v>25537000</v>
      </c>
      <c r="O33" s="20">
        <v>25537000</v>
      </c>
      <c r="P33" s="20">
        <v>23737000</v>
      </c>
      <c r="Q33" s="20">
        <v>23737000</v>
      </c>
      <c r="R33" s="20">
        <v>23737000</v>
      </c>
      <c r="S33" s="20">
        <v>23737000</v>
      </c>
      <c r="T33" s="20">
        <v>29100000</v>
      </c>
      <c r="U33" s="20">
        <v>29100000</v>
      </c>
      <c r="V33" s="20">
        <v>29100000</v>
      </c>
      <c r="W33" s="20">
        <v>29100000</v>
      </c>
      <c r="X33" s="20">
        <v>77643446</v>
      </c>
      <c r="Y33" s="20">
        <v>-48543446</v>
      </c>
      <c r="Z33" s="21">
        <v>-62.52</v>
      </c>
      <c r="AA33" s="22">
        <v>77643446</v>
      </c>
    </row>
    <row r="34" spans="1:27" ht="13.5">
      <c r="A34" s="27" t="s">
        <v>59</v>
      </c>
      <c r="B34" s="28"/>
      <c r="C34" s="29">
        <f aca="true" t="shared" si="3" ref="C34:Y34">SUM(C29:C33)</f>
        <v>13717618000</v>
      </c>
      <c r="D34" s="29">
        <f>SUM(D29:D33)</f>
        <v>13717618000</v>
      </c>
      <c r="E34" s="30">
        <f t="shared" si="3"/>
        <v>14800869013</v>
      </c>
      <c r="F34" s="31">
        <f t="shared" si="3"/>
        <v>14849349901</v>
      </c>
      <c r="G34" s="31">
        <f t="shared" si="3"/>
        <v>12647653000</v>
      </c>
      <c r="H34" s="31">
        <f t="shared" si="3"/>
        <v>12647653000</v>
      </c>
      <c r="I34" s="31">
        <f t="shared" si="3"/>
        <v>12844409000</v>
      </c>
      <c r="J34" s="31">
        <f t="shared" si="3"/>
        <v>12844409000</v>
      </c>
      <c r="K34" s="31">
        <f t="shared" si="3"/>
        <v>12844409000</v>
      </c>
      <c r="L34" s="31">
        <f t="shared" si="3"/>
        <v>12093734000</v>
      </c>
      <c r="M34" s="31">
        <f t="shared" si="3"/>
        <v>12754237000</v>
      </c>
      <c r="N34" s="31">
        <f t="shared" si="3"/>
        <v>12754237000</v>
      </c>
      <c r="O34" s="31">
        <f t="shared" si="3"/>
        <v>12754237000</v>
      </c>
      <c r="P34" s="31">
        <f t="shared" si="3"/>
        <v>11850056000</v>
      </c>
      <c r="Q34" s="31">
        <f t="shared" si="3"/>
        <v>11280787000</v>
      </c>
      <c r="R34" s="31">
        <f t="shared" si="3"/>
        <v>11280787000</v>
      </c>
      <c r="S34" s="31">
        <f t="shared" si="3"/>
        <v>15008227000</v>
      </c>
      <c r="T34" s="31">
        <f t="shared" si="3"/>
        <v>12674547000</v>
      </c>
      <c r="U34" s="31">
        <f t="shared" si="3"/>
        <v>12488854000</v>
      </c>
      <c r="V34" s="31">
        <f t="shared" si="3"/>
        <v>12488854000</v>
      </c>
      <c r="W34" s="31">
        <f t="shared" si="3"/>
        <v>12488854000</v>
      </c>
      <c r="X34" s="31">
        <f t="shared" si="3"/>
        <v>14849349901</v>
      </c>
      <c r="Y34" s="31">
        <f t="shared" si="3"/>
        <v>-2360495901</v>
      </c>
      <c r="Z34" s="32">
        <f>+IF(X34&lt;&gt;0,+(Y34/X34)*100,0)</f>
        <v>-15.896291196162313</v>
      </c>
      <c r="AA34" s="33">
        <f>SUM(AA29:AA33)</f>
        <v>14849349901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12429182000</v>
      </c>
      <c r="D37" s="18">
        <v>12429182000</v>
      </c>
      <c r="E37" s="19">
        <v>14141191154</v>
      </c>
      <c r="F37" s="20">
        <v>14137212908</v>
      </c>
      <c r="G37" s="20">
        <v>12448825000</v>
      </c>
      <c r="H37" s="20">
        <v>12448825000</v>
      </c>
      <c r="I37" s="20">
        <v>12404552000</v>
      </c>
      <c r="J37" s="20">
        <v>12404552000</v>
      </c>
      <c r="K37" s="20">
        <v>12404552000</v>
      </c>
      <c r="L37" s="20">
        <v>12451375000</v>
      </c>
      <c r="M37" s="20">
        <v>12329269000</v>
      </c>
      <c r="N37" s="20">
        <v>12329269000</v>
      </c>
      <c r="O37" s="20">
        <v>12329269000</v>
      </c>
      <c r="P37" s="20">
        <v>12617501000</v>
      </c>
      <c r="Q37" s="20">
        <v>12627097000</v>
      </c>
      <c r="R37" s="20">
        <v>12627097000</v>
      </c>
      <c r="S37" s="20">
        <v>12490221000</v>
      </c>
      <c r="T37" s="20">
        <v>12500814000</v>
      </c>
      <c r="U37" s="20">
        <v>14050684000</v>
      </c>
      <c r="V37" s="20">
        <v>14050684000</v>
      </c>
      <c r="W37" s="20">
        <v>14050684000</v>
      </c>
      <c r="X37" s="20">
        <v>14137212908</v>
      </c>
      <c r="Y37" s="20">
        <v>-86528908</v>
      </c>
      <c r="Z37" s="21">
        <v>-0.61</v>
      </c>
      <c r="AA37" s="22">
        <v>14137212908</v>
      </c>
    </row>
    <row r="38" spans="1:27" ht="13.5">
      <c r="A38" s="23" t="s">
        <v>58</v>
      </c>
      <c r="B38" s="17"/>
      <c r="C38" s="18">
        <v>5336403000</v>
      </c>
      <c r="D38" s="18">
        <v>5336403000</v>
      </c>
      <c r="E38" s="19">
        <v>5611996882</v>
      </c>
      <c r="F38" s="20">
        <v>5645914374</v>
      </c>
      <c r="G38" s="20">
        <v>4762266000</v>
      </c>
      <c r="H38" s="20">
        <v>4762266000</v>
      </c>
      <c r="I38" s="20">
        <v>4870120000</v>
      </c>
      <c r="J38" s="20">
        <v>4870120000</v>
      </c>
      <c r="K38" s="20">
        <v>4870120000</v>
      </c>
      <c r="L38" s="20">
        <v>5059747000</v>
      </c>
      <c r="M38" s="20">
        <v>5047239000</v>
      </c>
      <c r="N38" s="20">
        <v>5047239000</v>
      </c>
      <c r="O38" s="20">
        <v>5047239000</v>
      </c>
      <c r="P38" s="20">
        <v>6334458000</v>
      </c>
      <c r="Q38" s="20">
        <v>6131317000</v>
      </c>
      <c r="R38" s="20">
        <v>6131317000</v>
      </c>
      <c r="S38" s="20">
        <v>6443676000</v>
      </c>
      <c r="T38" s="20">
        <v>6439878000</v>
      </c>
      <c r="U38" s="20">
        <v>6453918000</v>
      </c>
      <c r="V38" s="20">
        <v>6453918000</v>
      </c>
      <c r="W38" s="20">
        <v>6453918000</v>
      </c>
      <c r="X38" s="20">
        <v>5645914374</v>
      </c>
      <c r="Y38" s="20">
        <v>808003626</v>
      </c>
      <c r="Z38" s="21">
        <v>14.31</v>
      </c>
      <c r="AA38" s="22">
        <v>5645914374</v>
      </c>
    </row>
    <row r="39" spans="1:27" ht="13.5">
      <c r="A39" s="27" t="s">
        <v>61</v>
      </c>
      <c r="B39" s="35"/>
      <c r="C39" s="29">
        <f aca="true" t="shared" si="4" ref="C39:Y39">SUM(C37:C38)</f>
        <v>17765585000</v>
      </c>
      <c r="D39" s="29">
        <f>SUM(D37:D38)</f>
        <v>17765585000</v>
      </c>
      <c r="E39" s="36">
        <f t="shared" si="4"/>
        <v>19753188036</v>
      </c>
      <c r="F39" s="37">
        <f t="shared" si="4"/>
        <v>19783127282</v>
      </c>
      <c r="G39" s="37">
        <f t="shared" si="4"/>
        <v>17211091000</v>
      </c>
      <c r="H39" s="37">
        <f t="shared" si="4"/>
        <v>17211091000</v>
      </c>
      <c r="I39" s="37">
        <f t="shared" si="4"/>
        <v>17274672000</v>
      </c>
      <c r="J39" s="37">
        <f t="shared" si="4"/>
        <v>17274672000</v>
      </c>
      <c r="K39" s="37">
        <f t="shared" si="4"/>
        <v>17274672000</v>
      </c>
      <c r="L39" s="37">
        <f t="shared" si="4"/>
        <v>17511122000</v>
      </c>
      <c r="M39" s="37">
        <f t="shared" si="4"/>
        <v>17376508000</v>
      </c>
      <c r="N39" s="37">
        <f t="shared" si="4"/>
        <v>17376508000</v>
      </c>
      <c r="O39" s="37">
        <f t="shared" si="4"/>
        <v>17376508000</v>
      </c>
      <c r="P39" s="37">
        <f t="shared" si="4"/>
        <v>18951959000</v>
      </c>
      <c r="Q39" s="37">
        <f t="shared" si="4"/>
        <v>18758414000</v>
      </c>
      <c r="R39" s="37">
        <f t="shared" si="4"/>
        <v>18758414000</v>
      </c>
      <c r="S39" s="37">
        <f t="shared" si="4"/>
        <v>18933897000</v>
      </c>
      <c r="T39" s="37">
        <f t="shared" si="4"/>
        <v>18940692000</v>
      </c>
      <c r="U39" s="37">
        <f t="shared" si="4"/>
        <v>20504602000</v>
      </c>
      <c r="V39" s="37">
        <f t="shared" si="4"/>
        <v>20504602000</v>
      </c>
      <c r="W39" s="37">
        <f t="shared" si="4"/>
        <v>20504602000</v>
      </c>
      <c r="X39" s="37">
        <f t="shared" si="4"/>
        <v>19783127282</v>
      </c>
      <c r="Y39" s="37">
        <f t="shared" si="4"/>
        <v>721474718</v>
      </c>
      <c r="Z39" s="38">
        <f>+IF(X39&lt;&gt;0,+(Y39/X39)*100,0)</f>
        <v>3.6469194567455747</v>
      </c>
      <c r="AA39" s="39">
        <f>SUM(AA37:AA38)</f>
        <v>19783127282</v>
      </c>
    </row>
    <row r="40" spans="1:27" ht="13.5">
      <c r="A40" s="27" t="s">
        <v>62</v>
      </c>
      <c r="B40" s="28"/>
      <c r="C40" s="29">
        <f aca="true" t="shared" si="5" ref="C40:Y40">+C34+C39</f>
        <v>31483203000</v>
      </c>
      <c r="D40" s="29">
        <f>+D34+D39</f>
        <v>31483203000</v>
      </c>
      <c r="E40" s="30">
        <f t="shared" si="5"/>
        <v>34554057049</v>
      </c>
      <c r="F40" s="31">
        <f t="shared" si="5"/>
        <v>34632477183</v>
      </c>
      <c r="G40" s="31">
        <f t="shared" si="5"/>
        <v>29858744000</v>
      </c>
      <c r="H40" s="31">
        <f t="shared" si="5"/>
        <v>29858744000</v>
      </c>
      <c r="I40" s="31">
        <f t="shared" si="5"/>
        <v>30119081000</v>
      </c>
      <c r="J40" s="31">
        <f t="shared" si="5"/>
        <v>30119081000</v>
      </c>
      <c r="K40" s="31">
        <f t="shared" si="5"/>
        <v>30119081000</v>
      </c>
      <c r="L40" s="31">
        <f t="shared" si="5"/>
        <v>29604856000</v>
      </c>
      <c r="M40" s="31">
        <f t="shared" si="5"/>
        <v>30130745000</v>
      </c>
      <c r="N40" s="31">
        <f t="shared" si="5"/>
        <v>30130745000</v>
      </c>
      <c r="O40" s="31">
        <f t="shared" si="5"/>
        <v>30130745000</v>
      </c>
      <c r="P40" s="31">
        <f t="shared" si="5"/>
        <v>30802015000</v>
      </c>
      <c r="Q40" s="31">
        <f t="shared" si="5"/>
        <v>30039201000</v>
      </c>
      <c r="R40" s="31">
        <f t="shared" si="5"/>
        <v>30039201000</v>
      </c>
      <c r="S40" s="31">
        <f t="shared" si="5"/>
        <v>33942124000</v>
      </c>
      <c r="T40" s="31">
        <f t="shared" si="5"/>
        <v>31615239000</v>
      </c>
      <c r="U40" s="31">
        <f t="shared" si="5"/>
        <v>32993456000</v>
      </c>
      <c r="V40" s="31">
        <f t="shared" si="5"/>
        <v>32993456000</v>
      </c>
      <c r="W40" s="31">
        <f t="shared" si="5"/>
        <v>32993456000</v>
      </c>
      <c r="X40" s="31">
        <f t="shared" si="5"/>
        <v>34632477183</v>
      </c>
      <c r="Y40" s="31">
        <f t="shared" si="5"/>
        <v>-1639021183</v>
      </c>
      <c r="Z40" s="32">
        <f>+IF(X40&lt;&gt;0,+(Y40/X40)*100,0)</f>
        <v>-4.732613189461781</v>
      </c>
      <c r="AA40" s="33">
        <f>+AA34+AA39</f>
        <v>34632477183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35638989000</v>
      </c>
      <c r="D42" s="43">
        <f>+D25-D40</f>
        <v>35638989000</v>
      </c>
      <c r="E42" s="44">
        <f t="shared" si="6"/>
        <v>39692784671</v>
      </c>
      <c r="F42" s="45">
        <f t="shared" si="6"/>
        <v>39672008620</v>
      </c>
      <c r="G42" s="45">
        <f t="shared" si="6"/>
        <v>34729537000</v>
      </c>
      <c r="H42" s="45">
        <f t="shared" si="6"/>
        <v>34729537000</v>
      </c>
      <c r="I42" s="45">
        <f t="shared" si="6"/>
        <v>35845116000</v>
      </c>
      <c r="J42" s="45">
        <f t="shared" si="6"/>
        <v>35845116000</v>
      </c>
      <c r="K42" s="45">
        <f t="shared" si="6"/>
        <v>35845116000</v>
      </c>
      <c r="L42" s="45">
        <f t="shared" si="6"/>
        <v>35291777000</v>
      </c>
      <c r="M42" s="45">
        <f t="shared" si="6"/>
        <v>35186523000</v>
      </c>
      <c r="N42" s="45">
        <f t="shared" si="6"/>
        <v>35186523000</v>
      </c>
      <c r="O42" s="45">
        <f t="shared" si="6"/>
        <v>35186523000</v>
      </c>
      <c r="P42" s="45">
        <f t="shared" si="6"/>
        <v>37499284000</v>
      </c>
      <c r="Q42" s="45">
        <f t="shared" si="6"/>
        <v>37840126000</v>
      </c>
      <c r="R42" s="45">
        <f t="shared" si="6"/>
        <v>37840126000</v>
      </c>
      <c r="S42" s="45">
        <f t="shared" si="6"/>
        <v>39193437000</v>
      </c>
      <c r="T42" s="45">
        <f t="shared" si="6"/>
        <v>39516552000</v>
      </c>
      <c r="U42" s="45">
        <f t="shared" si="6"/>
        <v>39358356000</v>
      </c>
      <c r="V42" s="45">
        <f t="shared" si="6"/>
        <v>39358356000</v>
      </c>
      <c r="W42" s="45">
        <f t="shared" si="6"/>
        <v>39358356000</v>
      </c>
      <c r="X42" s="45">
        <f t="shared" si="6"/>
        <v>39672008620</v>
      </c>
      <c r="Y42" s="45">
        <f t="shared" si="6"/>
        <v>-313652620</v>
      </c>
      <c r="Z42" s="46">
        <f>+IF(X42&lt;&gt;0,+(Y42/X42)*100,0)</f>
        <v>-0.7906144178489543</v>
      </c>
      <c r="AA42" s="47">
        <f>+AA25-AA40</f>
        <v>39672008620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35676710000</v>
      </c>
      <c r="D45" s="18">
        <v>35676710000</v>
      </c>
      <c r="E45" s="19">
        <v>39754152903</v>
      </c>
      <c r="F45" s="20">
        <v>39711841620</v>
      </c>
      <c r="G45" s="20">
        <v>34763741000</v>
      </c>
      <c r="H45" s="20">
        <v>34763741000</v>
      </c>
      <c r="I45" s="20">
        <v>35879320000</v>
      </c>
      <c r="J45" s="20">
        <v>35879320000</v>
      </c>
      <c r="K45" s="20">
        <v>35879320000</v>
      </c>
      <c r="L45" s="20">
        <v>35329498000</v>
      </c>
      <c r="M45" s="20">
        <v>35224244000</v>
      </c>
      <c r="N45" s="20">
        <v>35224244000</v>
      </c>
      <c r="O45" s="20">
        <v>35224244000</v>
      </c>
      <c r="P45" s="20">
        <v>37537706000</v>
      </c>
      <c r="Q45" s="20">
        <v>37878548000</v>
      </c>
      <c r="R45" s="20">
        <v>37878548000</v>
      </c>
      <c r="S45" s="20">
        <v>39231289000</v>
      </c>
      <c r="T45" s="20">
        <v>39554404000</v>
      </c>
      <c r="U45" s="20">
        <v>39396208000</v>
      </c>
      <c r="V45" s="20">
        <v>39396208000</v>
      </c>
      <c r="W45" s="20">
        <v>39396208000</v>
      </c>
      <c r="X45" s="20">
        <v>39711841620</v>
      </c>
      <c r="Y45" s="20">
        <v>-315633620</v>
      </c>
      <c r="Z45" s="48">
        <v>-0.79</v>
      </c>
      <c r="AA45" s="22">
        <v>39711841620</v>
      </c>
    </row>
    <row r="46" spans="1:27" ht="13.5">
      <c r="A46" s="23" t="s">
        <v>67</v>
      </c>
      <c r="B46" s="17"/>
      <c r="C46" s="18">
        <v>-37721000</v>
      </c>
      <c r="D46" s="18">
        <v>-37721000</v>
      </c>
      <c r="E46" s="19">
        <v>-61368232</v>
      </c>
      <c r="F46" s="20">
        <v>-39833000</v>
      </c>
      <c r="G46" s="20">
        <v>-34204000</v>
      </c>
      <c r="H46" s="20">
        <v>-34204000</v>
      </c>
      <c r="I46" s="20">
        <v>-34204000</v>
      </c>
      <c r="J46" s="20">
        <v>-34204000</v>
      </c>
      <c r="K46" s="20">
        <v>-34204000</v>
      </c>
      <c r="L46" s="20">
        <v>-37721000</v>
      </c>
      <c r="M46" s="20">
        <v>-37721000</v>
      </c>
      <c r="N46" s="20">
        <v>-37721000</v>
      </c>
      <c r="O46" s="20">
        <v>-37721000</v>
      </c>
      <c r="P46" s="20">
        <v>-38422000</v>
      </c>
      <c r="Q46" s="20">
        <v>-38422000</v>
      </c>
      <c r="R46" s="20">
        <v>-38422000</v>
      </c>
      <c r="S46" s="20">
        <v>-37852000</v>
      </c>
      <c r="T46" s="20">
        <v>-37852000</v>
      </c>
      <c r="U46" s="20">
        <v>-37852000</v>
      </c>
      <c r="V46" s="20">
        <v>-37852000</v>
      </c>
      <c r="W46" s="20">
        <v>-37852000</v>
      </c>
      <c r="X46" s="20">
        <v>-39833000</v>
      </c>
      <c r="Y46" s="20">
        <v>1981000</v>
      </c>
      <c r="Z46" s="48">
        <v>-4.97</v>
      </c>
      <c r="AA46" s="22">
        <v>-39833000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35638989000</v>
      </c>
      <c r="D48" s="51">
        <f>SUM(D45:D47)</f>
        <v>35638989000</v>
      </c>
      <c r="E48" s="52">
        <f t="shared" si="7"/>
        <v>39692784671</v>
      </c>
      <c r="F48" s="53">
        <f t="shared" si="7"/>
        <v>39672008620</v>
      </c>
      <c r="G48" s="53">
        <f t="shared" si="7"/>
        <v>34729537000</v>
      </c>
      <c r="H48" s="53">
        <f t="shared" si="7"/>
        <v>34729537000</v>
      </c>
      <c r="I48" s="53">
        <f t="shared" si="7"/>
        <v>35845116000</v>
      </c>
      <c r="J48" s="53">
        <f t="shared" si="7"/>
        <v>35845116000</v>
      </c>
      <c r="K48" s="53">
        <f t="shared" si="7"/>
        <v>35845116000</v>
      </c>
      <c r="L48" s="53">
        <f t="shared" si="7"/>
        <v>35291777000</v>
      </c>
      <c r="M48" s="53">
        <f t="shared" si="7"/>
        <v>35186523000</v>
      </c>
      <c r="N48" s="53">
        <f t="shared" si="7"/>
        <v>35186523000</v>
      </c>
      <c r="O48" s="53">
        <f t="shared" si="7"/>
        <v>35186523000</v>
      </c>
      <c r="P48" s="53">
        <f t="shared" si="7"/>
        <v>37499284000</v>
      </c>
      <c r="Q48" s="53">
        <f t="shared" si="7"/>
        <v>37840126000</v>
      </c>
      <c r="R48" s="53">
        <f t="shared" si="7"/>
        <v>37840126000</v>
      </c>
      <c r="S48" s="53">
        <f t="shared" si="7"/>
        <v>39193437000</v>
      </c>
      <c r="T48" s="53">
        <f t="shared" si="7"/>
        <v>39516552000</v>
      </c>
      <c r="U48" s="53">
        <f t="shared" si="7"/>
        <v>39358356000</v>
      </c>
      <c r="V48" s="53">
        <f t="shared" si="7"/>
        <v>39358356000</v>
      </c>
      <c r="W48" s="53">
        <f t="shared" si="7"/>
        <v>39358356000</v>
      </c>
      <c r="X48" s="53">
        <f t="shared" si="7"/>
        <v>39672008620</v>
      </c>
      <c r="Y48" s="53">
        <f t="shared" si="7"/>
        <v>-313652620</v>
      </c>
      <c r="Z48" s="54">
        <f>+IF(X48&lt;&gt;0,+(Y48/X48)*100,0)</f>
        <v>-0.7906144178489543</v>
      </c>
      <c r="AA48" s="55">
        <f>SUM(AA45:AA47)</f>
        <v>39672008620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224867307</v>
      </c>
      <c r="D6" s="18">
        <v>224867307</v>
      </c>
      <c r="E6" s="19">
        <v>247794429</v>
      </c>
      <c r="F6" s="20">
        <v>227200773</v>
      </c>
      <c r="G6" s="20">
        <v>204551211</v>
      </c>
      <c r="H6" s="20">
        <v>192998200</v>
      </c>
      <c r="I6" s="20">
        <v>172954684</v>
      </c>
      <c r="J6" s="20">
        <v>172954684</v>
      </c>
      <c r="K6" s="20">
        <v>118416443</v>
      </c>
      <c r="L6" s="20">
        <v>208810040</v>
      </c>
      <c r="M6" s="20">
        <v>158324772</v>
      </c>
      <c r="N6" s="20">
        <v>158324772</v>
      </c>
      <c r="O6" s="20">
        <v>215743815</v>
      </c>
      <c r="P6" s="20">
        <v>178925863</v>
      </c>
      <c r="Q6" s="20">
        <v>230707256</v>
      </c>
      <c r="R6" s="20">
        <v>230707256</v>
      </c>
      <c r="S6" s="20">
        <v>277526229</v>
      </c>
      <c r="T6" s="20">
        <v>149692170</v>
      </c>
      <c r="U6" s="20">
        <v>175362746</v>
      </c>
      <c r="V6" s="20">
        <v>175362746</v>
      </c>
      <c r="W6" s="20">
        <v>175362746</v>
      </c>
      <c r="X6" s="20">
        <v>227200773</v>
      </c>
      <c r="Y6" s="20">
        <v>-51838027</v>
      </c>
      <c r="Z6" s="21">
        <v>-22.82</v>
      </c>
      <c r="AA6" s="22">
        <v>227200773</v>
      </c>
    </row>
    <row r="7" spans="1:27" ht="13.5">
      <c r="A7" s="23" t="s">
        <v>34</v>
      </c>
      <c r="B7" s="17"/>
      <c r="C7" s="18">
        <v>622948673</v>
      </c>
      <c r="D7" s="18">
        <v>622948673</v>
      </c>
      <c r="E7" s="19">
        <v>2445441730</v>
      </c>
      <c r="F7" s="20">
        <v>976275336</v>
      </c>
      <c r="G7" s="20">
        <v>699927128</v>
      </c>
      <c r="H7" s="20">
        <v>736245845</v>
      </c>
      <c r="I7" s="20">
        <v>621929930</v>
      </c>
      <c r="J7" s="20">
        <v>621929930</v>
      </c>
      <c r="K7" s="20">
        <v>294019756</v>
      </c>
      <c r="L7" s="20">
        <v>295484876</v>
      </c>
      <c r="M7" s="20">
        <v>296696514</v>
      </c>
      <c r="N7" s="20">
        <v>296696514</v>
      </c>
      <c r="O7" s="20">
        <v>280183077</v>
      </c>
      <c r="P7" s="20">
        <v>281394739</v>
      </c>
      <c r="Q7" s="20">
        <v>488243372</v>
      </c>
      <c r="R7" s="20">
        <v>488243372</v>
      </c>
      <c r="S7" s="20">
        <v>288834637</v>
      </c>
      <c r="T7" s="20">
        <v>290075478</v>
      </c>
      <c r="U7" s="20">
        <v>492451752</v>
      </c>
      <c r="V7" s="20">
        <v>492451752</v>
      </c>
      <c r="W7" s="20">
        <v>492451752</v>
      </c>
      <c r="X7" s="20">
        <v>976275336</v>
      </c>
      <c r="Y7" s="20">
        <v>-483823584</v>
      </c>
      <c r="Z7" s="21">
        <v>-49.56</v>
      </c>
      <c r="AA7" s="22">
        <v>976275336</v>
      </c>
    </row>
    <row r="8" spans="1:27" ht="13.5">
      <c r="A8" s="23" t="s">
        <v>35</v>
      </c>
      <c r="B8" s="17"/>
      <c r="C8" s="18">
        <v>2536537476</v>
      </c>
      <c r="D8" s="18">
        <v>2536537476</v>
      </c>
      <c r="E8" s="19">
        <v>3203667890</v>
      </c>
      <c r="F8" s="20">
        <v>2543149712</v>
      </c>
      <c r="G8" s="20">
        <v>2814736531</v>
      </c>
      <c r="H8" s="20">
        <v>2174082821</v>
      </c>
      <c r="I8" s="20">
        <v>2302541536</v>
      </c>
      <c r="J8" s="20">
        <v>2302541536</v>
      </c>
      <c r="K8" s="20">
        <v>2268952031</v>
      </c>
      <c r="L8" s="20">
        <v>1801806346</v>
      </c>
      <c r="M8" s="20">
        <v>1707298184</v>
      </c>
      <c r="N8" s="20">
        <v>1707298184</v>
      </c>
      <c r="O8" s="20">
        <v>1784830634</v>
      </c>
      <c r="P8" s="20">
        <v>1791588126</v>
      </c>
      <c r="Q8" s="20">
        <v>1773719582</v>
      </c>
      <c r="R8" s="20">
        <v>1773719582</v>
      </c>
      <c r="S8" s="20">
        <v>1889671830</v>
      </c>
      <c r="T8" s="20">
        <v>2418162462</v>
      </c>
      <c r="U8" s="20">
        <v>2584651042</v>
      </c>
      <c r="V8" s="20">
        <v>2584651042</v>
      </c>
      <c r="W8" s="20">
        <v>2584651042</v>
      </c>
      <c r="X8" s="20">
        <v>2543149712</v>
      </c>
      <c r="Y8" s="20">
        <v>41501330</v>
      </c>
      <c r="Z8" s="21">
        <v>1.63</v>
      </c>
      <c r="AA8" s="22">
        <v>2543149712</v>
      </c>
    </row>
    <row r="9" spans="1:27" ht="13.5">
      <c r="A9" s="23" t="s">
        <v>36</v>
      </c>
      <c r="B9" s="17"/>
      <c r="C9" s="18">
        <v>652312213</v>
      </c>
      <c r="D9" s="18">
        <v>652312213</v>
      </c>
      <c r="E9" s="19">
        <v>613611711</v>
      </c>
      <c r="F9" s="20">
        <v>683754145</v>
      </c>
      <c r="G9" s="20">
        <v>480607139</v>
      </c>
      <c r="H9" s="20">
        <v>566410750</v>
      </c>
      <c r="I9" s="20">
        <v>576939234</v>
      </c>
      <c r="J9" s="20">
        <v>576939234</v>
      </c>
      <c r="K9" s="20">
        <v>560793971</v>
      </c>
      <c r="L9" s="20">
        <v>608542517</v>
      </c>
      <c r="M9" s="20">
        <v>612826490</v>
      </c>
      <c r="N9" s="20">
        <v>612826490</v>
      </c>
      <c r="O9" s="20">
        <v>662105530</v>
      </c>
      <c r="P9" s="20">
        <v>732335636</v>
      </c>
      <c r="Q9" s="20">
        <v>847236883</v>
      </c>
      <c r="R9" s="20">
        <v>847236883</v>
      </c>
      <c r="S9" s="20">
        <v>850556201</v>
      </c>
      <c r="T9" s="20">
        <v>875553944</v>
      </c>
      <c r="U9" s="20">
        <v>1393031900</v>
      </c>
      <c r="V9" s="20">
        <v>1393031900</v>
      </c>
      <c r="W9" s="20">
        <v>1393031900</v>
      </c>
      <c r="X9" s="20">
        <v>683754145</v>
      </c>
      <c r="Y9" s="20">
        <v>709277755</v>
      </c>
      <c r="Z9" s="21">
        <v>103.73</v>
      </c>
      <c r="AA9" s="22">
        <v>683754145</v>
      </c>
    </row>
    <row r="10" spans="1:27" ht="13.5">
      <c r="A10" s="23" t="s">
        <v>37</v>
      </c>
      <c r="B10" s="17"/>
      <c r="C10" s="18">
        <v>162118924</v>
      </c>
      <c r="D10" s="18">
        <v>162118924</v>
      </c>
      <c r="E10" s="19">
        <v>181783952</v>
      </c>
      <c r="F10" s="20">
        <v>220343677</v>
      </c>
      <c r="G10" s="24">
        <v>94142769</v>
      </c>
      <c r="H10" s="24">
        <v>94142769</v>
      </c>
      <c r="I10" s="24">
        <v>94142769</v>
      </c>
      <c r="J10" s="20">
        <v>94142769</v>
      </c>
      <c r="K10" s="24">
        <v>94142769</v>
      </c>
      <c r="L10" s="24">
        <v>124697897</v>
      </c>
      <c r="M10" s="20">
        <v>124697897</v>
      </c>
      <c r="N10" s="24">
        <v>124697897</v>
      </c>
      <c r="O10" s="24">
        <v>124697897</v>
      </c>
      <c r="P10" s="24">
        <v>124697897</v>
      </c>
      <c r="Q10" s="20">
        <v>124697897</v>
      </c>
      <c r="R10" s="24">
        <v>124697897</v>
      </c>
      <c r="S10" s="24">
        <v>124697897</v>
      </c>
      <c r="T10" s="20">
        <v>124697897</v>
      </c>
      <c r="U10" s="24">
        <v>124697897</v>
      </c>
      <c r="V10" s="24">
        <v>124697897</v>
      </c>
      <c r="W10" s="24">
        <v>124697897</v>
      </c>
      <c r="X10" s="20">
        <v>220343677</v>
      </c>
      <c r="Y10" s="24">
        <v>-95645780</v>
      </c>
      <c r="Z10" s="25">
        <v>-43.41</v>
      </c>
      <c r="AA10" s="26">
        <v>220343677</v>
      </c>
    </row>
    <row r="11" spans="1:27" ht="13.5">
      <c r="A11" s="23" t="s">
        <v>38</v>
      </c>
      <c r="B11" s="17"/>
      <c r="C11" s="18">
        <v>391915943</v>
      </c>
      <c r="D11" s="18">
        <v>391915943</v>
      </c>
      <c r="E11" s="19">
        <v>447767685</v>
      </c>
      <c r="F11" s="20">
        <v>430536339</v>
      </c>
      <c r="G11" s="20">
        <v>404474562</v>
      </c>
      <c r="H11" s="20">
        <v>435803211</v>
      </c>
      <c r="I11" s="20">
        <v>461016189</v>
      </c>
      <c r="J11" s="20">
        <v>461016189</v>
      </c>
      <c r="K11" s="20">
        <v>467780122</v>
      </c>
      <c r="L11" s="20">
        <v>473686873</v>
      </c>
      <c r="M11" s="20">
        <v>496494798</v>
      </c>
      <c r="N11" s="20">
        <v>496494798</v>
      </c>
      <c r="O11" s="20">
        <v>518667002</v>
      </c>
      <c r="P11" s="20">
        <v>531573806</v>
      </c>
      <c r="Q11" s="20">
        <v>547815572</v>
      </c>
      <c r="R11" s="20">
        <v>547815572</v>
      </c>
      <c r="S11" s="20">
        <v>561633718</v>
      </c>
      <c r="T11" s="20">
        <v>568874844</v>
      </c>
      <c r="U11" s="20">
        <v>480501813</v>
      </c>
      <c r="V11" s="20">
        <v>480501813</v>
      </c>
      <c r="W11" s="20">
        <v>480501813</v>
      </c>
      <c r="X11" s="20">
        <v>430536339</v>
      </c>
      <c r="Y11" s="20">
        <v>49965474</v>
      </c>
      <c r="Z11" s="21">
        <v>11.61</v>
      </c>
      <c r="AA11" s="22">
        <v>430536339</v>
      </c>
    </row>
    <row r="12" spans="1:27" ht="13.5">
      <c r="A12" s="27" t="s">
        <v>39</v>
      </c>
      <c r="B12" s="28"/>
      <c r="C12" s="29">
        <f aca="true" t="shared" si="0" ref="C12:Y12">SUM(C6:C11)</f>
        <v>4590700536</v>
      </c>
      <c r="D12" s="29">
        <f>SUM(D6:D11)</f>
        <v>4590700536</v>
      </c>
      <c r="E12" s="30">
        <f t="shared" si="0"/>
        <v>7140067397</v>
      </c>
      <c r="F12" s="31">
        <f t="shared" si="0"/>
        <v>5081259982</v>
      </c>
      <c r="G12" s="31">
        <f t="shared" si="0"/>
        <v>4698439340</v>
      </c>
      <c r="H12" s="31">
        <f t="shared" si="0"/>
        <v>4199683596</v>
      </c>
      <c r="I12" s="31">
        <f t="shared" si="0"/>
        <v>4229524342</v>
      </c>
      <c r="J12" s="31">
        <f t="shared" si="0"/>
        <v>4229524342</v>
      </c>
      <c r="K12" s="31">
        <f t="shared" si="0"/>
        <v>3804105092</v>
      </c>
      <c r="L12" s="31">
        <f t="shared" si="0"/>
        <v>3513028549</v>
      </c>
      <c r="M12" s="31">
        <f t="shared" si="0"/>
        <v>3396338655</v>
      </c>
      <c r="N12" s="31">
        <f t="shared" si="0"/>
        <v>3396338655</v>
      </c>
      <c r="O12" s="31">
        <f t="shared" si="0"/>
        <v>3586227955</v>
      </c>
      <c r="P12" s="31">
        <f t="shared" si="0"/>
        <v>3640516067</v>
      </c>
      <c r="Q12" s="31">
        <f t="shared" si="0"/>
        <v>4012420562</v>
      </c>
      <c r="R12" s="31">
        <f t="shared" si="0"/>
        <v>4012420562</v>
      </c>
      <c r="S12" s="31">
        <f t="shared" si="0"/>
        <v>3992920512</v>
      </c>
      <c r="T12" s="31">
        <f t="shared" si="0"/>
        <v>4427056795</v>
      </c>
      <c r="U12" s="31">
        <f t="shared" si="0"/>
        <v>5250697150</v>
      </c>
      <c r="V12" s="31">
        <f t="shared" si="0"/>
        <v>5250697150</v>
      </c>
      <c r="W12" s="31">
        <f t="shared" si="0"/>
        <v>5250697150</v>
      </c>
      <c r="X12" s="31">
        <f t="shared" si="0"/>
        <v>5081259982</v>
      </c>
      <c r="Y12" s="31">
        <f t="shared" si="0"/>
        <v>169437168</v>
      </c>
      <c r="Z12" s="32">
        <f>+IF(X12&lt;&gt;0,+(Y12/X12)*100,0)</f>
        <v>3.3345502611600084</v>
      </c>
      <c r="AA12" s="33">
        <f>SUM(AA6:AA11)</f>
        <v>5081259982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108213966</v>
      </c>
      <c r="D15" s="18">
        <v>108213966</v>
      </c>
      <c r="E15" s="19">
        <v>144047158</v>
      </c>
      <c r="F15" s="20">
        <v>137229700</v>
      </c>
      <c r="G15" s="20">
        <v>166351707</v>
      </c>
      <c r="H15" s="20">
        <v>164754511</v>
      </c>
      <c r="I15" s="20">
        <v>160190116</v>
      </c>
      <c r="J15" s="20">
        <v>160190116</v>
      </c>
      <c r="K15" s="20">
        <v>137335546</v>
      </c>
      <c r="L15" s="20">
        <v>98024062</v>
      </c>
      <c r="M15" s="20">
        <v>77066909</v>
      </c>
      <c r="N15" s="20">
        <v>77066909</v>
      </c>
      <c r="O15" s="20">
        <v>58742631</v>
      </c>
      <c r="P15" s="20">
        <v>52199137</v>
      </c>
      <c r="Q15" s="20">
        <v>50761639</v>
      </c>
      <c r="R15" s="20">
        <v>50761639</v>
      </c>
      <c r="S15" s="20">
        <v>37993676</v>
      </c>
      <c r="T15" s="20">
        <v>24789699</v>
      </c>
      <c r="U15" s="20">
        <v>13682834</v>
      </c>
      <c r="V15" s="20">
        <v>13682834</v>
      </c>
      <c r="W15" s="20">
        <v>13682834</v>
      </c>
      <c r="X15" s="20">
        <v>137229700</v>
      </c>
      <c r="Y15" s="20">
        <v>-123546866</v>
      </c>
      <c r="Z15" s="21">
        <v>-90.03</v>
      </c>
      <c r="AA15" s="22">
        <v>137229700</v>
      </c>
    </row>
    <row r="16" spans="1:27" ht="13.5">
      <c r="A16" s="23" t="s">
        <v>42</v>
      </c>
      <c r="B16" s="17"/>
      <c r="C16" s="18">
        <v>5807092</v>
      </c>
      <c r="D16" s="18">
        <v>5807092</v>
      </c>
      <c r="E16" s="19">
        <v>207377187</v>
      </c>
      <c r="F16" s="20">
        <v>100710520</v>
      </c>
      <c r="G16" s="24">
        <v>5639048</v>
      </c>
      <c r="H16" s="24">
        <v>5591020</v>
      </c>
      <c r="I16" s="24">
        <v>5591020</v>
      </c>
      <c r="J16" s="20">
        <v>5591020</v>
      </c>
      <c r="K16" s="24">
        <v>5591021</v>
      </c>
      <c r="L16" s="24">
        <v>5591020</v>
      </c>
      <c r="M16" s="20">
        <v>5591020</v>
      </c>
      <c r="N16" s="24">
        <v>5591020</v>
      </c>
      <c r="O16" s="24">
        <v>5591021</v>
      </c>
      <c r="P16" s="24">
        <v>5591021</v>
      </c>
      <c r="Q16" s="20">
        <v>710521</v>
      </c>
      <c r="R16" s="24">
        <v>710521</v>
      </c>
      <c r="S16" s="24">
        <v>710520</v>
      </c>
      <c r="T16" s="20">
        <v>710520</v>
      </c>
      <c r="U16" s="24">
        <v>1483664</v>
      </c>
      <c r="V16" s="24">
        <v>1483664</v>
      </c>
      <c r="W16" s="24">
        <v>1483664</v>
      </c>
      <c r="X16" s="20">
        <v>100710520</v>
      </c>
      <c r="Y16" s="24">
        <v>-99226856</v>
      </c>
      <c r="Z16" s="25">
        <v>-98.53</v>
      </c>
      <c r="AA16" s="26">
        <v>100710520</v>
      </c>
    </row>
    <row r="17" spans="1:27" ht="13.5">
      <c r="A17" s="23" t="s">
        <v>43</v>
      </c>
      <c r="B17" s="17"/>
      <c r="C17" s="18">
        <v>864677551</v>
      </c>
      <c r="D17" s="18">
        <v>864677551</v>
      </c>
      <c r="E17" s="19">
        <v>968363441</v>
      </c>
      <c r="F17" s="20">
        <v>918742685</v>
      </c>
      <c r="G17" s="20">
        <v>815333795</v>
      </c>
      <c r="H17" s="20">
        <v>815333795</v>
      </c>
      <c r="I17" s="20">
        <v>815333795</v>
      </c>
      <c r="J17" s="20">
        <v>815333795</v>
      </c>
      <c r="K17" s="20">
        <v>815333795</v>
      </c>
      <c r="L17" s="20">
        <v>815333795</v>
      </c>
      <c r="M17" s="20">
        <v>815333795</v>
      </c>
      <c r="N17" s="20">
        <v>815333795</v>
      </c>
      <c r="O17" s="20">
        <v>851177551</v>
      </c>
      <c r="P17" s="20">
        <v>851177551</v>
      </c>
      <c r="Q17" s="20">
        <v>839117251</v>
      </c>
      <c r="R17" s="20">
        <v>839117251</v>
      </c>
      <c r="S17" s="20">
        <v>839117252</v>
      </c>
      <c r="T17" s="20">
        <v>839117252</v>
      </c>
      <c r="U17" s="20">
        <v>839117252</v>
      </c>
      <c r="V17" s="20">
        <v>839117252</v>
      </c>
      <c r="W17" s="20">
        <v>839117252</v>
      </c>
      <c r="X17" s="20">
        <v>918742685</v>
      </c>
      <c r="Y17" s="20">
        <v>-79625433</v>
      </c>
      <c r="Z17" s="21">
        <v>-8.67</v>
      </c>
      <c r="AA17" s="22">
        <v>918742685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26090203231</v>
      </c>
      <c r="D19" s="18">
        <v>26090203231</v>
      </c>
      <c r="E19" s="19">
        <v>29858640750</v>
      </c>
      <c r="F19" s="20">
        <v>29760319548</v>
      </c>
      <c r="G19" s="20">
        <v>25885153268</v>
      </c>
      <c r="H19" s="20">
        <v>26243065215</v>
      </c>
      <c r="I19" s="20">
        <v>26550491689</v>
      </c>
      <c r="J19" s="20">
        <v>26550491689</v>
      </c>
      <c r="K19" s="20">
        <v>26752949215</v>
      </c>
      <c r="L19" s="20">
        <v>26912507050</v>
      </c>
      <c r="M19" s="20">
        <v>27191663672</v>
      </c>
      <c r="N19" s="20">
        <v>27191663672</v>
      </c>
      <c r="O19" s="20">
        <v>27293049262</v>
      </c>
      <c r="P19" s="20">
        <v>27417844926</v>
      </c>
      <c r="Q19" s="20">
        <v>27574534249</v>
      </c>
      <c r="R19" s="20">
        <v>27574534249</v>
      </c>
      <c r="S19" s="20">
        <v>27756260574</v>
      </c>
      <c r="T19" s="20">
        <v>27980182057</v>
      </c>
      <c r="U19" s="20">
        <v>28902727582</v>
      </c>
      <c r="V19" s="20">
        <v>28902727582</v>
      </c>
      <c r="W19" s="20">
        <v>28902727582</v>
      </c>
      <c r="X19" s="20">
        <v>29760319548</v>
      </c>
      <c r="Y19" s="20">
        <v>-857591966</v>
      </c>
      <c r="Z19" s="21">
        <v>-2.88</v>
      </c>
      <c r="AA19" s="22">
        <v>29760319548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392033888</v>
      </c>
      <c r="D22" s="18">
        <v>392033888</v>
      </c>
      <c r="E22" s="19">
        <v>271972629</v>
      </c>
      <c r="F22" s="20">
        <v>350024216</v>
      </c>
      <c r="G22" s="20">
        <v>535147081</v>
      </c>
      <c r="H22" s="20">
        <v>535147081</v>
      </c>
      <c r="I22" s="20">
        <v>535147081</v>
      </c>
      <c r="J22" s="20">
        <v>535147081</v>
      </c>
      <c r="K22" s="20">
        <v>535147081</v>
      </c>
      <c r="L22" s="20">
        <v>535147081</v>
      </c>
      <c r="M22" s="20">
        <v>535147081</v>
      </c>
      <c r="N22" s="20">
        <v>535147081</v>
      </c>
      <c r="O22" s="20">
        <v>391730090</v>
      </c>
      <c r="P22" s="20">
        <v>391730090</v>
      </c>
      <c r="Q22" s="20">
        <v>338792729</v>
      </c>
      <c r="R22" s="20">
        <v>338792729</v>
      </c>
      <c r="S22" s="20">
        <v>338792729</v>
      </c>
      <c r="T22" s="20">
        <v>338792729</v>
      </c>
      <c r="U22" s="20">
        <v>338792729</v>
      </c>
      <c r="V22" s="20">
        <v>338792729</v>
      </c>
      <c r="W22" s="20">
        <v>338792729</v>
      </c>
      <c r="X22" s="20">
        <v>350024216</v>
      </c>
      <c r="Y22" s="20">
        <v>-11231487</v>
      </c>
      <c r="Z22" s="21">
        <v>-3.21</v>
      </c>
      <c r="AA22" s="22">
        <v>350024216</v>
      </c>
    </row>
    <row r="23" spans="1:27" ht="13.5">
      <c r="A23" s="23" t="s">
        <v>49</v>
      </c>
      <c r="B23" s="17"/>
      <c r="C23" s="18">
        <v>70093779</v>
      </c>
      <c r="D23" s="18">
        <v>70093779</v>
      </c>
      <c r="E23" s="19"/>
      <c r="F23" s="20"/>
      <c r="G23" s="24">
        <v>75406795</v>
      </c>
      <c r="H23" s="24">
        <v>109818251</v>
      </c>
      <c r="I23" s="24">
        <v>109818251</v>
      </c>
      <c r="J23" s="20">
        <v>109818251</v>
      </c>
      <c r="K23" s="24">
        <v>109818251</v>
      </c>
      <c r="L23" s="24">
        <v>70029622</v>
      </c>
      <c r="M23" s="20">
        <v>70029622</v>
      </c>
      <c r="N23" s="24">
        <v>70029622</v>
      </c>
      <c r="O23" s="24">
        <v>70093779</v>
      </c>
      <c r="P23" s="24">
        <v>70093779</v>
      </c>
      <c r="Q23" s="20">
        <v>70093779</v>
      </c>
      <c r="R23" s="24">
        <v>70093779</v>
      </c>
      <c r="S23" s="24">
        <v>70093778</v>
      </c>
      <c r="T23" s="20">
        <v>70093778</v>
      </c>
      <c r="U23" s="24">
        <v>165805080</v>
      </c>
      <c r="V23" s="24">
        <v>165805080</v>
      </c>
      <c r="W23" s="24">
        <v>165805080</v>
      </c>
      <c r="X23" s="20"/>
      <c r="Y23" s="24">
        <v>165805080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27531029507</v>
      </c>
      <c r="D24" s="29">
        <f>SUM(D15:D23)</f>
        <v>27531029507</v>
      </c>
      <c r="E24" s="36">
        <f t="shared" si="1"/>
        <v>31450401165</v>
      </c>
      <c r="F24" s="37">
        <f t="shared" si="1"/>
        <v>31267026669</v>
      </c>
      <c r="G24" s="37">
        <f t="shared" si="1"/>
        <v>27483031694</v>
      </c>
      <c r="H24" s="37">
        <f t="shared" si="1"/>
        <v>27873709873</v>
      </c>
      <c r="I24" s="37">
        <f t="shared" si="1"/>
        <v>28176571952</v>
      </c>
      <c r="J24" s="37">
        <f t="shared" si="1"/>
        <v>28176571952</v>
      </c>
      <c r="K24" s="37">
        <f t="shared" si="1"/>
        <v>28356174909</v>
      </c>
      <c r="L24" s="37">
        <f t="shared" si="1"/>
        <v>28436632630</v>
      </c>
      <c r="M24" s="37">
        <f t="shared" si="1"/>
        <v>28694832099</v>
      </c>
      <c r="N24" s="37">
        <f t="shared" si="1"/>
        <v>28694832099</v>
      </c>
      <c r="O24" s="37">
        <f t="shared" si="1"/>
        <v>28670384334</v>
      </c>
      <c r="P24" s="37">
        <f t="shared" si="1"/>
        <v>28788636504</v>
      </c>
      <c r="Q24" s="37">
        <f t="shared" si="1"/>
        <v>28874010168</v>
      </c>
      <c r="R24" s="37">
        <f t="shared" si="1"/>
        <v>28874010168</v>
      </c>
      <c r="S24" s="37">
        <f t="shared" si="1"/>
        <v>29042968529</v>
      </c>
      <c r="T24" s="37">
        <f t="shared" si="1"/>
        <v>29253686035</v>
      </c>
      <c r="U24" s="37">
        <f t="shared" si="1"/>
        <v>30261609141</v>
      </c>
      <c r="V24" s="37">
        <f t="shared" si="1"/>
        <v>30261609141</v>
      </c>
      <c r="W24" s="37">
        <f t="shared" si="1"/>
        <v>30261609141</v>
      </c>
      <c r="X24" s="37">
        <f t="shared" si="1"/>
        <v>31267026669</v>
      </c>
      <c r="Y24" s="37">
        <f t="shared" si="1"/>
        <v>-1005417528</v>
      </c>
      <c r="Z24" s="38">
        <f>+IF(X24&lt;&gt;0,+(Y24/X24)*100,0)</f>
        <v>-3.2155840676620238</v>
      </c>
      <c r="AA24" s="39">
        <f>SUM(AA15:AA23)</f>
        <v>31267026669</v>
      </c>
    </row>
    <row r="25" spans="1:27" ht="13.5">
      <c r="A25" s="27" t="s">
        <v>51</v>
      </c>
      <c r="B25" s="28"/>
      <c r="C25" s="29">
        <f aca="true" t="shared" si="2" ref="C25:Y25">+C12+C24</f>
        <v>32121730043</v>
      </c>
      <c r="D25" s="29">
        <f>+D12+D24</f>
        <v>32121730043</v>
      </c>
      <c r="E25" s="30">
        <f t="shared" si="2"/>
        <v>38590468562</v>
      </c>
      <c r="F25" s="31">
        <f t="shared" si="2"/>
        <v>36348286651</v>
      </c>
      <c r="G25" s="31">
        <f t="shared" si="2"/>
        <v>32181471034</v>
      </c>
      <c r="H25" s="31">
        <f t="shared" si="2"/>
        <v>32073393469</v>
      </c>
      <c r="I25" s="31">
        <f t="shared" si="2"/>
        <v>32406096294</v>
      </c>
      <c r="J25" s="31">
        <f t="shared" si="2"/>
        <v>32406096294</v>
      </c>
      <c r="K25" s="31">
        <f t="shared" si="2"/>
        <v>32160280001</v>
      </c>
      <c r="L25" s="31">
        <f t="shared" si="2"/>
        <v>31949661179</v>
      </c>
      <c r="M25" s="31">
        <f t="shared" si="2"/>
        <v>32091170754</v>
      </c>
      <c r="N25" s="31">
        <f t="shared" si="2"/>
        <v>32091170754</v>
      </c>
      <c r="O25" s="31">
        <f t="shared" si="2"/>
        <v>32256612289</v>
      </c>
      <c r="P25" s="31">
        <f t="shared" si="2"/>
        <v>32429152571</v>
      </c>
      <c r="Q25" s="31">
        <f t="shared" si="2"/>
        <v>32886430730</v>
      </c>
      <c r="R25" s="31">
        <f t="shared" si="2"/>
        <v>32886430730</v>
      </c>
      <c r="S25" s="31">
        <f t="shared" si="2"/>
        <v>33035889041</v>
      </c>
      <c r="T25" s="31">
        <f t="shared" si="2"/>
        <v>33680742830</v>
      </c>
      <c r="U25" s="31">
        <f t="shared" si="2"/>
        <v>35512306291</v>
      </c>
      <c r="V25" s="31">
        <f t="shared" si="2"/>
        <v>35512306291</v>
      </c>
      <c r="W25" s="31">
        <f t="shared" si="2"/>
        <v>35512306291</v>
      </c>
      <c r="X25" s="31">
        <f t="shared" si="2"/>
        <v>36348286651</v>
      </c>
      <c r="Y25" s="31">
        <f t="shared" si="2"/>
        <v>-835980360</v>
      </c>
      <c r="Z25" s="32">
        <f>+IF(X25&lt;&gt;0,+(Y25/X25)*100,0)</f>
        <v>-2.299916824214329</v>
      </c>
      <c r="AA25" s="33">
        <f>+AA12+AA24</f>
        <v>36348286651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520693404</v>
      </c>
      <c r="D30" s="18">
        <v>520693404</v>
      </c>
      <c r="E30" s="19">
        <v>792689767</v>
      </c>
      <c r="F30" s="20">
        <v>538347354</v>
      </c>
      <c r="G30" s="20">
        <v>787100165</v>
      </c>
      <c r="H30" s="20">
        <v>784791168</v>
      </c>
      <c r="I30" s="20">
        <v>534714130</v>
      </c>
      <c r="J30" s="20">
        <v>534714130</v>
      </c>
      <c r="K30" s="20">
        <v>1646714130</v>
      </c>
      <c r="L30" s="20">
        <v>1608549820</v>
      </c>
      <c r="M30" s="20">
        <v>1608549820</v>
      </c>
      <c r="N30" s="20">
        <v>1608549820</v>
      </c>
      <c r="O30" s="20">
        <v>1706549820</v>
      </c>
      <c r="P30" s="20">
        <v>1706549820</v>
      </c>
      <c r="Q30" s="20">
        <v>1706549820</v>
      </c>
      <c r="R30" s="20">
        <v>1706549820</v>
      </c>
      <c r="S30" s="20">
        <v>683588888</v>
      </c>
      <c r="T30" s="20">
        <v>681279891</v>
      </c>
      <c r="U30" s="20">
        <v>551279891</v>
      </c>
      <c r="V30" s="20">
        <v>551279891</v>
      </c>
      <c r="W30" s="20">
        <v>551279891</v>
      </c>
      <c r="X30" s="20">
        <v>538347354</v>
      </c>
      <c r="Y30" s="20">
        <v>12932537</v>
      </c>
      <c r="Z30" s="21">
        <v>2.4</v>
      </c>
      <c r="AA30" s="22">
        <v>538347354</v>
      </c>
    </row>
    <row r="31" spans="1:27" ht="13.5">
      <c r="A31" s="23" t="s">
        <v>56</v>
      </c>
      <c r="B31" s="17"/>
      <c r="C31" s="18">
        <v>413750974</v>
      </c>
      <c r="D31" s="18">
        <v>413750974</v>
      </c>
      <c r="E31" s="19">
        <v>486962096</v>
      </c>
      <c r="F31" s="20">
        <v>422201165</v>
      </c>
      <c r="G31" s="20">
        <v>407171149</v>
      </c>
      <c r="H31" s="20">
        <v>406202201</v>
      </c>
      <c r="I31" s="20">
        <v>393526726</v>
      </c>
      <c r="J31" s="20">
        <v>393526726</v>
      </c>
      <c r="K31" s="20">
        <v>379332316</v>
      </c>
      <c r="L31" s="20">
        <v>366648556</v>
      </c>
      <c r="M31" s="20">
        <v>363225386</v>
      </c>
      <c r="N31" s="20">
        <v>363225386</v>
      </c>
      <c r="O31" s="20">
        <v>362325850</v>
      </c>
      <c r="P31" s="20">
        <v>359394148</v>
      </c>
      <c r="Q31" s="20">
        <v>354931963</v>
      </c>
      <c r="R31" s="20">
        <v>354931963</v>
      </c>
      <c r="S31" s="20">
        <v>355346488</v>
      </c>
      <c r="T31" s="20">
        <v>350673187</v>
      </c>
      <c r="U31" s="20">
        <v>351437737</v>
      </c>
      <c r="V31" s="20">
        <v>351437737</v>
      </c>
      <c r="W31" s="20">
        <v>351437737</v>
      </c>
      <c r="X31" s="20">
        <v>422201165</v>
      </c>
      <c r="Y31" s="20">
        <v>-70763428</v>
      </c>
      <c r="Z31" s="21">
        <v>-16.76</v>
      </c>
      <c r="AA31" s="22">
        <v>422201165</v>
      </c>
    </row>
    <row r="32" spans="1:27" ht="13.5">
      <c r="A32" s="23" t="s">
        <v>57</v>
      </c>
      <c r="B32" s="17"/>
      <c r="C32" s="18">
        <v>5448130770</v>
      </c>
      <c r="D32" s="18">
        <v>5448130770</v>
      </c>
      <c r="E32" s="19">
        <v>5463000721</v>
      </c>
      <c r="F32" s="20">
        <v>5209333168</v>
      </c>
      <c r="G32" s="20">
        <v>3499549898</v>
      </c>
      <c r="H32" s="20">
        <v>3698544921</v>
      </c>
      <c r="I32" s="20">
        <v>3305734354</v>
      </c>
      <c r="J32" s="20">
        <v>3305734354</v>
      </c>
      <c r="K32" s="20">
        <v>3496499102</v>
      </c>
      <c r="L32" s="20">
        <v>3586849245</v>
      </c>
      <c r="M32" s="20">
        <v>3927143704</v>
      </c>
      <c r="N32" s="20">
        <v>3927143704</v>
      </c>
      <c r="O32" s="20">
        <v>3962291355</v>
      </c>
      <c r="P32" s="20">
        <v>4825030690</v>
      </c>
      <c r="Q32" s="20">
        <v>4717011861</v>
      </c>
      <c r="R32" s="20">
        <v>4717011861</v>
      </c>
      <c r="S32" s="20">
        <v>4642196909</v>
      </c>
      <c r="T32" s="20">
        <v>4634532327</v>
      </c>
      <c r="U32" s="20">
        <v>6221969750</v>
      </c>
      <c r="V32" s="20">
        <v>6221969750</v>
      </c>
      <c r="W32" s="20">
        <v>6221969750</v>
      </c>
      <c r="X32" s="20">
        <v>5209333168</v>
      </c>
      <c r="Y32" s="20">
        <v>1012636582</v>
      </c>
      <c r="Z32" s="21">
        <v>19.44</v>
      </c>
      <c r="AA32" s="22">
        <v>5209333168</v>
      </c>
    </row>
    <row r="33" spans="1:27" ht="13.5">
      <c r="A33" s="23" t="s">
        <v>58</v>
      </c>
      <c r="B33" s="17"/>
      <c r="C33" s="18"/>
      <c r="D33" s="18"/>
      <c r="E33" s="19">
        <v>4385383</v>
      </c>
      <c r="F33" s="20">
        <v>2405124</v>
      </c>
      <c r="G33" s="20"/>
      <c r="H33" s="20">
        <v>39306073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2405124</v>
      </c>
      <c r="Y33" s="20">
        <v>-2405124</v>
      </c>
      <c r="Z33" s="21">
        <v>-100</v>
      </c>
      <c r="AA33" s="22">
        <v>2405124</v>
      </c>
    </row>
    <row r="34" spans="1:27" ht="13.5">
      <c r="A34" s="27" t="s">
        <v>59</v>
      </c>
      <c r="B34" s="28"/>
      <c r="C34" s="29">
        <f aca="true" t="shared" si="3" ref="C34:Y34">SUM(C29:C33)</f>
        <v>6382575148</v>
      </c>
      <c r="D34" s="29">
        <f>SUM(D29:D33)</f>
        <v>6382575148</v>
      </c>
      <c r="E34" s="30">
        <f t="shared" si="3"/>
        <v>6747037967</v>
      </c>
      <c r="F34" s="31">
        <f t="shared" si="3"/>
        <v>6172286811</v>
      </c>
      <c r="G34" s="31">
        <f t="shared" si="3"/>
        <v>4693821212</v>
      </c>
      <c r="H34" s="31">
        <f t="shared" si="3"/>
        <v>4928844363</v>
      </c>
      <c r="I34" s="31">
        <f t="shared" si="3"/>
        <v>4233975210</v>
      </c>
      <c r="J34" s="31">
        <f t="shared" si="3"/>
        <v>4233975210</v>
      </c>
      <c r="K34" s="31">
        <f t="shared" si="3"/>
        <v>5522545548</v>
      </c>
      <c r="L34" s="31">
        <f t="shared" si="3"/>
        <v>5562047621</v>
      </c>
      <c r="M34" s="31">
        <f t="shared" si="3"/>
        <v>5898918910</v>
      </c>
      <c r="N34" s="31">
        <f t="shared" si="3"/>
        <v>5898918910</v>
      </c>
      <c r="O34" s="31">
        <f t="shared" si="3"/>
        <v>6031167025</v>
      </c>
      <c r="P34" s="31">
        <f t="shared" si="3"/>
        <v>6890974658</v>
      </c>
      <c r="Q34" s="31">
        <f t="shared" si="3"/>
        <v>6778493644</v>
      </c>
      <c r="R34" s="31">
        <f t="shared" si="3"/>
        <v>6778493644</v>
      </c>
      <c r="S34" s="31">
        <f t="shared" si="3"/>
        <v>5681132285</v>
      </c>
      <c r="T34" s="31">
        <f t="shared" si="3"/>
        <v>5666485405</v>
      </c>
      <c r="U34" s="31">
        <f t="shared" si="3"/>
        <v>7124687378</v>
      </c>
      <c r="V34" s="31">
        <f t="shared" si="3"/>
        <v>7124687378</v>
      </c>
      <c r="W34" s="31">
        <f t="shared" si="3"/>
        <v>7124687378</v>
      </c>
      <c r="X34" s="31">
        <f t="shared" si="3"/>
        <v>6172286811</v>
      </c>
      <c r="Y34" s="31">
        <f t="shared" si="3"/>
        <v>952400567</v>
      </c>
      <c r="Z34" s="32">
        <f>+IF(X34&lt;&gt;0,+(Y34/X34)*100,0)</f>
        <v>15.430270759658644</v>
      </c>
      <c r="AA34" s="33">
        <f>SUM(AA29:AA33)</f>
        <v>6172286811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8790844735</v>
      </c>
      <c r="D37" s="18">
        <v>8790844735</v>
      </c>
      <c r="E37" s="19">
        <v>9999396468</v>
      </c>
      <c r="F37" s="20">
        <v>9924681287</v>
      </c>
      <c r="G37" s="20">
        <v>8516425552</v>
      </c>
      <c r="H37" s="20">
        <v>9152848702</v>
      </c>
      <c r="I37" s="20">
        <v>10221004222</v>
      </c>
      <c r="J37" s="20">
        <v>10221004222</v>
      </c>
      <c r="K37" s="20">
        <v>8740986911</v>
      </c>
      <c r="L37" s="20">
        <v>9009446526</v>
      </c>
      <c r="M37" s="20">
        <v>8675724334</v>
      </c>
      <c r="N37" s="20">
        <v>8675724334</v>
      </c>
      <c r="O37" s="20">
        <v>8734724334</v>
      </c>
      <c r="P37" s="20">
        <v>8394143074</v>
      </c>
      <c r="Q37" s="20">
        <v>7291078206</v>
      </c>
      <c r="R37" s="20">
        <v>7291078206</v>
      </c>
      <c r="S37" s="20">
        <v>8444021337</v>
      </c>
      <c r="T37" s="20">
        <v>8679021337</v>
      </c>
      <c r="U37" s="20">
        <v>9817284593</v>
      </c>
      <c r="V37" s="20">
        <v>9817284593</v>
      </c>
      <c r="W37" s="20">
        <v>9817284593</v>
      </c>
      <c r="X37" s="20">
        <v>9924681287</v>
      </c>
      <c r="Y37" s="20">
        <v>-107396694</v>
      </c>
      <c r="Z37" s="21">
        <v>-1.08</v>
      </c>
      <c r="AA37" s="22">
        <v>9924681287</v>
      </c>
    </row>
    <row r="38" spans="1:27" ht="13.5">
      <c r="A38" s="23" t="s">
        <v>58</v>
      </c>
      <c r="B38" s="17"/>
      <c r="C38" s="18">
        <v>2401604627</v>
      </c>
      <c r="D38" s="18">
        <v>2401604627</v>
      </c>
      <c r="E38" s="19">
        <v>2141795534</v>
      </c>
      <c r="F38" s="20">
        <v>2540089022</v>
      </c>
      <c r="G38" s="20">
        <v>2225835354</v>
      </c>
      <c r="H38" s="20">
        <v>2362286292</v>
      </c>
      <c r="I38" s="20">
        <v>2401592365</v>
      </c>
      <c r="J38" s="20">
        <v>2401592365</v>
      </c>
      <c r="K38" s="20">
        <v>2362286292</v>
      </c>
      <c r="L38" s="20">
        <v>2362286292</v>
      </c>
      <c r="M38" s="20">
        <v>2401592365</v>
      </c>
      <c r="N38" s="20">
        <v>2401592365</v>
      </c>
      <c r="O38" s="20">
        <v>2401592365</v>
      </c>
      <c r="P38" s="20">
        <v>2401592365</v>
      </c>
      <c r="Q38" s="20">
        <v>2401592365</v>
      </c>
      <c r="R38" s="20">
        <v>2401592365</v>
      </c>
      <c r="S38" s="20">
        <v>2401592365</v>
      </c>
      <c r="T38" s="20">
        <v>2401592365</v>
      </c>
      <c r="U38" s="20">
        <v>2401592365</v>
      </c>
      <c r="V38" s="20">
        <v>2401592365</v>
      </c>
      <c r="W38" s="20">
        <v>2401592365</v>
      </c>
      <c r="X38" s="20">
        <v>2540089022</v>
      </c>
      <c r="Y38" s="20">
        <v>-138496657</v>
      </c>
      <c r="Z38" s="21">
        <v>-5.45</v>
      </c>
      <c r="AA38" s="22">
        <v>2540089022</v>
      </c>
    </row>
    <row r="39" spans="1:27" ht="13.5">
      <c r="A39" s="27" t="s">
        <v>61</v>
      </c>
      <c r="B39" s="35"/>
      <c r="C39" s="29">
        <f aca="true" t="shared" si="4" ref="C39:Y39">SUM(C37:C38)</f>
        <v>11192449362</v>
      </c>
      <c r="D39" s="29">
        <f>SUM(D37:D38)</f>
        <v>11192449362</v>
      </c>
      <c r="E39" s="36">
        <f t="shared" si="4"/>
        <v>12141192002</v>
      </c>
      <c r="F39" s="37">
        <f t="shared" si="4"/>
        <v>12464770309</v>
      </c>
      <c r="G39" s="37">
        <f t="shared" si="4"/>
        <v>10742260906</v>
      </c>
      <c r="H39" s="37">
        <f t="shared" si="4"/>
        <v>11515134994</v>
      </c>
      <c r="I39" s="37">
        <f t="shared" si="4"/>
        <v>12622596587</v>
      </c>
      <c r="J39" s="37">
        <f t="shared" si="4"/>
        <v>12622596587</v>
      </c>
      <c r="K39" s="37">
        <f t="shared" si="4"/>
        <v>11103273203</v>
      </c>
      <c r="L39" s="37">
        <f t="shared" si="4"/>
        <v>11371732818</v>
      </c>
      <c r="M39" s="37">
        <f t="shared" si="4"/>
        <v>11077316699</v>
      </c>
      <c r="N39" s="37">
        <f t="shared" si="4"/>
        <v>11077316699</v>
      </c>
      <c r="O39" s="37">
        <f t="shared" si="4"/>
        <v>11136316699</v>
      </c>
      <c r="P39" s="37">
        <f t="shared" si="4"/>
        <v>10795735439</v>
      </c>
      <c r="Q39" s="37">
        <f t="shared" si="4"/>
        <v>9692670571</v>
      </c>
      <c r="R39" s="37">
        <f t="shared" si="4"/>
        <v>9692670571</v>
      </c>
      <c r="S39" s="37">
        <f t="shared" si="4"/>
        <v>10845613702</v>
      </c>
      <c r="T39" s="37">
        <f t="shared" si="4"/>
        <v>11080613702</v>
      </c>
      <c r="U39" s="37">
        <f t="shared" si="4"/>
        <v>12218876958</v>
      </c>
      <c r="V39" s="37">
        <f t="shared" si="4"/>
        <v>12218876958</v>
      </c>
      <c r="W39" s="37">
        <f t="shared" si="4"/>
        <v>12218876958</v>
      </c>
      <c r="X39" s="37">
        <f t="shared" si="4"/>
        <v>12464770309</v>
      </c>
      <c r="Y39" s="37">
        <f t="shared" si="4"/>
        <v>-245893351</v>
      </c>
      <c r="Z39" s="38">
        <f>+IF(X39&lt;&gt;0,+(Y39/X39)*100,0)</f>
        <v>-1.9727066356165137</v>
      </c>
      <c r="AA39" s="39">
        <f>SUM(AA37:AA38)</f>
        <v>12464770309</v>
      </c>
    </row>
    <row r="40" spans="1:27" ht="13.5">
      <c r="A40" s="27" t="s">
        <v>62</v>
      </c>
      <c r="B40" s="28"/>
      <c r="C40" s="29">
        <f aca="true" t="shared" si="5" ref="C40:Y40">+C34+C39</f>
        <v>17575024510</v>
      </c>
      <c r="D40" s="29">
        <f>+D34+D39</f>
        <v>17575024510</v>
      </c>
      <c r="E40" s="30">
        <f t="shared" si="5"/>
        <v>18888229969</v>
      </c>
      <c r="F40" s="31">
        <f t="shared" si="5"/>
        <v>18637057120</v>
      </c>
      <c r="G40" s="31">
        <f t="shared" si="5"/>
        <v>15436082118</v>
      </c>
      <c r="H40" s="31">
        <f t="shared" si="5"/>
        <v>16443979357</v>
      </c>
      <c r="I40" s="31">
        <f t="shared" si="5"/>
        <v>16856571797</v>
      </c>
      <c r="J40" s="31">
        <f t="shared" si="5"/>
        <v>16856571797</v>
      </c>
      <c r="K40" s="31">
        <f t="shared" si="5"/>
        <v>16625818751</v>
      </c>
      <c r="L40" s="31">
        <f t="shared" si="5"/>
        <v>16933780439</v>
      </c>
      <c r="M40" s="31">
        <f t="shared" si="5"/>
        <v>16976235609</v>
      </c>
      <c r="N40" s="31">
        <f t="shared" si="5"/>
        <v>16976235609</v>
      </c>
      <c r="O40" s="31">
        <f t="shared" si="5"/>
        <v>17167483724</v>
      </c>
      <c r="P40" s="31">
        <f t="shared" si="5"/>
        <v>17686710097</v>
      </c>
      <c r="Q40" s="31">
        <f t="shared" si="5"/>
        <v>16471164215</v>
      </c>
      <c r="R40" s="31">
        <f t="shared" si="5"/>
        <v>16471164215</v>
      </c>
      <c r="S40" s="31">
        <f t="shared" si="5"/>
        <v>16526745987</v>
      </c>
      <c r="T40" s="31">
        <f t="shared" si="5"/>
        <v>16747099107</v>
      </c>
      <c r="U40" s="31">
        <f t="shared" si="5"/>
        <v>19343564336</v>
      </c>
      <c r="V40" s="31">
        <f t="shared" si="5"/>
        <v>19343564336</v>
      </c>
      <c r="W40" s="31">
        <f t="shared" si="5"/>
        <v>19343564336</v>
      </c>
      <c r="X40" s="31">
        <f t="shared" si="5"/>
        <v>18637057120</v>
      </c>
      <c r="Y40" s="31">
        <f t="shared" si="5"/>
        <v>706507216</v>
      </c>
      <c r="Z40" s="32">
        <f>+IF(X40&lt;&gt;0,+(Y40/X40)*100,0)</f>
        <v>3.7908732663689984</v>
      </c>
      <c r="AA40" s="33">
        <f>+AA34+AA39</f>
        <v>18637057120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14546705533</v>
      </c>
      <c r="D42" s="43">
        <f>+D25-D40</f>
        <v>14546705533</v>
      </c>
      <c r="E42" s="44">
        <f t="shared" si="6"/>
        <v>19702238593</v>
      </c>
      <c r="F42" s="45">
        <f t="shared" si="6"/>
        <v>17711229531</v>
      </c>
      <c r="G42" s="45">
        <f t="shared" si="6"/>
        <v>16745388916</v>
      </c>
      <c r="H42" s="45">
        <f t="shared" si="6"/>
        <v>15629414112</v>
      </c>
      <c r="I42" s="45">
        <f t="shared" si="6"/>
        <v>15549524497</v>
      </c>
      <c r="J42" s="45">
        <f t="shared" si="6"/>
        <v>15549524497</v>
      </c>
      <c r="K42" s="45">
        <f t="shared" si="6"/>
        <v>15534461250</v>
      </c>
      <c r="L42" s="45">
        <f t="shared" si="6"/>
        <v>15015880740</v>
      </c>
      <c r="M42" s="45">
        <f t="shared" si="6"/>
        <v>15114935145</v>
      </c>
      <c r="N42" s="45">
        <f t="shared" si="6"/>
        <v>15114935145</v>
      </c>
      <c r="O42" s="45">
        <f t="shared" si="6"/>
        <v>15089128565</v>
      </c>
      <c r="P42" s="45">
        <f t="shared" si="6"/>
        <v>14742442474</v>
      </c>
      <c r="Q42" s="45">
        <f t="shared" si="6"/>
        <v>16415266515</v>
      </c>
      <c r="R42" s="45">
        <f t="shared" si="6"/>
        <v>16415266515</v>
      </c>
      <c r="S42" s="45">
        <f t="shared" si="6"/>
        <v>16509143054</v>
      </c>
      <c r="T42" s="45">
        <f t="shared" si="6"/>
        <v>16933643723</v>
      </c>
      <c r="U42" s="45">
        <f t="shared" si="6"/>
        <v>16168741955</v>
      </c>
      <c r="V42" s="45">
        <f t="shared" si="6"/>
        <v>16168741955</v>
      </c>
      <c r="W42" s="45">
        <f t="shared" si="6"/>
        <v>16168741955</v>
      </c>
      <c r="X42" s="45">
        <f t="shared" si="6"/>
        <v>17711229531</v>
      </c>
      <c r="Y42" s="45">
        <f t="shared" si="6"/>
        <v>-1542487576</v>
      </c>
      <c r="Z42" s="46">
        <f>+IF(X42&lt;&gt;0,+(Y42/X42)*100,0)</f>
        <v>-8.709093704082942</v>
      </c>
      <c r="AA42" s="47">
        <f>+AA25-AA40</f>
        <v>17711229531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14546705533</v>
      </c>
      <c r="D45" s="18">
        <v>14546705533</v>
      </c>
      <c r="E45" s="19">
        <v>19334077854</v>
      </c>
      <c r="F45" s="20">
        <v>17441251161</v>
      </c>
      <c r="G45" s="20">
        <v>16496753946</v>
      </c>
      <c r="H45" s="20">
        <v>15380779142</v>
      </c>
      <c r="I45" s="20">
        <v>15300889529</v>
      </c>
      <c r="J45" s="20">
        <v>15300889529</v>
      </c>
      <c r="K45" s="20">
        <v>15285826279</v>
      </c>
      <c r="L45" s="20">
        <v>14767245769</v>
      </c>
      <c r="M45" s="20">
        <v>14866300174</v>
      </c>
      <c r="N45" s="20">
        <v>14866300174</v>
      </c>
      <c r="O45" s="20">
        <v>14840493594</v>
      </c>
      <c r="P45" s="20">
        <v>14493807503</v>
      </c>
      <c r="Q45" s="20">
        <v>16166631544</v>
      </c>
      <c r="R45" s="20">
        <v>16166631544</v>
      </c>
      <c r="S45" s="20">
        <v>16260508083</v>
      </c>
      <c r="T45" s="20">
        <v>16685008752</v>
      </c>
      <c r="U45" s="20">
        <v>15920106984</v>
      </c>
      <c r="V45" s="20">
        <v>15920106984</v>
      </c>
      <c r="W45" s="20">
        <v>15920106984</v>
      </c>
      <c r="X45" s="20">
        <v>17441251161</v>
      </c>
      <c r="Y45" s="20">
        <v>-1521144177</v>
      </c>
      <c r="Z45" s="48">
        <v>-8.72</v>
      </c>
      <c r="AA45" s="22">
        <v>17441251161</v>
      </c>
    </row>
    <row r="46" spans="1:27" ht="13.5">
      <c r="A46" s="23" t="s">
        <v>67</v>
      </c>
      <c r="B46" s="17"/>
      <c r="C46" s="18"/>
      <c r="D46" s="18"/>
      <c r="E46" s="19">
        <v>356046886</v>
      </c>
      <c r="F46" s="20">
        <v>269978370</v>
      </c>
      <c r="G46" s="20">
        <v>248634970</v>
      </c>
      <c r="H46" s="20">
        <v>248634970</v>
      </c>
      <c r="I46" s="20">
        <v>248634968</v>
      </c>
      <c r="J46" s="20">
        <v>248634968</v>
      </c>
      <c r="K46" s="20">
        <v>248634971</v>
      </c>
      <c r="L46" s="20">
        <v>248634971</v>
      </c>
      <c r="M46" s="20">
        <v>248634971</v>
      </c>
      <c r="N46" s="20">
        <v>248634971</v>
      </c>
      <c r="O46" s="20">
        <v>248634971</v>
      </c>
      <c r="P46" s="20">
        <v>248634971</v>
      </c>
      <c r="Q46" s="20">
        <v>248634971</v>
      </c>
      <c r="R46" s="20">
        <v>248634971</v>
      </c>
      <c r="S46" s="20">
        <v>248634971</v>
      </c>
      <c r="T46" s="20">
        <v>248634971</v>
      </c>
      <c r="U46" s="20">
        <v>248634971</v>
      </c>
      <c r="V46" s="20">
        <v>248634971</v>
      </c>
      <c r="W46" s="20">
        <v>248634971</v>
      </c>
      <c r="X46" s="20">
        <v>269978370</v>
      </c>
      <c r="Y46" s="20">
        <v>-21343399</v>
      </c>
      <c r="Z46" s="48">
        <v>-7.91</v>
      </c>
      <c r="AA46" s="22">
        <v>269978370</v>
      </c>
    </row>
    <row r="47" spans="1:27" ht="13.5">
      <c r="A47" s="23" t="s">
        <v>68</v>
      </c>
      <c r="B47" s="17"/>
      <c r="C47" s="18"/>
      <c r="D47" s="18"/>
      <c r="E47" s="19">
        <v>12113853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14546705533</v>
      </c>
      <c r="D48" s="51">
        <f>SUM(D45:D47)</f>
        <v>14546705533</v>
      </c>
      <c r="E48" s="52">
        <f t="shared" si="7"/>
        <v>19702238593</v>
      </c>
      <c r="F48" s="53">
        <f t="shared" si="7"/>
        <v>17711229531</v>
      </c>
      <c r="G48" s="53">
        <f t="shared" si="7"/>
        <v>16745388916</v>
      </c>
      <c r="H48" s="53">
        <f t="shared" si="7"/>
        <v>15629414112</v>
      </c>
      <c r="I48" s="53">
        <f t="shared" si="7"/>
        <v>15549524497</v>
      </c>
      <c r="J48" s="53">
        <f t="shared" si="7"/>
        <v>15549524497</v>
      </c>
      <c r="K48" s="53">
        <f t="shared" si="7"/>
        <v>15534461250</v>
      </c>
      <c r="L48" s="53">
        <f t="shared" si="7"/>
        <v>15015880740</v>
      </c>
      <c r="M48" s="53">
        <f t="shared" si="7"/>
        <v>15114935145</v>
      </c>
      <c r="N48" s="53">
        <f t="shared" si="7"/>
        <v>15114935145</v>
      </c>
      <c r="O48" s="53">
        <f t="shared" si="7"/>
        <v>15089128565</v>
      </c>
      <c r="P48" s="53">
        <f t="shared" si="7"/>
        <v>14742442474</v>
      </c>
      <c r="Q48" s="53">
        <f t="shared" si="7"/>
        <v>16415266515</v>
      </c>
      <c r="R48" s="53">
        <f t="shared" si="7"/>
        <v>16415266515</v>
      </c>
      <c r="S48" s="53">
        <f t="shared" si="7"/>
        <v>16509143054</v>
      </c>
      <c r="T48" s="53">
        <f t="shared" si="7"/>
        <v>16933643723</v>
      </c>
      <c r="U48" s="53">
        <f t="shared" si="7"/>
        <v>16168741955</v>
      </c>
      <c r="V48" s="53">
        <f t="shared" si="7"/>
        <v>16168741955</v>
      </c>
      <c r="W48" s="53">
        <f t="shared" si="7"/>
        <v>16168741955</v>
      </c>
      <c r="X48" s="53">
        <f t="shared" si="7"/>
        <v>17711229531</v>
      </c>
      <c r="Y48" s="53">
        <f t="shared" si="7"/>
        <v>-1542487576</v>
      </c>
      <c r="Z48" s="54">
        <f>+IF(X48&lt;&gt;0,+(Y48/X48)*100,0)</f>
        <v>-8.709093704082942</v>
      </c>
      <c r="AA48" s="55">
        <f>SUM(AA45:AA47)</f>
        <v>17711229531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5894540499</v>
      </c>
      <c r="D6" s="18">
        <v>5894540499</v>
      </c>
      <c r="E6" s="19">
        <v>4341321367</v>
      </c>
      <c r="F6" s="20">
        <v>4361319692</v>
      </c>
      <c r="G6" s="20">
        <v>6059111008</v>
      </c>
      <c r="H6" s="20">
        <v>6118371033</v>
      </c>
      <c r="I6" s="20">
        <v>6031455674</v>
      </c>
      <c r="J6" s="20">
        <v>6031455674</v>
      </c>
      <c r="K6" s="20">
        <v>5814078659</v>
      </c>
      <c r="L6" s="20">
        <v>6561996002</v>
      </c>
      <c r="M6" s="20">
        <v>7152105419</v>
      </c>
      <c r="N6" s="20">
        <v>7152105419</v>
      </c>
      <c r="O6" s="20">
        <v>6930607763</v>
      </c>
      <c r="P6" s="20">
        <v>6584918759</v>
      </c>
      <c r="Q6" s="20">
        <v>8337183398</v>
      </c>
      <c r="R6" s="20">
        <v>8337183398</v>
      </c>
      <c r="S6" s="20">
        <v>7778083455</v>
      </c>
      <c r="T6" s="20">
        <v>7603332702</v>
      </c>
      <c r="U6" s="20">
        <v>7658121957</v>
      </c>
      <c r="V6" s="20">
        <v>7658121957</v>
      </c>
      <c r="W6" s="20">
        <v>7658121957</v>
      </c>
      <c r="X6" s="20">
        <v>4361319692</v>
      </c>
      <c r="Y6" s="20">
        <v>3296802265</v>
      </c>
      <c r="Z6" s="21">
        <v>75.59</v>
      </c>
      <c r="AA6" s="22">
        <v>4361319692</v>
      </c>
    </row>
    <row r="7" spans="1:27" ht="13.5">
      <c r="A7" s="23" t="s">
        <v>34</v>
      </c>
      <c r="B7" s="17"/>
      <c r="C7" s="18">
        <v>143069576</v>
      </c>
      <c r="D7" s="18">
        <v>143069576</v>
      </c>
      <c r="E7" s="19">
        <v>22771212</v>
      </c>
      <c r="F7" s="20">
        <v>22771000</v>
      </c>
      <c r="G7" s="20"/>
      <c r="H7" s="20">
        <v>161288586</v>
      </c>
      <c r="I7" s="20">
        <v>161288586</v>
      </c>
      <c r="J7" s="20">
        <v>161288586</v>
      </c>
      <c r="K7" s="20">
        <v>161288586</v>
      </c>
      <c r="L7" s="20">
        <v>161288586</v>
      </c>
      <c r="M7" s="20">
        <v>143069575</v>
      </c>
      <c r="N7" s="20">
        <v>143069575</v>
      </c>
      <c r="O7" s="20">
        <v>143069575</v>
      </c>
      <c r="P7" s="20">
        <v>143069576</v>
      </c>
      <c r="Q7" s="20">
        <v>143069576</v>
      </c>
      <c r="R7" s="20">
        <v>143069576</v>
      </c>
      <c r="S7" s="20">
        <v>143069576</v>
      </c>
      <c r="T7" s="20">
        <v>143069576</v>
      </c>
      <c r="U7" s="20">
        <v>143069576</v>
      </c>
      <c r="V7" s="20">
        <v>143069576</v>
      </c>
      <c r="W7" s="20">
        <v>143069576</v>
      </c>
      <c r="X7" s="20">
        <v>22771000</v>
      </c>
      <c r="Y7" s="20">
        <v>120298576</v>
      </c>
      <c r="Z7" s="21">
        <v>528.3</v>
      </c>
      <c r="AA7" s="22">
        <v>22771000</v>
      </c>
    </row>
    <row r="8" spans="1:27" ht="13.5">
      <c r="A8" s="23" t="s">
        <v>35</v>
      </c>
      <c r="B8" s="17"/>
      <c r="C8" s="18">
        <v>4460073394</v>
      </c>
      <c r="D8" s="18">
        <v>4460073394</v>
      </c>
      <c r="E8" s="19">
        <v>2674034642</v>
      </c>
      <c r="F8" s="20">
        <v>2674034854</v>
      </c>
      <c r="G8" s="20">
        <v>4852220567</v>
      </c>
      <c r="H8" s="20">
        <v>4894444809</v>
      </c>
      <c r="I8" s="20">
        <v>4915019017</v>
      </c>
      <c r="J8" s="20">
        <v>4915019017</v>
      </c>
      <c r="K8" s="20">
        <v>4868634696</v>
      </c>
      <c r="L8" s="20">
        <v>4901109962</v>
      </c>
      <c r="M8" s="20">
        <v>4892197614</v>
      </c>
      <c r="N8" s="20">
        <v>4892197614</v>
      </c>
      <c r="O8" s="20">
        <v>4827538418</v>
      </c>
      <c r="P8" s="20">
        <v>4997955145</v>
      </c>
      <c r="Q8" s="20">
        <v>4858952857</v>
      </c>
      <c r="R8" s="20">
        <v>4858952857</v>
      </c>
      <c r="S8" s="20">
        <v>4980626800</v>
      </c>
      <c r="T8" s="20">
        <v>4968308495</v>
      </c>
      <c r="U8" s="20">
        <v>4998331300</v>
      </c>
      <c r="V8" s="20">
        <v>4998331300</v>
      </c>
      <c r="W8" s="20">
        <v>4998331300</v>
      </c>
      <c r="X8" s="20">
        <v>2674034854</v>
      </c>
      <c r="Y8" s="20">
        <v>2324296446</v>
      </c>
      <c r="Z8" s="21">
        <v>86.92</v>
      </c>
      <c r="AA8" s="22">
        <v>2674034854</v>
      </c>
    </row>
    <row r="9" spans="1:27" ht="13.5">
      <c r="A9" s="23" t="s">
        <v>36</v>
      </c>
      <c r="B9" s="17"/>
      <c r="C9" s="18">
        <v>605178045</v>
      </c>
      <c r="D9" s="18">
        <v>605178045</v>
      </c>
      <c r="E9" s="19">
        <v>486351171</v>
      </c>
      <c r="F9" s="20">
        <v>486351171</v>
      </c>
      <c r="G9" s="20">
        <v>308194580</v>
      </c>
      <c r="H9" s="20">
        <v>652084833</v>
      </c>
      <c r="I9" s="20">
        <v>700966555</v>
      </c>
      <c r="J9" s="20">
        <v>700966555</v>
      </c>
      <c r="K9" s="20">
        <v>309346903</v>
      </c>
      <c r="L9" s="20">
        <v>145284412</v>
      </c>
      <c r="M9" s="20">
        <v>176166691</v>
      </c>
      <c r="N9" s="20">
        <v>176166691</v>
      </c>
      <c r="O9" s="20">
        <v>192481010</v>
      </c>
      <c r="P9" s="20">
        <v>438793579</v>
      </c>
      <c r="Q9" s="20">
        <v>300975197</v>
      </c>
      <c r="R9" s="20">
        <v>300975197</v>
      </c>
      <c r="S9" s="20">
        <v>324848165</v>
      </c>
      <c r="T9" s="20">
        <v>271955205</v>
      </c>
      <c r="U9" s="20">
        <v>341027687</v>
      </c>
      <c r="V9" s="20">
        <v>341027687</v>
      </c>
      <c r="W9" s="20">
        <v>341027687</v>
      </c>
      <c r="X9" s="20">
        <v>486351171</v>
      </c>
      <c r="Y9" s="20">
        <v>-145323484</v>
      </c>
      <c r="Z9" s="21">
        <v>-29.88</v>
      </c>
      <c r="AA9" s="22">
        <v>486351171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155324378</v>
      </c>
      <c r="D11" s="18">
        <v>155324378</v>
      </c>
      <c r="E11" s="19">
        <v>187874612</v>
      </c>
      <c r="F11" s="20">
        <v>187874612</v>
      </c>
      <c r="G11" s="20">
        <v>128686490</v>
      </c>
      <c r="H11" s="20">
        <v>155823919</v>
      </c>
      <c r="I11" s="20">
        <v>158099086</v>
      </c>
      <c r="J11" s="20">
        <v>158099086</v>
      </c>
      <c r="K11" s="20">
        <v>156621281</v>
      </c>
      <c r="L11" s="20">
        <v>163169994</v>
      </c>
      <c r="M11" s="20">
        <v>169495603</v>
      </c>
      <c r="N11" s="20">
        <v>169495603</v>
      </c>
      <c r="O11" s="20">
        <v>165519044</v>
      </c>
      <c r="P11" s="20">
        <v>179614479</v>
      </c>
      <c r="Q11" s="20">
        <v>197664835</v>
      </c>
      <c r="R11" s="20">
        <v>197664835</v>
      </c>
      <c r="S11" s="20">
        <v>213583392</v>
      </c>
      <c r="T11" s="20">
        <v>220888585</v>
      </c>
      <c r="U11" s="20">
        <v>227151597</v>
      </c>
      <c r="V11" s="20">
        <v>227151597</v>
      </c>
      <c r="W11" s="20">
        <v>227151597</v>
      </c>
      <c r="X11" s="20">
        <v>187874612</v>
      </c>
      <c r="Y11" s="20">
        <v>39276985</v>
      </c>
      <c r="Z11" s="21">
        <v>20.91</v>
      </c>
      <c r="AA11" s="22">
        <v>187874612</v>
      </c>
    </row>
    <row r="12" spans="1:27" ht="13.5">
      <c r="A12" s="27" t="s">
        <v>39</v>
      </c>
      <c r="B12" s="28"/>
      <c r="C12" s="29">
        <f aca="true" t="shared" si="0" ref="C12:Y12">SUM(C6:C11)</f>
        <v>11258185892</v>
      </c>
      <c r="D12" s="29">
        <f>SUM(D6:D11)</f>
        <v>11258185892</v>
      </c>
      <c r="E12" s="30">
        <f t="shared" si="0"/>
        <v>7712353004</v>
      </c>
      <c r="F12" s="31">
        <f t="shared" si="0"/>
        <v>7732351329</v>
      </c>
      <c r="G12" s="31">
        <f t="shared" si="0"/>
        <v>11348212645</v>
      </c>
      <c r="H12" s="31">
        <f t="shared" si="0"/>
        <v>11982013180</v>
      </c>
      <c r="I12" s="31">
        <f t="shared" si="0"/>
        <v>11966828918</v>
      </c>
      <c r="J12" s="31">
        <f t="shared" si="0"/>
        <v>11966828918</v>
      </c>
      <c r="K12" s="31">
        <f t="shared" si="0"/>
        <v>11309970125</v>
      </c>
      <c r="L12" s="31">
        <f t="shared" si="0"/>
        <v>11932848956</v>
      </c>
      <c r="M12" s="31">
        <f t="shared" si="0"/>
        <v>12533034902</v>
      </c>
      <c r="N12" s="31">
        <f t="shared" si="0"/>
        <v>12533034902</v>
      </c>
      <c r="O12" s="31">
        <f t="shared" si="0"/>
        <v>12259215810</v>
      </c>
      <c r="P12" s="31">
        <f t="shared" si="0"/>
        <v>12344351538</v>
      </c>
      <c r="Q12" s="31">
        <f t="shared" si="0"/>
        <v>13837845863</v>
      </c>
      <c r="R12" s="31">
        <f t="shared" si="0"/>
        <v>13837845863</v>
      </c>
      <c r="S12" s="31">
        <f t="shared" si="0"/>
        <v>13440211388</v>
      </c>
      <c r="T12" s="31">
        <f t="shared" si="0"/>
        <v>13207554563</v>
      </c>
      <c r="U12" s="31">
        <f t="shared" si="0"/>
        <v>13367702117</v>
      </c>
      <c r="V12" s="31">
        <f t="shared" si="0"/>
        <v>13367702117</v>
      </c>
      <c r="W12" s="31">
        <f t="shared" si="0"/>
        <v>13367702117</v>
      </c>
      <c r="X12" s="31">
        <f t="shared" si="0"/>
        <v>7732351329</v>
      </c>
      <c r="Y12" s="31">
        <f t="shared" si="0"/>
        <v>5635350788</v>
      </c>
      <c r="Z12" s="32">
        <f>+IF(X12&lt;&gt;0,+(Y12/X12)*100,0)</f>
        <v>72.88016992793318</v>
      </c>
      <c r="AA12" s="33">
        <f>SUM(AA6:AA11)</f>
        <v>7732351329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2506232</v>
      </c>
      <c r="D15" s="18">
        <v>2506232</v>
      </c>
      <c r="E15" s="19">
        <v>2477000</v>
      </c>
      <c r="F15" s="20">
        <v>2477000</v>
      </c>
      <c r="G15" s="20">
        <v>2511628</v>
      </c>
      <c r="H15" s="20">
        <v>2612382</v>
      </c>
      <c r="I15" s="20">
        <v>2635549</v>
      </c>
      <c r="J15" s="20">
        <v>2635549</v>
      </c>
      <c r="K15" s="20">
        <v>2677310</v>
      </c>
      <c r="L15" s="20">
        <v>2449311</v>
      </c>
      <c r="M15" s="20">
        <v>2485191</v>
      </c>
      <c r="N15" s="20">
        <v>2485191</v>
      </c>
      <c r="O15" s="20">
        <v>2504909</v>
      </c>
      <c r="P15" s="20">
        <v>2826324</v>
      </c>
      <c r="Q15" s="20">
        <v>2847830</v>
      </c>
      <c r="R15" s="20">
        <v>2847830</v>
      </c>
      <c r="S15" s="20">
        <v>2841098</v>
      </c>
      <c r="T15" s="20">
        <v>2848314</v>
      </c>
      <c r="U15" s="20">
        <v>900244</v>
      </c>
      <c r="V15" s="20">
        <v>900244</v>
      </c>
      <c r="W15" s="20">
        <v>900244</v>
      </c>
      <c r="X15" s="20">
        <v>2477000</v>
      </c>
      <c r="Y15" s="20">
        <v>-1576756</v>
      </c>
      <c r="Z15" s="21">
        <v>-63.66</v>
      </c>
      <c r="AA15" s="22">
        <v>2477000</v>
      </c>
    </row>
    <row r="16" spans="1:27" ht="13.5">
      <c r="A16" s="23" t="s">
        <v>42</v>
      </c>
      <c r="B16" s="17"/>
      <c r="C16" s="18">
        <v>637262092</v>
      </c>
      <c r="D16" s="18">
        <v>637262092</v>
      </c>
      <c r="E16" s="19">
        <v>758811000</v>
      </c>
      <c r="F16" s="20">
        <v>758811000</v>
      </c>
      <c r="G16" s="24">
        <v>774197501</v>
      </c>
      <c r="H16" s="24">
        <v>649643671</v>
      </c>
      <c r="I16" s="24">
        <v>643502787</v>
      </c>
      <c r="J16" s="20">
        <v>643502787</v>
      </c>
      <c r="K16" s="24">
        <v>680241902</v>
      </c>
      <c r="L16" s="24">
        <v>675466237</v>
      </c>
      <c r="M16" s="20">
        <v>729061185</v>
      </c>
      <c r="N16" s="24">
        <v>729061185</v>
      </c>
      <c r="O16" s="24">
        <v>688987878</v>
      </c>
      <c r="P16" s="24">
        <v>724276623</v>
      </c>
      <c r="Q16" s="20">
        <v>716825584</v>
      </c>
      <c r="R16" s="24">
        <v>716825584</v>
      </c>
      <c r="S16" s="24">
        <v>752154899</v>
      </c>
      <c r="T16" s="20">
        <v>747334037</v>
      </c>
      <c r="U16" s="24">
        <v>854503009</v>
      </c>
      <c r="V16" s="24">
        <v>854503009</v>
      </c>
      <c r="W16" s="24">
        <v>854503009</v>
      </c>
      <c r="X16" s="20">
        <v>758811000</v>
      </c>
      <c r="Y16" s="24">
        <v>95692009</v>
      </c>
      <c r="Z16" s="25">
        <v>12.61</v>
      </c>
      <c r="AA16" s="26">
        <v>758811000</v>
      </c>
    </row>
    <row r="17" spans="1:27" ht="13.5">
      <c r="A17" s="23" t="s">
        <v>43</v>
      </c>
      <c r="B17" s="17"/>
      <c r="C17" s="18">
        <v>152511451</v>
      </c>
      <c r="D17" s="18">
        <v>152511451</v>
      </c>
      <c r="E17" s="19">
        <v>161143564</v>
      </c>
      <c r="F17" s="20">
        <v>161143564</v>
      </c>
      <c r="G17" s="20">
        <v>152641831</v>
      </c>
      <c r="H17" s="20">
        <v>152511451</v>
      </c>
      <c r="I17" s="20">
        <v>152511450</v>
      </c>
      <c r="J17" s="20">
        <v>152511450</v>
      </c>
      <c r="K17" s="20">
        <v>152511450</v>
      </c>
      <c r="L17" s="20">
        <v>152511451</v>
      </c>
      <c r="M17" s="20">
        <v>152511451</v>
      </c>
      <c r="N17" s="20">
        <v>152511451</v>
      </c>
      <c r="O17" s="20">
        <v>152511451</v>
      </c>
      <c r="P17" s="20">
        <v>152511451</v>
      </c>
      <c r="Q17" s="20">
        <v>152511451</v>
      </c>
      <c r="R17" s="20">
        <v>152511451</v>
      </c>
      <c r="S17" s="20">
        <v>152511451</v>
      </c>
      <c r="T17" s="20">
        <v>152511451</v>
      </c>
      <c r="U17" s="20">
        <v>152511451</v>
      </c>
      <c r="V17" s="20">
        <v>152511451</v>
      </c>
      <c r="W17" s="20">
        <v>152511451</v>
      </c>
      <c r="X17" s="20">
        <v>161143564</v>
      </c>
      <c r="Y17" s="20">
        <v>-8632113</v>
      </c>
      <c r="Z17" s="21">
        <v>-5.36</v>
      </c>
      <c r="AA17" s="22">
        <v>161143564</v>
      </c>
    </row>
    <row r="18" spans="1:27" ht="13.5">
      <c r="A18" s="23" t="s">
        <v>44</v>
      </c>
      <c r="B18" s="17"/>
      <c r="C18" s="18">
        <v>306</v>
      </c>
      <c r="D18" s="18">
        <v>306</v>
      </c>
      <c r="E18" s="19">
        <v>306</v>
      </c>
      <c r="F18" s="20">
        <v>306</v>
      </c>
      <c r="G18" s="20">
        <v>306</v>
      </c>
      <c r="H18" s="20">
        <v>306</v>
      </c>
      <c r="I18" s="20">
        <v>306</v>
      </c>
      <c r="J18" s="20">
        <v>306</v>
      </c>
      <c r="K18" s="20">
        <v>306</v>
      </c>
      <c r="L18" s="20">
        <v>306</v>
      </c>
      <c r="M18" s="20">
        <v>306</v>
      </c>
      <c r="N18" s="20">
        <v>306</v>
      </c>
      <c r="O18" s="20">
        <v>306</v>
      </c>
      <c r="P18" s="20">
        <v>306</v>
      </c>
      <c r="Q18" s="20">
        <v>306</v>
      </c>
      <c r="R18" s="20">
        <v>306</v>
      </c>
      <c r="S18" s="20">
        <v>306</v>
      </c>
      <c r="T18" s="20">
        <v>306</v>
      </c>
      <c r="U18" s="20">
        <v>306</v>
      </c>
      <c r="V18" s="20">
        <v>306</v>
      </c>
      <c r="W18" s="20">
        <v>306</v>
      </c>
      <c r="X18" s="20">
        <v>306</v>
      </c>
      <c r="Y18" s="20"/>
      <c r="Z18" s="21"/>
      <c r="AA18" s="22">
        <v>306</v>
      </c>
    </row>
    <row r="19" spans="1:27" ht="13.5">
      <c r="A19" s="23" t="s">
        <v>45</v>
      </c>
      <c r="B19" s="17"/>
      <c r="C19" s="18">
        <v>43788345927</v>
      </c>
      <c r="D19" s="18">
        <v>43788345927</v>
      </c>
      <c r="E19" s="19">
        <v>49605253696</v>
      </c>
      <c r="F19" s="20">
        <v>49625837464</v>
      </c>
      <c r="G19" s="20">
        <v>43136439217</v>
      </c>
      <c r="H19" s="20">
        <v>43639057892</v>
      </c>
      <c r="I19" s="20">
        <v>43666208414</v>
      </c>
      <c r="J19" s="20">
        <v>43666208414</v>
      </c>
      <c r="K19" s="20">
        <v>43627598154</v>
      </c>
      <c r="L19" s="20">
        <v>43579609420</v>
      </c>
      <c r="M19" s="20">
        <v>43658737996</v>
      </c>
      <c r="N19" s="20">
        <v>43658737996</v>
      </c>
      <c r="O19" s="20">
        <v>43543024297</v>
      </c>
      <c r="P19" s="20">
        <v>43547693270</v>
      </c>
      <c r="Q19" s="20">
        <v>43712490835</v>
      </c>
      <c r="R19" s="20">
        <v>43712490835</v>
      </c>
      <c r="S19" s="20">
        <v>43780301025</v>
      </c>
      <c r="T19" s="20">
        <v>43884111178</v>
      </c>
      <c r="U19" s="20">
        <v>44545132547</v>
      </c>
      <c r="V19" s="20">
        <v>44545132547</v>
      </c>
      <c r="W19" s="20">
        <v>44545132547</v>
      </c>
      <c r="X19" s="20">
        <v>49625837464</v>
      </c>
      <c r="Y19" s="20">
        <v>-5080704917</v>
      </c>
      <c r="Z19" s="21">
        <v>-10.24</v>
      </c>
      <c r="AA19" s="22">
        <v>49625837464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122698271</v>
      </c>
      <c r="D22" s="18">
        <v>122698271</v>
      </c>
      <c r="E22" s="19">
        <v>113259706</v>
      </c>
      <c r="F22" s="20">
        <v>113259706</v>
      </c>
      <c r="G22" s="20">
        <v>184915493</v>
      </c>
      <c r="H22" s="20">
        <v>122698271</v>
      </c>
      <c r="I22" s="20">
        <v>122698271</v>
      </c>
      <c r="J22" s="20">
        <v>122698271</v>
      </c>
      <c r="K22" s="20">
        <v>122698271</v>
      </c>
      <c r="L22" s="20">
        <v>122698271</v>
      </c>
      <c r="M22" s="20">
        <v>122698271</v>
      </c>
      <c r="N22" s="20">
        <v>122698271</v>
      </c>
      <c r="O22" s="20">
        <v>122698271</v>
      </c>
      <c r="P22" s="20">
        <v>122698271</v>
      </c>
      <c r="Q22" s="20">
        <v>122698271</v>
      </c>
      <c r="R22" s="20">
        <v>122698271</v>
      </c>
      <c r="S22" s="20">
        <v>122698271</v>
      </c>
      <c r="T22" s="20">
        <v>122698271</v>
      </c>
      <c r="U22" s="20">
        <v>122698271</v>
      </c>
      <c r="V22" s="20">
        <v>122698271</v>
      </c>
      <c r="W22" s="20">
        <v>122698271</v>
      </c>
      <c r="X22" s="20">
        <v>113259706</v>
      </c>
      <c r="Y22" s="20">
        <v>9438565</v>
      </c>
      <c r="Z22" s="21">
        <v>8.33</v>
      </c>
      <c r="AA22" s="22">
        <v>113259706</v>
      </c>
    </row>
    <row r="23" spans="1:27" ht="13.5">
      <c r="A23" s="23" t="s">
        <v>49</v>
      </c>
      <c r="B23" s="17"/>
      <c r="C23" s="18">
        <v>87172100</v>
      </c>
      <c r="D23" s="18">
        <v>87172100</v>
      </c>
      <c r="E23" s="19">
        <v>97990293</v>
      </c>
      <c r="F23" s="20">
        <v>97990292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97990292</v>
      </c>
      <c r="Y23" s="24">
        <v>-97990292</v>
      </c>
      <c r="Z23" s="25">
        <v>-100</v>
      </c>
      <c r="AA23" s="26">
        <v>97990292</v>
      </c>
    </row>
    <row r="24" spans="1:27" ht="13.5">
      <c r="A24" s="27" t="s">
        <v>50</v>
      </c>
      <c r="B24" s="35"/>
      <c r="C24" s="29">
        <f aca="true" t="shared" si="1" ref="C24:Y24">SUM(C15:C23)</f>
        <v>44790496379</v>
      </c>
      <c r="D24" s="29">
        <f>SUM(D15:D23)</f>
        <v>44790496379</v>
      </c>
      <c r="E24" s="36">
        <f t="shared" si="1"/>
        <v>50738935565</v>
      </c>
      <c r="F24" s="37">
        <f t="shared" si="1"/>
        <v>50759519332</v>
      </c>
      <c r="G24" s="37">
        <f t="shared" si="1"/>
        <v>44250705976</v>
      </c>
      <c r="H24" s="37">
        <f t="shared" si="1"/>
        <v>44566523973</v>
      </c>
      <c r="I24" s="37">
        <f t="shared" si="1"/>
        <v>44587556777</v>
      </c>
      <c r="J24" s="37">
        <f t="shared" si="1"/>
        <v>44587556777</v>
      </c>
      <c r="K24" s="37">
        <f t="shared" si="1"/>
        <v>44585727393</v>
      </c>
      <c r="L24" s="37">
        <f t="shared" si="1"/>
        <v>44532734996</v>
      </c>
      <c r="M24" s="37">
        <f t="shared" si="1"/>
        <v>44665494400</v>
      </c>
      <c r="N24" s="37">
        <f t="shared" si="1"/>
        <v>44665494400</v>
      </c>
      <c r="O24" s="37">
        <f t="shared" si="1"/>
        <v>44509727112</v>
      </c>
      <c r="P24" s="37">
        <f t="shared" si="1"/>
        <v>44550006245</v>
      </c>
      <c r="Q24" s="37">
        <f t="shared" si="1"/>
        <v>44707374277</v>
      </c>
      <c r="R24" s="37">
        <f t="shared" si="1"/>
        <v>44707374277</v>
      </c>
      <c r="S24" s="37">
        <f t="shared" si="1"/>
        <v>44810507050</v>
      </c>
      <c r="T24" s="37">
        <f t="shared" si="1"/>
        <v>44909503557</v>
      </c>
      <c r="U24" s="37">
        <f t="shared" si="1"/>
        <v>45675745828</v>
      </c>
      <c r="V24" s="37">
        <f t="shared" si="1"/>
        <v>45675745828</v>
      </c>
      <c r="W24" s="37">
        <f t="shared" si="1"/>
        <v>45675745828</v>
      </c>
      <c r="X24" s="37">
        <f t="shared" si="1"/>
        <v>50759519332</v>
      </c>
      <c r="Y24" s="37">
        <f t="shared" si="1"/>
        <v>-5083773504</v>
      </c>
      <c r="Z24" s="38">
        <f>+IF(X24&lt;&gt;0,+(Y24/X24)*100,0)</f>
        <v>-10.015409071840972</v>
      </c>
      <c r="AA24" s="39">
        <f>SUM(AA15:AA23)</f>
        <v>50759519332</v>
      </c>
    </row>
    <row r="25" spans="1:27" ht="13.5">
      <c r="A25" s="27" t="s">
        <v>51</v>
      </c>
      <c r="B25" s="28"/>
      <c r="C25" s="29">
        <f aca="true" t="shared" si="2" ref="C25:Y25">+C12+C24</f>
        <v>56048682271</v>
      </c>
      <c r="D25" s="29">
        <f>+D12+D24</f>
        <v>56048682271</v>
      </c>
      <c r="E25" s="30">
        <f t="shared" si="2"/>
        <v>58451288569</v>
      </c>
      <c r="F25" s="31">
        <f t="shared" si="2"/>
        <v>58491870661</v>
      </c>
      <c r="G25" s="31">
        <f t="shared" si="2"/>
        <v>55598918621</v>
      </c>
      <c r="H25" s="31">
        <f t="shared" si="2"/>
        <v>56548537153</v>
      </c>
      <c r="I25" s="31">
        <f t="shared" si="2"/>
        <v>56554385695</v>
      </c>
      <c r="J25" s="31">
        <f t="shared" si="2"/>
        <v>56554385695</v>
      </c>
      <c r="K25" s="31">
        <f t="shared" si="2"/>
        <v>55895697518</v>
      </c>
      <c r="L25" s="31">
        <f t="shared" si="2"/>
        <v>56465583952</v>
      </c>
      <c r="M25" s="31">
        <f t="shared" si="2"/>
        <v>57198529302</v>
      </c>
      <c r="N25" s="31">
        <f t="shared" si="2"/>
        <v>57198529302</v>
      </c>
      <c r="O25" s="31">
        <f t="shared" si="2"/>
        <v>56768942922</v>
      </c>
      <c r="P25" s="31">
        <f t="shared" si="2"/>
        <v>56894357783</v>
      </c>
      <c r="Q25" s="31">
        <f t="shared" si="2"/>
        <v>58545220140</v>
      </c>
      <c r="R25" s="31">
        <f t="shared" si="2"/>
        <v>58545220140</v>
      </c>
      <c r="S25" s="31">
        <f t="shared" si="2"/>
        <v>58250718438</v>
      </c>
      <c r="T25" s="31">
        <f t="shared" si="2"/>
        <v>58117058120</v>
      </c>
      <c r="U25" s="31">
        <f t="shared" si="2"/>
        <v>59043447945</v>
      </c>
      <c r="V25" s="31">
        <f t="shared" si="2"/>
        <v>59043447945</v>
      </c>
      <c r="W25" s="31">
        <f t="shared" si="2"/>
        <v>59043447945</v>
      </c>
      <c r="X25" s="31">
        <f t="shared" si="2"/>
        <v>58491870661</v>
      </c>
      <c r="Y25" s="31">
        <f t="shared" si="2"/>
        <v>551577284</v>
      </c>
      <c r="Z25" s="32">
        <f>+IF(X25&lt;&gt;0,+(Y25/X25)*100,0)</f>
        <v>0.9429981940512108</v>
      </c>
      <c r="AA25" s="33">
        <f>+AA12+AA24</f>
        <v>58491870661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267666436</v>
      </c>
      <c r="D30" s="18">
        <v>267666436</v>
      </c>
      <c r="E30" s="19">
        <v>222086716</v>
      </c>
      <c r="F30" s="20">
        <v>222086716</v>
      </c>
      <c r="G30" s="20">
        <v>505680078</v>
      </c>
      <c r="H30" s="20">
        <v>267666436</v>
      </c>
      <c r="I30" s="20">
        <v>267666436</v>
      </c>
      <c r="J30" s="20">
        <v>267666436</v>
      </c>
      <c r="K30" s="20">
        <v>255305243</v>
      </c>
      <c r="L30" s="20">
        <v>255305243</v>
      </c>
      <c r="M30" s="20">
        <v>255305243</v>
      </c>
      <c r="N30" s="20">
        <v>255305243</v>
      </c>
      <c r="O30" s="20">
        <v>255305243</v>
      </c>
      <c r="P30" s="20">
        <v>255305244</v>
      </c>
      <c r="Q30" s="20">
        <v>255305244</v>
      </c>
      <c r="R30" s="20">
        <v>255305244</v>
      </c>
      <c r="S30" s="20">
        <v>255305244</v>
      </c>
      <c r="T30" s="20">
        <v>255305244</v>
      </c>
      <c r="U30" s="20">
        <v>255305244</v>
      </c>
      <c r="V30" s="20">
        <v>255305244</v>
      </c>
      <c r="W30" s="20">
        <v>255305244</v>
      </c>
      <c r="X30" s="20">
        <v>222086716</v>
      </c>
      <c r="Y30" s="20">
        <v>33218528</v>
      </c>
      <c r="Z30" s="21">
        <v>14.96</v>
      </c>
      <c r="AA30" s="22">
        <v>222086716</v>
      </c>
    </row>
    <row r="31" spans="1:27" ht="13.5">
      <c r="A31" s="23" t="s">
        <v>56</v>
      </c>
      <c r="B31" s="17"/>
      <c r="C31" s="18">
        <v>643208904</v>
      </c>
      <c r="D31" s="18">
        <v>643208904</v>
      </c>
      <c r="E31" s="19">
        <v>631860244</v>
      </c>
      <c r="F31" s="20">
        <v>631860244</v>
      </c>
      <c r="G31" s="20">
        <v>643696758</v>
      </c>
      <c r="H31" s="20">
        <v>648335189</v>
      </c>
      <c r="I31" s="20">
        <v>653135871</v>
      </c>
      <c r="J31" s="20">
        <v>653135871</v>
      </c>
      <c r="K31" s="20">
        <v>657968218</v>
      </c>
      <c r="L31" s="20">
        <v>664845105</v>
      </c>
      <c r="M31" s="20">
        <v>673127347</v>
      </c>
      <c r="N31" s="20">
        <v>673127347</v>
      </c>
      <c r="O31" s="20">
        <v>680203516</v>
      </c>
      <c r="P31" s="20">
        <v>685421606</v>
      </c>
      <c r="Q31" s="20">
        <v>690434210</v>
      </c>
      <c r="R31" s="20">
        <v>690434210</v>
      </c>
      <c r="S31" s="20">
        <v>693086286</v>
      </c>
      <c r="T31" s="20">
        <v>695760880</v>
      </c>
      <c r="U31" s="20">
        <v>713698782</v>
      </c>
      <c r="V31" s="20">
        <v>713698782</v>
      </c>
      <c r="W31" s="20">
        <v>713698782</v>
      </c>
      <c r="X31" s="20">
        <v>631860244</v>
      </c>
      <c r="Y31" s="20">
        <v>81838538</v>
      </c>
      <c r="Z31" s="21">
        <v>12.95</v>
      </c>
      <c r="AA31" s="22">
        <v>631860244</v>
      </c>
    </row>
    <row r="32" spans="1:27" ht="13.5">
      <c r="A32" s="23" t="s">
        <v>57</v>
      </c>
      <c r="B32" s="17"/>
      <c r="C32" s="18">
        <v>5352657353</v>
      </c>
      <c r="D32" s="18">
        <v>5352657353</v>
      </c>
      <c r="E32" s="19">
        <v>3703074561</v>
      </c>
      <c r="F32" s="20">
        <v>3703074561</v>
      </c>
      <c r="G32" s="20">
        <v>4726257253</v>
      </c>
      <c r="H32" s="20">
        <v>4800988390</v>
      </c>
      <c r="I32" s="20">
        <v>4530134534</v>
      </c>
      <c r="J32" s="20">
        <v>4530134534</v>
      </c>
      <c r="K32" s="20">
        <v>4081039457</v>
      </c>
      <c r="L32" s="20">
        <v>4015979203</v>
      </c>
      <c r="M32" s="20">
        <v>4281403140</v>
      </c>
      <c r="N32" s="20">
        <v>4281403140</v>
      </c>
      <c r="O32" s="20">
        <v>3961228733</v>
      </c>
      <c r="P32" s="20">
        <v>4014852203</v>
      </c>
      <c r="Q32" s="20">
        <v>4804245061</v>
      </c>
      <c r="R32" s="20">
        <v>4804245061</v>
      </c>
      <c r="S32" s="20">
        <v>4593265203</v>
      </c>
      <c r="T32" s="20">
        <v>4520893286</v>
      </c>
      <c r="U32" s="20">
        <v>5213329006</v>
      </c>
      <c r="V32" s="20">
        <v>5213329006</v>
      </c>
      <c r="W32" s="20">
        <v>5213329006</v>
      </c>
      <c r="X32" s="20">
        <v>3703074561</v>
      </c>
      <c r="Y32" s="20">
        <v>1510254445</v>
      </c>
      <c r="Z32" s="21">
        <v>40.78</v>
      </c>
      <c r="AA32" s="22">
        <v>3703074561</v>
      </c>
    </row>
    <row r="33" spans="1:27" ht="13.5">
      <c r="A33" s="23" t="s">
        <v>58</v>
      </c>
      <c r="B33" s="17"/>
      <c r="C33" s="18">
        <v>272930166</v>
      </c>
      <c r="D33" s="18">
        <v>272930166</v>
      </c>
      <c r="E33" s="19">
        <v>301780838</v>
      </c>
      <c r="F33" s="20">
        <v>301780838</v>
      </c>
      <c r="G33" s="20">
        <v>277698422</v>
      </c>
      <c r="H33" s="20">
        <v>296185046</v>
      </c>
      <c r="I33" s="20">
        <v>307882566</v>
      </c>
      <c r="J33" s="20">
        <v>307882566</v>
      </c>
      <c r="K33" s="20">
        <v>266841562</v>
      </c>
      <c r="L33" s="20">
        <v>277545054</v>
      </c>
      <c r="M33" s="20">
        <v>289120783</v>
      </c>
      <c r="N33" s="20">
        <v>289120783</v>
      </c>
      <c r="O33" s="20">
        <v>299996456</v>
      </c>
      <c r="P33" s="20">
        <v>308105080</v>
      </c>
      <c r="Q33" s="20">
        <v>321777459</v>
      </c>
      <c r="R33" s="20">
        <v>321777459</v>
      </c>
      <c r="S33" s="20">
        <v>332651211</v>
      </c>
      <c r="T33" s="20">
        <v>344797579</v>
      </c>
      <c r="U33" s="20">
        <v>356360510</v>
      </c>
      <c r="V33" s="20">
        <v>356360510</v>
      </c>
      <c r="W33" s="20">
        <v>356360510</v>
      </c>
      <c r="X33" s="20">
        <v>301780838</v>
      </c>
      <c r="Y33" s="20">
        <v>54579672</v>
      </c>
      <c r="Z33" s="21">
        <v>18.09</v>
      </c>
      <c r="AA33" s="22">
        <v>301780838</v>
      </c>
    </row>
    <row r="34" spans="1:27" ht="13.5">
      <c r="A34" s="27" t="s">
        <v>59</v>
      </c>
      <c r="B34" s="28"/>
      <c r="C34" s="29">
        <f aca="true" t="shared" si="3" ref="C34:Y34">SUM(C29:C33)</f>
        <v>6536462859</v>
      </c>
      <c r="D34" s="29">
        <f>SUM(D29:D33)</f>
        <v>6536462859</v>
      </c>
      <c r="E34" s="30">
        <f t="shared" si="3"/>
        <v>4858802359</v>
      </c>
      <c r="F34" s="31">
        <f t="shared" si="3"/>
        <v>4858802359</v>
      </c>
      <c r="G34" s="31">
        <f t="shared" si="3"/>
        <v>6153332511</v>
      </c>
      <c r="H34" s="31">
        <f t="shared" si="3"/>
        <v>6013175061</v>
      </c>
      <c r="I34" s="31">
        <f t="shared" si="3"/>
        <v>5758819407</v>
      </c>
      <c r="J34" s="31">
        <f t="shared" si="3"/>
        <v>5758819407</v>
      </c>
      <c r="K34" s="31">
        <f t="shared" si="3"/>
        <v>5261154480</v>
      </c>
      <c r="L34" s="31">
        <f t="shared" si="3"/>
        <v>5213674605</v>
      </c>
      <c r="M34" s="31">
        <f t="shared" si="3"/>
        <v>5498956513</v>
      </c>
      <c r="N34" s="31">
        <f t="shared" si="3"/>
        <v>5498956513</v>
      </c>
      <c r="O34" s="31">
        <f t="shared" si="3"/>
        <v>5196733948</v>
      </c>
      <c r="P34" s="31">
        <f t="shared" si="3"/>
        <v>5263684133</v>
      </c>
      <c r="Q34" s="31">
        <f t="shared" si="3"/>
        <v>6071761974</v>
      </c>
      <c r="R34" s="31">
        <f t="shared" si="3"/>
        <v>6071761974</v>
      </c>
      <c r="S34" s="31">
        <f t="shared" si="3"/>
        <v>5874307944</v>
      </c>
      <c r="T34" s="31">
        <f t="shared" si="3"/>
        <v>5816756989</v>
      </c>
      <c r="U34" s="31">
        <f t="shared" si="3"/>
        <v>6538693542</v>
      </c>
      <c r="V34" s="31">
        <f t="shared" si="3"/>
        <v>6538693542</v>
      </c>
      <c r="W34" s="31">
        <f t="shared" si="3"/>
        <v>6538693542</v>
      </c>
      <c r="X34" s="31">
        <f t="shared" si="3"/>
        <v>4858802359</v>
      </c>
      <c r="Y34" s="31">
        <f t="shared" si="3"/>
        <v>1679891183</v>
      </c>
      <c r="Z34" s="32">
        <f>+IF(X34&lt;&gt;0,+(Y34/X34)*100,0)</f>
        <v>34.57418225477568</v>
      </c>
      <c r="AA34" s="33">
        <f>SUM(AA29:AA33)</f>
        <v>4858802359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5021110609</v>
      </c>
      <c r="D37" s="18">
        <v>5021110609</v>
      </c>
      <c r="E37" s="19">
        <v>6252383568</v>
      </c>
      <c r="F37" s="20">
        <v>6252383567</v>
      </c>
      <c r="G37" s="20">
        <v>4783096967</v>
      </c>
      <c r="H37" s="20">
        <v>5012829922</v>
      </c>
      <c r="I37" s="20">
        <v>5008749416</v>
      </c>
      <c r="J37" s="20">
        <v>5008749416</v>
      </c>
      <c r="K37" s="20">
        <v>4990974845</v>
      </c>
      <c r="L37" s="20">
        <v>4931688178</v>
      </c>
      <c r="M37" s="20">
        <v>4877125646</v>
      </c>
      <c r="N37" s="20">
        <v>4877125646</v>
      </c>
      <c r="O37" s="20">
        <v>4877125647</v>
      </c>
      <c r="P37" s="20">
        <v>4868362692</v>
      </c>
      <c r="Q37" s="20">
        <v>4863987940</v>
      </c>
      <c r="R37" s="20">
        <v>4863987940</v>
      </c>
      <c r="S37" s="20">
        <v>4833453491</v>
      </c>
      <c r="T37" s="20">
        <v>4806786825</v>
      </c>
      <c r="U37" s="20">
        <v>5499291430</v>
      </c>
      <c r="V37" s="20">
        <v>5499291430</v>
      </c>
      <c r="W37" s="20">
        <v>5499291430</v>
      </c>
      <c r="X37" s="20">
        <v>6252383567</v>
      </c>
      <c r="Y37" s="20">
        <v>-753092137</v>
      </c>
      <c r="Z37" s="21">
        <v>-12.04</v>
      </c>
      <c r="AA37" s="22">
        <v>6252383567</v>
      </c>
    </row>
    <row r="38" spans="1:27" ht="13.5">
      <c r="A38" s="23" t="s">
        <v>58</v>
      </c>
      <c r="B38" s="17"/>
      <c r="C38" s="18">
        <v>2829946877</v>
      </c>
      <c r="D38" s="18">
        <v>2829946877</v>
      </c>
      <c r="E38" s="19">
        <v>2625767397</v>
      </c>
      <c r="F38" s="20">
        <v>2625767396</v>
      </c>
      <c r="G38" s="20">
        <v>2778108978</v>
      </c>
      <c r="H38" s="20">
        <v>2829667664</v>
      </c>
      <c r="I38" s="20">
        <v>2829540537</v>
      </c>
      <c r="J38" s="20">
        <v>2829540537</v>
      </c>
      <c r="K38" s="20">
        <v>2881124533</v>
      </c>
      <c r="L38" s="20">
        <v>2880997406</v>
      </c>
      <c r="M38" s="20">
        <v>2880866018</v>
      </c>
      <c r="N38" s="20">
        <v>2880866018</v>
      </c>
      <c r="O38" s="20">
        <v>2880743629</v>
      </c>
      <c r="P38" s="20">
        <v>2880622513</v>
      </c>
      <c r="Q38" s="20">
        <v>2880500549</v>
      </c>
      <c r="R38" s="20">
        <v>2880500549</v>
      </c>
      <c r="S38" s="20">
        <v>2880372747</v>
      </c>
      <c r="T38" s="20">
        <v>2880243322</v>
      </c>
      <c r="U38" s="20">
        <v>2880137087</v>
      </c>
      <c r="V38" s="20">
        <v>2880137087</v>
      </c>
      <c r="W38" s="20">
        <v>2880137087</v>
      </c>
      <c r="X38" s="20">
        <v>2625767396</v>
      </c>
      <c r="Y38" s="20">
        <v>254369691</v>
      </c>
      <c r="Z38" s="21">
        <v>9.69</v>
      </c>
      <c r="AA38" s="22">
        <v>2625767396</v>
      </c>
    </row>
    <row r="39" spans="1:27" ht="13.5">
      <c r="A39" s="27" t="s">
        <v>61</v>
      </c>
      <c r="B39" s="35"/>
      <c r="C39" s="29">
        <f aca="true" t="shared" si="4" ref="C39:Y39">SUM(C37:C38)</f>
        <v>7851057486</v>
      </c>
      <c r="D39" s="29">
        <f>SUM(D37:D38)</f>
        <v>7851057486</v>
      </c>
      <c r="E39" s="36">
        <f t="shared" si="4"/>
        <v>8878150965</v>
      </c>
      <c r="F39" s="37">
        <f t="shared" si="4"/>
        <v>8878150963</v>
      </c>
      <c r="G39" s="37">
        <f t="shared" si="4"/>
        <v>7561205945</v>
      </c>
      <c r="H39" s="37">
        <f t="shared" si="4"/>
        <v>7842497586</v>
      </c>
      <c r="I39" s="37">
        <f t="shared" si="4"/>
        <v>7838289953</v>
      </c>
      <c r="J39" s="37">
        <f t="shared" si="4"/>
        <v>7838289953</v>
      </c>
      <c r="K39" s="37">
        <f t="shared" si="4"/>
        <v>7872099378</v>
      </c>
      <c r="L39" s="37">
        <f t="shared" si="4"/>
        <v>7812685584</v>
      </c>
      <c r="M39" s="37">
        <f t="shared" si="4"/>
        <v>7757991664</v>
      </c>
      <c r="N39" s="37">
        <f t="shared" si="4"/>
        <v>7757991664</v>
      </c>
      <c r="O39" s="37">
        <f t="shared" si="4"/>
        <v>7757869276</v>
      </c>
      <c r="P39" s="37">
        <f t="shared" si="4"/>
        <v>7748985205</v>
      </c>
      <c r="Q39" s="37">
        <f t="shared" si="4"/>
        <v>7744488489</v>
      </c>
      <c r="R39" s="37">
        <f t="shared" si="4"/>
        <v>7744488489</v>
      </c>
      <c r="S39" s="37">
        <f t="shared" si="4"/>
        <v>7713826238</v>
      </c>
      <c r="T39" s="37">
        <f t="shared" si="4"/>
        <v>7687030147</v>
      </c>
      <c r="U39" s="37">
        <f t="shared" si="4"/>
        <v>8379428517</v>
      </c>
      <c r="V39" s="37">
        <f t="shared" si="4"/>
        <v>8379428517</v>
      </c>
      <c r="W39" s="37">
        <f t="shared" si="4"/>
        <v>8379428517</v>
      </c>
      <c r="X39" s="37">
        <f t="shared" si="4"/>
        <v>8878150963</v>
      </c>
      <c r="Y39" s="37">
        <f t="shared" si="4"/>
        <v>-498722446</v>
      </c>
      <c r="Z39" s="38">
        <f>+IF(X39&lt;&gt;0,+(Y39/X39)*100,0)</f>
        <v>-5.617413446543576</v>
      </c>
      <c r="AA39" s="39">
        <f>SUM(AA37:AA38)</f>
        <v>8878150963</v>
      </c>
    </row>
    <row r="40" spans="1:27" ht="13.5">
      <c r="A40" s="27" t="s">
        <v>62</v>
      </c>
      <c r="B40" s="28"/>
      <c r="C40" s="29">
        <f aca="true" t="shared" si="5" ref="C40:Y40">+C34+C39</f>
        <v>14387520345</v>
      </c>
      <c r="D40" s="29">
        <f>+D34+D39</f>
        <v>14387520345</v>
      </c>
      <c r="E40" s="30">
        <f t="shared" si="5"/>
        <v>13736953324</v>
      </c>
      <c r="F40" s="31">
        <f t="shared" si="5"/>
        <v>13736953322</v>
      </c>
      <c r="G40" s="31">
        <f t="shared" si="5"/>
        <v>13714538456</v>
      </c>
      <c r="H40" s="31">
        <f t="shared" si="5"/>
        <v>13855672647</v>
      </c>
      <c r="I40" s="31">
        <f t="shared" si="5"/>
        <v>13597109360</v>
      </c>
      <c r="J40" s="31">
        <f t="shared" si="5"/>
        <v>13597109360</v>
      </c>
      <c r="K40" s="31">
        <f t="shared" si="5"/>
        <v>13133253858</v>
      </c>
      <c r="L40" s="31">
        <f t="shared" si="5"/>
        <v>13026360189</v>
      </c>
      <c r="M40" s="31">
        <f t="shared" si="5"/>
        <v>13256948177</v>
      </c>
      <c r="N40" s="31">
        <f t="shared" si="5"/>
        <v>13256948177</v>
      </c>
      <c r="O40" s="31">
        <f t="shared" si="5"/>
        <v>12954603224</v>
      </c>
      <c r="P40" s="31">
        <f t="shared" si="5"/>
        <v>13012669338</v>
      </c>
      <c r="Q40" s="31">
        <f t="shared" si="5"/>
        <v>13816250463</v>
      </c>
      <c r="R40" s="31">
        <f t="shared" si="5"/>
        <v>13816250463</v>
      </c>
      <c r="S40" s="31">
        <f t="shared" si="5"/>
        <v>13588134182</v>
      </c>
      <c r="T40" s="31">
        <f t="shared" si="5"/>
        <v>13503787136</v>
      </c>
      <c r="U40" s="31">
        <f t="shared" si="5"/>
        <v>14918122059</v>
      </c>
      <c r="V40" s="31">
        <f t="shared" si="5"/>
        <v>14918122059</v>
      </c>
      <c r="W40" s="31">
        <f t="shared" si="5"/>
        <v>14918122059</v>
      </c>
      <c r="X40" s="31">
        <f t="shared" si="5"/>
        <v>13736953322</v>
      </c>
      <c r="Y40" s="31">
        <f t="shared" si="5"/>
        <v>1181168737</v>
      </c>
      <c r="Z40" s="32">
        <f>+IF(X40&lt;&gt;0,+(Y40/X40)*100,0)</f>
        <v>8.598476745992397</v>
      </c>
      <c r="AA40" s="33">
        <f>+AA34+AA39</f>
        <v>13736953322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41661161926</v>
      </c>
      <c r="D42" s="43">
        <f>+D25-D40</f>
        <v>41661161926</v>
      </c>
      <c r="E42" s="44">
        <f t="shared" si="6"/>
        <v>44714335245</v>
      </c>
      <c r="F42" s="45">
        <f t="shared" si="6"/>
        <v>44754917339</v>
      </c>
      <c r="G42" s="45">
        <f t="shared" si="6"/>
        <v>41884380165</v>
      </c>
      <c r="H42" s="45">
        <f t="shared" si="6"/>
        <v>42692864506</v>
      </c>
      <c r="I42" s="45">
        <f t="shared" si="6"/>
        <v>42957276335</v>
      </c>
      <c r="J42" s="45">
        <f t="shared" si="6"/>
        <v>42957276335</v>
      </c>
      <c r="K42" s="45">
        <f t="shared" si="6"/>
        <v>42762443660</v>
      </c>
      <c r="L42" s="45">
        <f t="shared" si="6"/>
        <v>43439223763</v>
      </c>
      <c r="M42" s="45">
        <f t="shared" si="6"/>
        <v>43941581125</v>
      </c>
      <c r="N42" s="45">
        <f t="shared" si="6"/>
        <v>43941581125</v>
      </c>
      <c r="O42" s="45">
        <f t="shared" si="6"/>
        <v>43814339698</v>
      </c>
      <c r="P42" s="45">
        <f t="shared" si="6"/>
        <v>43881688445</v>
      </c>
      <c r="Q42" s="45">
        <f t="shared" si="6"/>
        <v>44728969677</v>
      </c>
      <c r="R42" s="45">
        <f t="shared" si="6"/>
        <v>44728969677</v>
      </c>
      <c r="S42" s="45">
        <f t="shared" si="6"/>
        <v>44662584256</v>
      </c>
      <c r="T42" s="45">
        <f t="shared" si="6"/>
        <v>44613270984</v>
      </c>
      <c r="U42" s="45">
        <f t="shared" si="6"/>
        <v>44125325886</v>
      </c>
      <c r="V42" s="45">
        <f t="shared" si="6"/>
        <v>44125325886</v>
      </c>
      <c r="W42" s="45">
        <f t="shared" si="6"/>
        <v>44125325886</v>
      </c>
      <c r="X42" s="45">
        <f t="shared" si="6"/>
        <v>44754917339</v>
      </c>
      <c r="Y42" s="45">
        <f t="shared" si="6"/>
        <v>-629591453</v>
      </c>
      <c r="Z42" s="46">
        <f>+IF(X42&lt;&gt;0,+(Y42/X42)*100,0)</f>
        <v>-1.4067536941943273</v>
      </c>
      <c r="AA42" s="47">
        <f>+AA25-AA40</f>
        <v>44754917339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41661161926</v>
      </c>
      <c r="D45" s="18">
        <v>41661161926</v>
      </c>
      <c r="E45" s="19">
        <v>43668149404</v>
      </c>
      <c r="F45" s="20">
        <v>43708731498</v>
      </c>
      <c r="G45" s="20">
        <v>41884380165</v>
      </c>
      <c r="H45" s="20">
        <v>42692864508</v>
      </c>
      <c r="I45" s="20">
        <v>42957276335</v>
      </c>
      <c r="J45" s="20">
        <v>42957276335</v>
      </c>
      <c r="K45" s="20">
        <v>42762443660</v>
      </c>
      <c r="L45" s="20">
        <v>43439223762</v>
      </c>
      <c r="M45" s="20">
        <v>43941581125</v>
      </c>
      <c r="N45" s="20">
        <v>43941581125</v>
      </c>
      <c r="O45" s="20">
        <v>43814339698</v>
      </c>
      <c r="P45" s="20">
        <v>43881688445</v>
      </c>
      <c r="Q45" s="20">
        <v>44728969677</v>
      </c>
      <c r="R45" s="20">
        <v>44728969677</v>
      </c>
      <c r="S45" s="20">
        <v>44662584256</v>
      </c>
      <c r="T45" s="20">
        <v>44613270984</v>
      </c>
      <c r="U45" s="20">
        <v>44125325886</v>
      </c>
      <c r="V45" s="20">
        <v>44125325886</v>
      </c>
      <c r="W45" s="20">
        <v>44125325886</v>
      </c>
      <c r="X45" s="20">
        <v>43708731498</v>
      </c>
      <c r="Y45" s="20">
        <v>416594388</v>
      </c>
      <c r="Z45" s="48">
        <v>0.95</v>
      </c>
      <c r="AA45" s="22">
        <v>43708731498</v>
      </c>
    </row>
    <row r="46" spans="1:27" ht="13.5">
      <c r="A46" s="23" t="s">
        <v>67</v>
      </c>
      <c r="B46" s="17"/>
      <c r="C46" s="18"/>
      <c r="D46" s="18"/>
      <c r="E46" s="19">
        <v>1046185841</v>
      </c>
      <c r="F46" s="20">
        <v>1046185841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1046185841</v>
      </c>
      <c r="Y46" s="20">
        <v>-1046185841</v>
      </c>
      <c r="Z46" s="48">
        <v>-100</v>
      </c>
      <c r="AA46" s="22">
        <v>1046185841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41661161926</v>
      </c>
      <c r="D48" s="51">
        <f>SUM(D45:D47)</f>
        <v>41661161926</v>
      </c>
      <c r="E48" s="52">
        <f t="shared" si="7"/>
        <v>44714335245</v>
      </c>
      <c r="F48" s="53">
        <f t="shared" si="7"/>
        <v>44754917339</v>
      </c>
      <c r="G48" s="53">
        <f t="shared" si="7"/>
        <v>41884380165</v>
      </c>
      <c r="H48" s="53">
        <f t="shared" si="7"/>
        <v>42692864508</v>
      </c>
      <c r="I48" s="53">
        <f t="shared" si="7"/>
        <v>42957276335</v>
      </c>
      <c r="J48" s="53">
        <f t="shared" si="7"/>
        <v>42957276335</v>
      </c>
      <c r="K48" s="53">
        <f t="shared" si="7"/>
        <v>42762443660</v>
      </c>
      <c r="L48" s="53">
        <f t="shared" si="7"/>
        <v>43439223762</v>
      </c>
      <c r="M48" s="53">
        <f t="shared" si="7"/>
        <v>43941581125</v>
      </c>
      <c r="N48" s="53">
        <f t="shared" si="7"/>
        <v>43941581125</v>
      </c>
      <c r="O48" s="53">
        <f t="shared" si="7"/>
        <v>43814339698</v>
      </c>
      <c r="P48" s="53">
        <f t="shared" si="7"/>
        <v>43881688445</v>
      </c>
      <c r="Q48" s="53">
        <f t="shared" si="7"/>
        <v>44728969677</v>
      </c>
      <c r="R48" s="53">
        <f t="shared" si="7"/>
        <v>44728969677</v>
      </c>
      <c r="S48" s="53">
        <f t="shared" si="7"/>
        <v>44662584256</v>
      </c>
      <c r="T48" s="53">
        <f t="shared" si="7"/>
        <v>44613270984</v>
      </c>
      <c r="U48" s="53">
        <f t="shared" si="7"/>
        <v>44125325886</v>
      </c>
      <c r="V48" s="53">
        <f t="shared" si="7"/>
        <v>44125325886</v>
      </c>
      <c r="W48" s="53">
        <f t="shared" si="7"/>
        <v>44125325886</v>
      </c>
      <c r="X48" s="53">
        <f t="shared" si="7"/>
        <v>44754917339</v>
      </c>
      <c r="Y48" s="53">
        <f t="shared" si="7"/>
        <v>-629591453</v>
      </c>
      <c r="Z48" s="54">
        <f>+IF(X48&lt;&gt;0,+(Y48/X48)*100,0)</f>
        <v>-1.4067536941943273</v>
      </c>
      <c r="AA48" s="55">
        <f>SUM(AA45:AA47)</f>
        <v>44754917339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46893234</v>
      </c>
      <c r="D6" s="18">
        <v>46893234</v>
      </c>
      <c r="E6" s="19">
        <v>150000000</v>
      </c>
      <c r="F6" s="20">
        <v>9219</v>
      </c>
      <c r="G6" s="20">
        <v>197106230</v>
      </c>
      <c r="H6" s="20">
        <v>9219</v>
      </c>
      <c r="I6" s="20">
        <v>9219</v>
      </c>
      <c r="J6" s="20">
        <v>9219</v>
      </c>
      <c r="K6" s="20">
        <v>9219</v>
      </c>
      <c r="L6" s="20">
        <v>9219</v>
      </c>
      <c r="M6" s="20">
        <v>9219</v>
      </c>
      <c r="N6" s="20">
        <v>9219</v>
      </c>
      <c r="O6" s="20">
        <v>9219</v>
      </c>
      <c r="P6" s="20">
        <v>9219</v>
      </c>
      <c r="Q6" s="20">
        <v>72727251</v>
      </c>
      <c r="R6" s="20">
        <v>72727251</v>
      </c>
      <c r="S6" s="20">
        <v>20506146</v>
      </c>
      <c r="T6" s="20">
        <v>9961528</v>
      </c>
      <c r="U6" s="20"/>
      <c r="V6" s="20">
        <v>9961528</v>
      </c>
      <c r="W6" s="20">
        <v>9961528</v>
      </c>
      <c r="X6" s="20">
        <v>9219</v>
      </c>
      <c r="Y6" s="20">
        <v>9952309</v>
      </c>
      <c r="Z6" s="21">
        <v>107954.32</v>
      </c>
      <c r="AA6" s="22">
        <v>9219</v>
      </c>
    </row>
    <row r="7" spans="1:27" ht="13.5">
      <c r="A7" s="23" t="s">
        <v>34</v>
      </c>
      <c r="B7" s="17"/>
      <c r="C7" s="18">
        <v>79482788</v>
      </c>
      <c r="D7" s="18">
        <v>79482788</v>
      </c>
      <c r="E7" s="19">
        <v>100000000</v>
      </c>
      <c r="F7" s="20">
        <v>130951179</v>
      </c>
      <c r="G7" s="20">
        <v>148791538</v>
      </c>
      <c r="H7" s="20">
        <v>230685796</v>
      </c>
      <c r="I7" s="20">
        <v>228678118</v>
      </c>
      <c r="J7" s="20">
        <v>228678118</v>
      </c>
      <c r="K7" s="20">
        <v>163078744</v>
      </c>
      <c r="L7" s="20">
        <v>163078744</v>
      </c>
      <c r="M7" s="20">
        <v>130951179</v>
      </c>
      <c r="N7" s="20">
        <v>130951179</v>
      </c>
      <c r="O7" s="20">
        <v>167992140</v>
      </c>
      <c r="P7" s="20">
        <v>180035519</v>
      </c>
      <c r="Q7" s="20">
        <v>99607640</v>
      </c>
      <c r="R7" s="20">
        <v>99607640</v>
      </c>
      <c r="S7" s="20">
        <v>100055567</v>
      </c>
      <c r="T7" s="20">
        <v>111672339</v>
      </c>
      <c r="U7" s="20"/>
      <c r="V7" s="20">
        <v>111672339</v>
      </c>
      <c r="W7" s="20">
        <v>111672339</v>
      </c>
      <c r="X7" s="20">
        <v>130951179</v>
      </c>
      <c r="Y7" s="20">
        <v>-19278840</v>
      </c>
      <c r="Z7" s="21">
        <v>-14.72</v>
      </c>
      <c r="AA7" s="22">
        <v>130951179</v>
      </c>
    </row>
    <row r="8" spans="1:27" ht="13.5">
      <c r="A8" s="23" t="s">
        <v>35</v>
      </c>
      <c r="B8" s="17"/>
      <c r="C8" s="18">
        <v>242445019</v>
      </c>
      <c r="D8" s="18">
        <v>242445019</v>
      </c>
      <c r="E8" s="19">
        <v>427549651</v>
      </c>
      <c r="F8" s="20">
        <v>303046218</v>
      </c>
      <c r="G8" s="20">
        <v>802616554</v>
      </c>
      <c r="H8" s="20">
        <v>319810829</v>
      </c>
      <c r="I8" s="20">
        <v>326459330</v>
      </c>
      <c r="J8" s="20">
        <v>326459330</v>
      </c>
      <c r="K8" s="20">
        <v>473360916</v>
      </c>
      <c r="L8" s="20">
        <v>473360916</v>
      </c>
      <c r="M8" s="20">
        <v>303046218</v>
      </c>
      <c r="N8" s="20">
        <v>303046218</v>
      </c>
      <c r="O8" s="20">
        <v>582977707</v>
      </c>
      <c r="P8" s="20">
        <v>338318993</v>
      </c>
      <c r="Q8" s="20">
        <v>721804242</v>
      </c>
      <c r="R8" s="20">
        <v>721804242</v>
      </c>
      <c r="S8" s="20">
        <v>1436525539</v>
      </c>
      <c r="T8" s="20">
        <v>1236266842</v>
      </c>
      <c r="U8" s="20"/>
      <c r="V8" s="20">
        <v>1236266842</v>
      </c>
      <c r="W8" s="20">
        <v>1236266842</v>
      </c>
      <c r="X8" s="20">
        <v>303046218</v>
      </c>
      <c r="Y8" s="20">
        <v>933220624</v>
      </c>
      <c r="Z8" s="21">
        <v>307.95</v>
      </c>
      <c r="AA8" s="22">
        <v>303046218</v>
      </c>
    </row>
    <row r="9" spans="1:27" ht="13.5">
      <c r="A9" s="23" t="s">
        <v>36</v>
      </c>
      <c r="B9" s="17"/>
      <c r="C9" s="18">
        <v>222273038</v>
      </c>
      <c r="D9" s="18">
        <v>222273038</v>
      </c>
      <c r="E9" s="19">
        <v>182000000</v>
      </c>
      <c r="F9" s="20">
        <v>672566583</v>
      </c>
      <c r="G9" s="20">
        <v>261332941</v>
      </c>
      <c r="H9" s="20">
        <v>254284493</v>
      </c>
      <c r="I9" s="20">
        <v>275611100</v>
      </c>
      <c r="J9" s="20">
        <v>275611100</v>
      </c>
      <c r="K9" s="20">
        <v>310881762</v>
      </c>
      <c r="L9" s="20">
        <v>310881762</v>
      </c>
      <c r="M9" s="20">
        <v>672566583</v>
      </c>
      <c r="N9" s="20">
        <v>672566583</v>
      </c>
      <c r="O9" s="20">
        <v>710934744</v>
      </c>
      <c r="P9" s="20">
        <v>736541698</v>
      </c>
      <c r="Q9" s="20">
        <v>339887014</v>
      </c>
      <c r="R9" s="20">
        <v>339887014</v>
      </c>
      <c r="S9" s="20">
        <v>431970512</v>
      </c>
      <c r="T9" s="20">
        <v>372816773</v>
      </c>
      <c r="U9" s="20"/>
      <c r="V9" s="20">
        <v>372816773</v>
      </c>
      <c r="W9" s="20">
        <v>372816773</v>
      </c>
      <c r="X9" s="20">
        <v>672566583</v>
      </c>
      <c r="Y9" s="20">
        <v>-299749810</v>
      </c>
      <c r="Z9" s="21">
        <v>-44.57</v>
      </c>
      <c r="AA9" s="22">
        <v>672566583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27358741</v>
      </c>
      <c r="D11" s="18">
        <v>27358741</v>
      </c>
      <c r="E11" s="19">
        <v>30000000</v>
      </c>
      <c r="F11" s="20">
        <v>28978140</v>
      </c>
      <c r="G11" s="20">
        <v>26302646</v>
      </c>
      <c r="H11" s="20">
        <v>26605160</v>
      </c>
      <c r="I11" s="20">
        <v>28970206</v>
      </c>
      <c r="J11" s="20">
        <v>28970206</v>
      </c>
      <c r="K11" s="20">
        <v>28842268</v>
      </c>
      <c r="L11" s="20">
        <v>28842268</v>
      </c>
      <c r="M11" s="20">
        <v>28978140</v>
      </c>
      <c r="N11" s="20">
        <v>28978140</v>
      </c>
      <c r="O11" s="20">
        <v>29774706</v>
      </c>
      <c r="P11" s="20">
        <v>31066722</v>
      </c>
      <c r="Q11" s="20">
        <v>30032708</v>
      </c>
      <c r="R11" s="20">
        <v>30032708</v>
      </c>
      <c r="S11" s="20">
        <v>28612430</v>
      </c>
      <c r="T11" s="20">
        <v>30702868</v>
      </c>
      <c r="U11" s="20"/>
      <c r="V11" s="20">
        <v>30702868</v>
      </c>
      <c r="W11" s="20">
        <v>30702868</v>
      </c>
      <c r="X11" s="20">
        <v>28978140</v>
      </c>
      <c r="Y11" s="20">
        <v>1724728</v>
      </c>
      <c r="Z11" s="21">
        <v>5.95</v>
      </c>
      <c r="AA11" s="22">
        <v>28978140</v>
      </c>
    </row>
    <row r="12" spans="1:27" ht="13.5">
      <c r="A12" s="27" t="s">
        <v>39</v>
      </c>
      <c r="B12" s="28"/>
      <c r="C12" s="29">
        <f aca="true" t="shared" si="0" ref="C12:Y12">SUM(C6:C11)</f>
        <v>618452820</v>
      </c>
      <c r="D12" s="29">
        <f>SUM(D6:D11)</f>
        <v>618452820</v>
      </c>
      <c r="E12" s="30">
        <f t="shared" si="0"/>
        <v>889549651</v>
      </c>
      <c r="F12" s="31">
        <f t="shared" si="0"/>
        <v>1135551339</v>
      </c>
      <c r="G12" s="31">
        <f t="shared" si="0"/>
        <v>1436149909</v>
      </c>
      <c r="H12" s="31">
        <f t="shared" si="0"/>
        <v>831395497</v>
      </c>
      <c r="I12" s="31">
        <f t="shared" si="0"/>
        <v>859727973</v>
      </c>
      <c r="J12" s="31">
        <f t="shared" si="0"/>
        <v>859727973</v>
      </c>
      <c r="K12" s="31">
        <f t="shared" si="0"/>
        <v>976172909</v>
      </c>
      <c r="L12" s="31">
        <f t="shared" si="0"/>
        <v>976172909</v>
      </c>
      <c r="M12" s="31">
        <f t="shared" si="0"/>
        <v>1135551339</v>
      </c>
      <c r="N12" s="31">
        <f t="shared" si="0"/>
        <v>1135551339</v>
      </c>
      <c r="O12" s="31">
        <f t="shared" si="0"/>
        <v>1491688516</v>
      </c>
      <c r="P12" s="31">
        <f t="shared" si="0"/>
        <v>1285972151</v>
      </c>
      <c r="Q12" s="31">
        <f t="shared" si="0"/>
        <v>1264058855</v>
      </c>
      <c r="R12" s="31">
        <f t="shared" si="0"/>
        <v>1264058855</v>
      </c>
      <c r="S12" s="31">
        <f t="shared" si="0"/>
        <v>2017670194</v>
      </c>
      <c r="T12" s="31">
        <f t="shared" si="0"/>
        <v>1761420350</v>
      </c>
      <c r="U12" s="31">
        <f t="shared" si="0"/>
        <v>0</v>
      </c>
      <c r="V12" s="31">
        <f t="shared" si="0"/>
        <v>1761420350</v>
      </c>
      <c r="W12" s="31">
        <f t="shared" si="0"/>
        <v>1761420350</v>
      </c>
      <c r="X12" s="31">
        <f t="shared" si="0"/>
        <v>1135551339</v>
      </c>
      <c r="Y12" s="31">
        <f t="shared" si="0"/>
        <v>625869011</v>
      </c>
      <c r="Z12" s="32">
        <f>+IF(X12&lt;&gt;0,+(Y12/X12)*100,0)</f>
        <v>55.11587098749394</v>
      </c>
      <c r="AA12" s="33">
        <f>SUM(AA6:AA11)</f>
        <v>1135551339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308750</v>
      </c>
      <c r="D16" s="18">
        <v>308750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>
        <v>308750</v>
      </c>
      <c r="R16" s="24">
        <v>308750</v>
      </c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1372942709</v>
      </c>
      <c r="D17" s="18">
        <v>1372942709</v>
      </c>
      <c r="E17" s="19">
        <v>1167729640</v>
      </c>
      <c r="F17" s="20">
        <v>1372942671</v>
      </c>
      <c r="G17" s="20">
        <v>1109390342</v>
      </c>
      <c r="H17" s="20">
        <v>1465068216</v>
      </c>
      <c r="I17" s="20">
        <v>1465068216</v>
      </c>
      <c r="J17" s="20">
        <v>1465068216</v>
      </c>
      <c r="K17" s="20">
        <v>1465068216</v>
      </c>
      <c r="L17" s="20">
        <v>1465068216</v>
      </c>
      <c r="M17" s="20">
        <v>1372942671</v>
      </c>
      <c r="N17" s="20">
        <v>1372942671</v>
      </c>
      <c r="O17" s="20">
        <v>1372942671</v>
      </c>
      <c r="P17" s="20">
        <v>1372942671</v>
      </c>
      <c r="Q17" s="20">
        <v>1372942671</v>
      </c>
      <c r="R17" s="20">
        <v>1372942671</v>
      </c>
      <c r="S17" s="20">
        <v>1372942671</v>
      </c>
      <c r="T17" s="20">
        <v>1372942671</v>
      </c>
      <c r="U17" s="20"/>
      <c r="V17" s="20">
        <v>1372942671</v>
      </c>
      <c r="W17" s="20">
        <v>1372942671</v>
      </c>
      <c r="X17" s="20">
        <v>1372942671</v>
      </c>
      <c r="Y17" s="20"/>
      <c r="Z17" s="21"/>
      <c r="AA17" s="22">
        <v>1372942671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10177016740</v>
      </c>
      <c r="D19" s="18">
        <v>10177016740</v>
      </c>
      <c r="E19" s="19">
        <v>8965031793</v>
      </c>
      <c r="F19" s="20">
        <v>10061654982</v>
      </c>
      <c r="G19" s="20">
        <v>10170630583</v>
      </c>
      <c r="H19" s="20">
        <v>10167474484</v>
      </c>
      <c r="I19" s="20">
        <v>10166502405</v>
      </c>
      <c r="J19" s="20">
        <v>10166502405</v>
      </c>
      <c r="K19" s="20">
        <v>10235562974</v>
      </c>
      <c r="L19" s="20">
        <v>10235562974</v>
      </c>
      <c r="M19" s="20">
        <v>10061654982</v>
      </c>
      <c r="N19" s="20">
        <v>10061654982</v>
      </c>
      <c r="O19" s="20">
        <v>10059447478</v>
      </c>
      <c r="P19" s="20">
        <v>10082398977</v>
      </c>
      <c r="Q19" s="20">
        <v>10081608689</v>
      </c>
      <c r="R19" s="20">
        <v>10081608689</v>
      </c>
      <c r="S19" s="20">
        <v>9983599488</v>
      </c>
      <c r="T19" s="20">
        <v>9989937198</v>
      </c>
      <c r="U19" s="20"/>
      <c r="V19" s="20">
        <v>9989937198</v>
      </c>
      <c r="W19" s="20">
        <v>9989937198</v>
      </c>
      <c r="X19" s="20">
        <v>10061654982</v>
      </c>
      <c r="Y19" s="20">
        <v>-71717784</v>
      </c>
      <c r="Z19" s="21">
        <v>-0.71</v>
      </c>
      <c r="AA19" s="22">
        <v>10061654982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19950179</v>
      </c>
      <c r="D22" s="18">
        <v>19950179</v>
      </c>
      <c r="E22" s="19">
        <v>20784914</v>
      </c>
      <c r="F22" s="20">
        <v>19950179</v>
      </c>
      <c r="G22" s="20">
        <v>21607857</v>
      </c>
      <c r="H22" s="20">
        <v>19950179</v>
      </c>
      <c r="I22" s="20">
        <v>19950179</v>
      </c>
      <c r="J22" s="20">
        <v>19950179</v>
      </c>
      <c r="K22" s="20">
        <v>19950179</v>
      </c>
      <c r="L22" s="20">
        <v>19950179</v>
      </c>
      <c r="M22" s="20">
        <v>19950179</v>
      </c>
      <c r="N22" s="20">
        <v>19950179</v>
      </c>
      <c r="O22" s="20">
        <v>19950179</v>
      </c>
      <c r="P22" s="20">
        <v>19950179</v>
      </c>
      <c r="Q22" s="20">
        <v>19950179</v>
      </c>
      <c r="R22" s="20">
        <v>19950179</v>
      </c>
      <c r="S22" s="20">
        <v>19950179</v>
      </c>
      <c r="T22" s="20">
        <v>19950179</v>
      </c>
      <c r="U22" s="20"/>
      <c r="V22" s="20">
        <v>19950179</v>
      </c>
      <c r="W22" s="20">
        <v>19950179</v>
      </c>
      <c r="X22" s="20">
        <v>19950179</v>
      </c>
      <c r="Y22" s="20"/>
      <c r="Z22" s="21"/>
      <c r="AA22" s="22">
        <v>19950179</v>
      </c>
    </row>
    <row r="23" spans="1:27" ht="13.5">
      <c r="A23" s="23" t="s">
        <v>49</v>
      </c>
      <c r="B23" s="17"/>
      <c r="C23" s="18">
        <v>374720</v>
      </c>
      <c r="D23" s="18">
        <v>374720</v>
      </c>
      <c r="E23" s="19">
        <v>346517</v>
      </c>
      <c r="F23" s="20">
        <v>374719</v>
      </c>
      <c r="G23" s="24">
        <v>363262</v>
      </c>
      <c r="H23" s="24">
        <v>374719</v>
      </c>
      <c r="I23" s="24">
        <v>374719</v>
      </c>
      <c r="J23" s="20">
        <v>374719</v>
      </c>
      <c r="K23" s="24">
        <v>374719</v>
      </c>
      <c r="L23" s="24">
        <v>374719</v>
      </c>
      <c r="M23" s="20">
        <v>374719</v>
      </c>
      <c r="N23" s="24">
        <v>374719</v>
      </c>
      <c r="O23" s="24">
        <v>374719</v>
      </c>
      <c r="P23" s="24">
        <v>374719</v>
      </c>
      <c r="Q23" s="20">
        <v>357974</v>
      </c>
      <c r="R23" s="24">
        <v>357974</v>
      </c>
      <c r="S23" s="24">
        <v>357974</v>
      </c>
      <c r="T23" s="20">
        <v>357974</v>
      </c>
      <c r="U23" s="24"/>
      <c r="V23" s="24">
        <v>357974</v>
      </c>
      <c r="W23" s="24">
        <v>357974</v>
      </c>
      <c r="X23" s="20">
        <v>374719</v>
      </c>
      <c r="Y23" s="24">
        <v>-16745</v>
      </c>
      <c r="Z23" s="25">
        <v>-4.47</v>
      </c>
      <c r="AA23" s="26">
        <v>374719</v>
      </c>
    </row>
    <row r="24" spans="1:27" ht="13.5">
      <c r="A24" s="27" t="s">
        <v>50</v>
      </c>
      <c r="B24" s="35"/>
      <c r="C24" s="29">
        <f aca="true" t="shared" si="1" ref="C24:Y24">SUM(C15:C23)</f>
        <v>11570593098</v>
      </c>
      <c r="D24" s="29">
        <f>SUM(D15:D23)</f>
        <v>11570593098</v>
      </c>
      <c r="E24" s="36">
        <f t="shared" si="1"/>
        <v>10153892864</v>
      </c>
      <c r="F24" s="37">
        <f t="shared" si="1"/>
        <v>11454922551</v>
      </c>
      <c r="G24" s="37">
        <f t="shared" si="1"/>
        <v>11301992044</v>
      </c>
      <c r="H24" s="37">
        <f t="shared" si="1"/>
        <v>11652867598</v>
      </c>
      <c r="I24" s="37">
        <f t="shared" si="1"/>
        <v>11651895519</v>
      </c>
      <c r="J24" s="37">
        <f t="shared" si="1"/>
        <v>11651895519</v>
      </c>
      <c r="K24" s="37">
        <f t="shared" si="1"/>
        <v>11720956088</v>
      </c>
      <c r="L24" s="37">
        <f t="shared" si="1"/>
        <v>11720956088</v>
      </c>
      <c r="M24" s="37">
        <f t="shared" si="1"/>
        <v>11454922551</v>
      </c>
      <c r="N24" s="37">
        <f t="shared" si="1"/>
        <v>11454922551</v>
      </c>
      <c r="O24" s="37">
        <f t="shared" si="1"/>
        <v>11452715047</v>
      </c>
      <c r="P24" s="37">
        <f t="shared" si="1"/>
        <v>11475666546</v>
      </c>
      <c r="Q24" s="37">
        <f t="shared" si="1"/>
        <v>11475168263</v>
      </c>
      <c r="R24" s="37">
        <f t="shared" si="1"/>
        <v>11475168263</v>
      </c>
      <c r="S24" s="37">
        <f t="shared" si="1"/>
        <v>11376850312</v>
      </c>
      <c r="T24" s="37">
        <f t="shared" si="1"/>
        <v>11383188022</v>
      </c>
      <c r="U24" s="37">
        <f t="shared" si="1"/>
        <v>0</v>
      </c>
      <c r="V24" s="37">
        <f t="shared" si="1"/>
        <v>11383188022</v>
      </c>
      <c r="W24" s="37">
        <f t="shared" si="1"/>
        <v>11383188022</v>
      </c>
      <c r="X24" s="37">
        <f t="shared" si="1"/>
        <v>11454922551</v>
      </c>
      <c r="Y24" s="37">
        <f t="shared" si="1"/>
        <v>-71734529</v>
      </c>
      <c r="Z24" s="38">
        <f>+IF(X24&lt;&gt;0,+(Y24/X24)*100,0)</f>
        <v>-0.6262332083051724</v>
      </c>
      <c r="AA24" s="39">
        <f>SUM(AA15:AA23)</f>
        <v>11454922551</v>
      </c>
    </row>
    <row r="25" spans="1:27" ht="13.5">
      <c r="A25" s="27" t="s">
        <v>51</v>
      </c>
      <c r="B25" s="28"/>
      <c r="C25" s="29">
        <f aca="true" t="shared" si="2" ref="C25:Y25">+C12+C24</f>
        <v>12189045918</v>
      </c>
      <c r="D25" s="29">
        <f>+D12+D24</f>
        <v>12189045918</v>
      </c>
      <c r="E25" s="30">
        <f t="shared" si="2"/>
        <v>11043442515</v>
      </c>
      <c r="F25" s="31">
        <f t="shared" si="2"/>
        <v>12590473890</v>
      </c>
      <c r="G25" s="31">
        <f t="shared" si="2"/>
        <v>12738141953</v>
      </c>
      <c r="H25" s="31">
        <f t="shared" si="2"/>
        <v>12484263095</v>
      </c>
      <c r="I25" s="31">
        <f t="shared" si="2"/>
        <v>12511623492</v>
      </c>
      <c r="J25" s="31">
        <f t="shared" si="2"/>
        <v>12511623492</v>
      </c>
      <c r="K25" s="31">
        <f t="shared" si="2"/>
        <v>12697128997</v>
      </c>
      <c r="L25" s="31">
        <f t="shared" si="2"/>
        <v>12697128997</v>
      </c>
      <c r="M25" s="31">
        <f t="shared" si="2"/>
        <v>12590473890</v>
      </c>
      <c r="N25" s="31">
        <f t="shared" si="2"/>
        <v>12590473890</v>
      </c>
      <c r="O25" s="31">
        <f t="shared" si="2"/>
        <v>12944403563</v>
      </c>
      <c r="P25" s="31">
        <f t="shared" si="2"/>
        <v>12761638697</v>
      </c>
      <c r="Q25" s="31">
        <f t="shared" si="2"/>
        <v>12739227118</v>
      </c>
      <c r="R25" s="31">
        <f t="shared" si="2"/>
        <v>12739227118</v>
      </c>
      <c r="S25" s="31">
        <f t="shared" si="2"/>
        <v>13394520506</v>
      </c>
      <c r="T25" s="31">
        <f t="shared" si="2"/>
        <v>13144608372</v>
      </c>
      <c r="U25" s="31">
        <f t="shared" si="2"/>
        <v>0</v>
      </c>
      <c r="V25" s="31">
        <f t="shared" si="2"/>
        <v>13144608372</v>
      </c>
      <c r="W25" s="31">
        <f t="shared" si="2"/>
        <v>13144608372</v>
      </c>
      <c r="X25" s="31">
        <f t="shared" si="2"/>
        <v>12590473890</v>
      </c>
      <c r="Y25" s="31">
        <f t="shared" si="2"/>
        <v>554134482</v>
      </c>
      <c r="Z25" s="32">
        <f>+IF(X25&lt;&gt;0,+(Y25/X25)*100,0)</f>
        <v>4.401220214912816</v>
      </c>
      <c r="AA25" s="33">
        <f>+AA12+AA24</f>
        <v>12590473890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>
        <v>98223205</v>
      </c>
      <c r="G29" s="20"/>
      <c r="H29" s="20">
        <v>52479305</v>
      </c>
      <c r="I29" s="20">
        <v>124951761</v>
      </c>
      <c r="J29" s="20">
        <v>124951761</v>
      </c>
      <c r="K29" s="20">
        <v>107904322</v>
      </c>
      <c r="L29" s="20">
        <v>107904322</v>
      </c>
      <c r="M29" s="20">
        <v>98223205</v>
      </c>
      <c r="N29" s="20">
        <v>98223205</v>
      </c>
      <c r="O29" s="20">
        <v>49230907</v>
      </c>
      <c r="P29" s="20">
        <v>120922123</v>
      </c>
      <c r="Q29" s="20">
        <v>50647342</v>
      </c>
      <c r="R29" s="20">
        <v>50647342</v>
      </c>
      <c r="S29" s="20"/>
      <c r="T29" s="20"/>
      <c r="U29" s="20"/>
      <c r="V29" s="20"/>
      <c r="W29" s="20"/>
      <c r="X29" s="20">
        <v>98223205</v>
      </c>
      <c r="Y29" s="20">
        <v>-98223205</v>
      </c>
      <c r="Z29" s="21">
        <v>-100</v>
      </c>
      <c r="AA29" s="22">
        <v>98223205</v>
      </c>
    </row>
    <row r="30" spans="1:27" ht="13.5">
      <c r="A30" s="23" t="s">
        <v>55</v>
      </c>
      <c r="B30" s="17"/>
      <c r="C30" s="18">
        <v>3657602</v>
      </c>
      <c r="D30" s="18">
        <v>3657602</v>
      </c>
      <c r="E30" s="19">
        <v>4047780</v>
      </c>
      <c r="F30" s="20">
        <v>1865105</v>
      </c>
      <c r="G30" s="20"/>
      <c r="H30" s="20">
        <v>3657602</v>
      </c>
      <c r="I30" s="20">
        <v>1865105</v>
      </c>
      <c r="J30" s="20">
        <v>1865105</v>
      </c>
      <c r="K30" s="20">
        <v>1865105</v>
      </c>
      <c r="L30" s="20">
        <v>1865105</v>
      </c>
      <c r="M30" s="20">
        <v>1865105</v>
      </c>
      <c r="N30" s="20">
        <v>1865105</v>
      </c>
      <c r="O30" s="20">
        <v>1865105</v>
      </c>
      <c r="P30" s="20">
        <v>1865105</v>
      </c>
      <c r="Q30" s="20"/>
      <c r="R30" s="20"/>
      <c r="S30" s="20"/>
      <c r="T30" s="20"/>
      <c r="U30" s="20"/>
      <c r="V30" s="20"/>
      <c r="W30" s="20"/>
      <c r="X30" s="20">
        <v>1865105</v>
      </c>
      <c r="Y30" s="20">
        <v>-1865105</v>
      </c>
      <c r="Z30" s="21">
        <v>-100</v>
      </c>
      <c r="AA30" s="22">
        <v>1865105</v>
      </c>
    </row>
    <row r="31" spans="1:27" ht="13.5">
      <c r="A31" s="23" t="s">
        <v>56</v>
      </c>
      <c r="B31" s="17"/>
      <c r="C31" s="18">
        <v>37404062</v>
      </c>
      <c r="D31" s="18">
        <v>37404062</v>
      </c>
      <c r="E31" s="19">
        <v>39125000</v>
      </c>
      <c r="F31" s="20">
        <v>41973571</v>
      </c>
      <c r="G31" s="20">
        <v>37587857</v>
      </c>
      <c r="H31" s="20">
        <v>37685719</v>
      </c>
      <c r="I31" s="20">
        <v>37778405</v>
      </c>
      <c r="J31" s="20">
        <v>37778405</v>
      </c>
      <c r="K31" s="20">
        <v>41840940</v>
      </c>
      <c r="L31" s="20">
        <v>41840940</v>
      </c>
      <c r="M31" s="20">
        <v>41973571</v>
      </c>
      <c r="N31" s="20">
        <v>41973571</v>
      </c>
      <c r="O31" s="20">
        <v>41895116</v>
      </c>
      <c r="P31" s="20">
        <v>42006194</v>
      </c>
      <c r="Q31" s="20">
        <v>42290038</v>
      </c>
      <c r="R31" s="20">
        <v>42290038</v>
      </c>
      <c r="S31" s="20">
        <v>42215902</v>
      </c>
      <c r="T31" s="20">
        <v>42405566</v>
      </c>
      <c r="U31" s="20"/>
      <c r="V31" s="20">
        <v>42405566</v>
      </c>
      <c r="W31" s="20">
        <v>42405566</v>
      </c>
      <c r="X31" s="20">
        <v>41973571</v>
      </c>
      <c r="Y31" s="20">
        <v>431995</v>
      </c>
      <c r="Z31" s="21">
        <v>1.03</v>
      </c>
      <c r="AA31" s="22">
        <v>41973571</v>
      </c>
    </row>
    <row r="32" spans="1:27" ht="13.5">
      <c r="A32" s="23" t="s">
        <v>57</v>
      </c>
      <c r="B32" s="17"/>
      <c r="C32" s="18">
        <v>775069741</v>
      </c>
      <c r="D32" s="18">
        <v>775069741</v>
      </c>
      <c r="E32" s="19">
        <v>300000000</v>
      </c>
      <c r="F32" s="20">
        <v>991440349</v>
      </c>
      <c r="G32" s="20">
        <v>735321115</v>
      </c>
      <c r="H32" s="20">
        <v>736460287</v>
      </c>
      <c r="I32" s="20">
        <v>613949720</v>
      </c>
      <c r="J32" s="20">
        <v>613949720</v>
      </c>
      <c r="K32" s="20">
        <v>611100192</v>
      </c>
      <c r="L32" s="20">
        <v>611100192</v>
      </c>
      <c r="M32" s="20">
        <v>991440349</v>
      </c>
      <c r="N32" s="20">
        <v>991440349</v>
      </c>
      <c r="O32" s="20">
        <v>1038457082</v>
      </c>
      <c r="P32" s="20">
        <v>1000241172</v>
      </c>
      <c r="Q32" s="20">
        <v>1084871973</v>
      </c>
      <c r="R32" s="20">
        <v>1084871973</v>
      </c>
      <c r="S32" s="20">
        <v>950171280</v>
      </c>
      <c r="T32" s="20">
        <v>1190354776</v>
      </c>
      <c r="U32" s="20"/>
      <c r="V32" s="20">
        <v>1190354776</v>
      </c>
      <c r="W32" s="20">
        <v>1190354776</v>
      </c>
      <c r="X32" s="20">
        <v>991440349</v>
      </c>
      <c r="Y32" s="20">
        <v>198914427</v>
      </c>
      <c r="Z32" s="21">
        <v>20.06</v>
      </c>
      <c r="AA32" s="22">
        <v>991440349</v>
      </c>
    </row>
    <row r="33" spans="1:27" ht="13.5">
      <c r="A33" s="23" t="s">
        <v>58</v>
      </c>
      <c r="B33" s="17"/>
      <c r="C33" s="18"/>
      <c r="D33" s="18"/>
      <c r="E33" s="19">
        <v>121036959</v>
      </c>
      <c r="F33" s="20"/>
      <c r="G33" s="20">
        <v>85040286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816131405</v>
      </c>
      <c r="D34" s="29">
        <f>SUM(D29:D33)</f>
        <v>816131405</v>
      </c>
      <c r="E34" s="30">
        <f t="shared" si="3"/>
        <v>464209739</v>
      </c>
      <c r="F34" s="31">
        <f t="shared" si="3"/>
        <v>1133502230</v>
      </c>
      <c r="G34" s="31">
        <f t="shared" si="3"/>
        <v>857949258</v>
      </c>
      <c r="H34" s="31">
        <f t="shared" si="3"/>
        <v>830282913</v>
      </c>
      <c r="I34" s="31">
        <f t="shared" si="3"/>
        <v>778544991</v>
      </c>
      <c r="J34" s="31">
        <f t="shared" si="3"/>
        <v>778544991</v>
      </c>
      <c r="K34" s="31">
        <f t="shared" si="3"/>
        <v>762710559</v>
      </c>
      <c r="L34" s="31">
        <f t="shared" si="3"/>
        <v>762710559</v>
      </c>
      <c r="M34" s="31">
        <f t="shared" si="3"/>
        <v>1133502230</v>
      </c>
      <c r="N34" s="31">
        <f t="shared" si="3"/>
        <v>1133502230</v>
      </c>
      <c r="O34" s="31">
        <f t="shared" si="3"/>
        <v>1131448210</v>
      </c>
      <c r="P34" s="31">
        <f t="shared" si="3"/>
        <v>1165034594</v>
      </c>
      <c r="Q34" s="31">
        <f t="shared" si="3"/>
        <v>1177809353</v>
      </c>
      <c r="R34" s="31">
        <f t="shared" si="3"/>
        <v>1177809353</v>
      </c>
      <c r="S34" s="31">
        <f t="shared" si="3"/>
        <v>992387182</v>
      </c>
      <c r="T34" s="31">
        <f t="shared" si="3"/>
        <v>1232760342</v>
      </c>
      <c r="U34" s="31">
        <f t="shared" si="3"/>
        <v>0</v>
      </c>
      <c r="V34" s="31">
        <f t="shared" si="3"/>
        <v>1232760342</v>
      </c>
      <c r="W34" s="31">
        <f t="shared" si="3"/>
        <v>1232760342</v>
      </c>
      <c r="X34" s="31">
        <f t="shared" si="3"/>
        <v>1133502230</v>
      </c>
      <c r="Y34" s="31">
        <f t="shared" si="3"/>
        <v>99258112</v>
      </c>
      <c r="Z34" s="32">
        <f>+IF(X34&lt;&gt;0,+(Y34/X34)*100,0)</f>
        <v>8.756763716291939</v>
      </c>
      <c r="AA34" s="33">
        <f>SUM(AA29:AA33)</f>
        <v>1133502230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19827787</v>
      </c>
      <c r="D37" s="18">
        <v>19827787</v>
      </c>
      <c r="E37" s="19">
        <v>26920992</v>
      </c>
      <c r="F37" s="20">
        <v>19827787</v>
      </c>
      <c r="G37" s="20">
        <v>23485389</v>
      </c>
      <c r="H37" s="20">
        <v>19827787</v>
      </c>
      <c r="I37" s="20">
        <v>19827787</v>
      </c>
      <c r="J37" s="20">
        <v>19827787</v>
      </c>
      <c r="K37" s="20">
        <v>19827787</v>
      </c>
      <c r="L37" s="20">
        <v>19827787</v>
      </c>
      <c r="M37" s="20">
        <v>19827787</v>
      </c>
      <c r="N37" s="20">
        <v>19827787</v>
      </c>
      <c r="O37" s="20">
        <v>19827787</v>
      </c>
      <c r="P37" s="20">
        <v>19827787</v>
      </c>
      <c r="Q37" s="20">
        <v>19827787</v>
      </c>
      <c r="R37" s="20">
        <v>19827787</v>
      </c>
      <c r="S37" s="20">
        <v>19827787</v>
      </c>
      <c r="T37" s="20">
        <v>19827787</v>
      </c>
      <c r="U37" s="20"/>
      <c r="V37" s="20">
        <v>19827787</v>
      </c>
      <c r="W37" s="20">
        <v>19827787</v>
      </c>
      <c r="X37" s="20">
        <v>19827787</v>
      </c>
      <c r="Y37" s="20"/>
      <c r="Z37" s="21"/>
      <c r="AA37" s="22">
        <v>19827787</v>
      </c>
    </row>
    <row r="38" spans="1:27" ht="13.5">
      <c r="A38" s="23" t="s">
        <v>58</v>
      </c>
      <c r="B38" s="17"/>
      <c r="C38" s="18">
        <v>289812670</v>
      </c>
      <c r="D38" s="18">
        <v>289812670</v>
      </c>
      <c r="E38" s="19">
        <v>323254429</v>
      </c>
      <c r="F38" s="20">
        <v>289812670</v>
      </c>
      <c r="G38" s="20">
        <v>324373939</v>
      </c>
      <c r="H38" s="20">
        <v>374852956</v>
      </c>
      <c r="I38" s="20">
        <v>374852956</v>
      </c>
      <c r="J38" s="20">
        <v>374852956</v>
      </c>
      <c r="K38" s="20">
        <v>374852956</v>
      </c>
      <c r="L38" s="20">
        <v>374852956</v>
      </c>
      <c r="M38" s="20">
        <v>289812670</v>
      </c>
      <c r="N38" s="20">
        <v>289812670</v>
      </c>
      <c r="O38" s="20">
        <v>289812670</v>
      </c>
      <c r="P38" s="20">
        <v>289812670</v>
      </c>
      <c r="Q38" s="20">
        <v>289812670</v>
      </c>
      <c r="R38" s="20">
        <v>289812670</v>
      </c>
      <c r="S38" s="20">
        <v>289812670</v>
      </c>
      <c r="T38" s="20">
        <v>289812670</v>
      </c>
      <c r="U38" s="20"/>
      <c r="V38" s="20">
        <v>289812670</v>
      </c>
      <c r="W38" s="20">
        <v>289812670</v>
      </c>
      <c r="X38" s="20">
        <v>289812670</v>
      </c>
      <c r="Y38" s="20"/>
      <c r="Z38" s="21"/>
      <c r="AA38" s="22">
        <v>289812670</v>
      </c>
    </row>
    <row r="39" spans="1:27" ht="13.5">
      <c r="A39" s="27" t="s">
        <v>61</v>
      </c>
      <c r="B39" s="35"/>
      <c r="C39" s="29">
        <f aca="true" t="shared" si="4" ref="C39:Y39">SUM(C37:C38)</f>
        <v>309640457</v>
      </c>
      <c r="D39" s="29">
        <f>SUM(D37:D38)</f>
        <v>309640457</v>
      </c>
      <c r="E39" s="36">
        <f t="shared" si="4"/>
        <v>350175421</v>
      </c>
      <c r="F39" s="37">
        <f t="shared" si="4"/>
        <v>309640457</v>
      </c>
      <c r="G39" s="37">
        <f t="shared" si="4"/>
        <v>347859328</v>
      </c>
      <c r="H39" s="37">
        <f t="shared" si="4"/>
        <v>394680743</v>
      </c>
      <c r="I39" s="37">
        <f t="shared" si="4"/>
        <v>394680743</v>
      </c>
      <c r="J39" s="37">
        <f t="shared" si="4"/>
        <v>394680743</v>
      </c>
      <c r="K39" s="37">
        <f t="shared" si="4"/>
        <v>394680743</v>
      </c>
      <c r="L39" s="37">
        <f t="shared" si="4"/>
        <v>394680743</v>
      </c>
      <c r="M39" s="37">
        <f t="shared" si="4"/>
        <v>309640457</v>
      </c>
      <c r="N39" s="37">
        <f t="shared" si="4"/>
        <v>309640457</v>
      </c>
      <c r="O39" s="37">
        <f t="shared" si="4"/>
        <v>309640457</v>
      </c>
      <c r="P39" s="37">
        <f t="shared" si="4"/>
        <v>309640457</v>
      </c>
      <c r="Q39" s="37">
        <f t="shared" si="4"/>
        <v>309640457</v>
      </c>
      <c r="R39" s="37">
        <f t="shared" si="4"/>
        <v>309640457</v>
      </c>
      <c r="S39" s="37">
        <f t="shared" si="4"/>
        <v>309640457</v>
      </c>
      <c r="T39" s="37">
        <f t="shared" si="4"/>
        <v>309640457</v>
      </c>
      <c r="U39" s="37">
        <f t="shared" si="4"/>
        <v>0</v>
      </c>
      <c r="V39" s="37">
        <f t="shared" si="4"/>
        <v>309640457</v>
      </c>
      <c r="W39" s="37">
        <f t="shared" si="4"/>
        <v>309640457</v>
      </c>
      <c r="X39" s="37">
        <f t="shared" si="4"/>
        <v>309640457</v>
      </c>
      <c r="Y39" s="37">
        <f t="shared" si="4"/>
        <v>0</v>
      </c>
      <c r="Z39" s="38">
        <f>+IF(X39&lt;&gt;0,+(Y39/X39)*100,0)</f>
        <v>0</v>
      </c>
      <c r="AA39" s="39">
        <f>SUM(AA37:AA38)</f>
        <v>309640457</v>
      </c>
    </row>
    <row r="40" spans="1:27" ht="13.5">
      <c r="A40" s="27" t="s">
        <v>62</v>
      </c>
      <c r="B40" s="28"/>
      <c r="C40" s="29">
        <f aca="true" t="shared" si="5" ref="C40:Y40">+C34+C39</f>
        <v>1125771862</v>
      </c>
      <c r="D40" s="29">
        <f>+D34+D39</f>
        <v>1125771862</v>
      </c>
      <c r="E40" s="30">
        <f t="shared" si="5"/>
        <v>814385160</v>
      </c>
      <c r="F40" s="31">
        <f t="shared" si="5"/>
        <v>1443142687</v>
      </c>
      <c r="G40" s="31">
        <f t="shared" si="5"/>
        <v>1205808586</v>
      </c>
      <c r="H40" s="31">
        <f t="shared" si="5"/>
        <v>1224963656</v>
      </c>
      <c r="I40" s="31">
        <f t="shared" si="5"/>
        <v>1173225734</v>
      </c>
      <c r="J40" s="31">
        <f t="shared" si="5"/>
        <v>1173225734</v>
      </c>
      <c r="K40" s="31">
        <f t="shared" si="5"/>
        <v>1157391302</v>
      </c>
      <c r="L40" s="31">
        <f t="shared" si="5"/>
        <v>1157391302</v>
      </c>
      <c r="M40" s="31">
        <f t="shared" si="5"/>
        <v>1443142687</v>
      </c>
      <c r="N40" s="31">
        <f t="shared" si="5"/>
        <v>1443142687</v>
      </c>
      <c r="O40" s="31">
        <f t="shared" si="5"/>
        <v>1441088667</v>
      </c>
      <c r="P40" s="31">
        <f t="shared" si="5"/>
        <v>1474675051</v>
      </c>
      <c r="Q40" s="31">
        <f t="shared" si="5"/>
        <v>1487449810</v>
      </c>
      <c r="R40" s="31">
        <f t="shared" si="5"/>
        <v>1487449810</v>
      </c>
      <c r="S40" s="31">
        <f t="shared" si="5"/>
        <v>1302027639</v>
      </c>
      <c r="T40" s="31">
        <f t="shared" si="5"/>
        <v>1542400799</v>
      </c>
      <c r="U40" s="31">
        <f t="shared" si="5"/>
        <v>0</v>
      </c>
      <c r="V40" s="31">
        <f t="shared" si="5"/>
        <v>1542400799</v>
      </c>
      <c r="W40" s="31">
        <f t="shared" si="5"/>
        <v>1542400799</v>
      </c>
      <c r="X40" s="31">
        <f t="shared" si="5"/>
        <v>1443142687</v>
      </c>
      <c r="Y40" s="31">
        <f t="shared" si="5"/>
        <v>99258112</v>
      </c>
      <c r="Z40" s="32">
        <f>+IF(X40&lt;&gt;0,+(Y40/X40)*100,0)</f>
        <v>6.877913937002128</v>
      </c>
      <c r="AA40" s="33">
        <f>+AA34+AA39</f>
        <v>1443142687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11063274056</v>
      </c>
      <c r="D42" s="43">
        <f>+D25-D40</f>
        <v>11063274056</v>
      </c>
      <c r="E42" s="44">
        <f t="shared" si="6"/>
        <v>10229057355</v>
      </c>
      <c r="F42" s="45">
        <f t="shared" si="6"/>
        <v>11147331203</v>
      </c>
      <c r="G42" s="45">
        <f t="shared" si="6"/>
        <v>11532333367</v>
      </c>
      <c r="H42" s="45">
        <f t="shared" si="6"/>
        <v>11259299439</v>
      </c>
      <c r="I42" s="45">
        <f t="shared" si="6"/>
        <v>11338397758</v>
      </c>
      <c r="J42" s="45">
        <f t="shared" si="6"/>
        <v>11338397758</v>
      </c>
      <c r="K42" s="45">
        <f t="shared" si="6"/>
        <v>11539737695</v>
      </c>
      <c r="L42" s="45">
        <f t="shared" si="6"/>
        <v>11539737695</v>
      </c>
      <c r="M42" s="45">
        <f t="shared" si="6"/>
        <v>11147331203</v>
      </c>
      <c r="N42" s="45">
        <f t="shared" si="6"/>
        <v>11147331203</v>
      </c>
      <c r="O42" s="45">
        <f t="shared" si="6"/>
        <v>11503314896</v>
      </c>
      <c r="P42" s="45">
        <f t="shared" si="6"/>
        <v>11286963646</v>
      </c>
      <c r="Q42" s="45">
        <f t="shared" si="6"/>
        <v>11251777308</v>
      </c>
      <c r="R42" s="45">
        <f t="shared" si="6"/>
        <v>11251777308</v>
      </c>
      <c r="S42" s="45">
        <f t="shared" si="6"/>
        <v>12092492867</v>
      </c>
      <c r="T42" s="45">
        <f t="shared" si="6"/>
        <v>11602207573</v>
      </c>
      <c r="U42" s="45">
        <f t="shared" si="6"/>
        <v>0</v>
      </c>
      <c r="V42" s="45">
        <f t="shared" si="6"/>
        <v>11602207573</v>
      </c>
      <c r="W42" s="45">
        <f t="shared" si="6"/>
        <v>11602207573</v>
      </c>
      <c r="X42" s="45">
        <f t="shared" si="6"/>
        <v>11147331203</v>
      </c>
      <c r="Y42" s="45">
        <f t="shared" si="6"/>
        <v>454876370</v>
      </c>
      <c r="Z42" s="46">
        <f>+IF(X42&lt;&gt;0,+(Y42/X42)*100,0)</f>
        <v>4.08058540395375</v>
      </c>
      <c r="AA42" s="47">
        <f>+AA25-AA40</f>
        <v>11147331203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10978023303</v>
      </c>
      <c r="D45" s="18">
        <v>10978023303</v>
      </c>
      <c r="E45" s="19">
        <v>10172768768</v>
      </c>
      <c r="F45" s="20">
        <v>11062080450</v>
      </c>
      <c r="G45" s="20">
        <v>11447082614</v>
      </c>
      <c r="H45" s="20">
        <v>11174048686</v>
      </c>
      <c r="I45" s="20">
        <v>11253147005</v>
      </c>
      <c r="J45" s="20">
        <v>11253147005</v>
      </c>
      <c r="K45" s="20">
        <v>11454486942</v>
      </c>
      <c r="L45" s="20">
        <v>11454486942</v>
      </c>
      <c r="M45" s="20">
        <v>11062080450</v>
      </c>
      <c r="N45" s="20">
        <v>11062080450</v>
      </c>
      <c r="O45" s="20">
        <v>11418064143</v>
      </c>
      <c r="P45" s="20">
        <v>11201712893</v>
      </c>
      <c r="Q45" s="20">
        <v>11214476186</v>
      </c>
      <c r="R45" s="20">
        <v>11214476186</v>
      </c>
      <c r="S45" s="20">
        <v>12007242114</v>
      </c>
      <c r="T45" s="20">
        <v>11516956820</v>
      </c>
      <c r="U45" s="20"/>
      <c r="V45" s="20">
        <v>11516956820</v>
      </c>
      <c r="W45" s="20">
        <v>11516956820</v>
      </c>
      <c r="X45" s="20">
        <v>11062080450</v>
      </c>
      <c r="Y45" s="20">
        <v>454876370</v>
      </c>
      <c r="Z45" s="48">
        <v>4.11</v>
      </c>
      <c r="AA45" s="22">
        <v>11062080450</v>
      </c>
    </row>
    <row r="46" spans="1:27" ht="13.5">
      <c r="A46" s="23" t="s">
        <v>67</v>
      </c>
      <c r="B46" s="17"/>
      <c r="C46" s="18">
        <v>85250753</v>
      </c>
      <c r="D46" s="18">
        <v>85250753</v>
      </c>
      <c r="E46" s="19">
        <v>56288587</v>
      </c>
      <c r="F46" s="20">
        <v>85250753</v>
      </c>
      <c r="G46" s="20">
        <v>85250753</v>
      </c>
      <c r="H46" s="20">
        <v>85250753</v>
      </c>
      <c r="I46" s="20">
        <v>85250753</v>
      </c>
      <c r="J46" s="20">
        <v>85250753</v>
      </c>
      <c r="K46" s="20">
        <v>85250753</v>
      </c>
      <c r="L46" s="20">
        <v>85250753</v>
      </c>
      <c r="M46" s="20">
        <v>85250753</v>
      </c>
      <c r="N46" s="20">
        <v>85250753</v>
      </c>
      <c r="O46" s="20">
        <v>85250753</v>
      </c>
      <c r="P46" s="20">
        <v>85250753</v>
      </c>
      <c r="Q46" s="20">
        <v>37301122</v>
      </c>
      <c r="R46" s="20">
        <v>37301122</v>
      </c>
      <c r="S46" s="20">
        <v>85250753</v>
      </c>
      <c r="T46" s="20">
        <v>85250753</v>
      </c>
      <c r="U46" s="20"/>
      <c r="V46" s="20">
        <v>85250753</v>
      </c>
      <c r="W46" s="20">
        <v>85250753</v>
      </c>
      <c r="X46" s="20">
        <v>85250753</v>
      </c>
      <c r="Y46" s="20"/>
      <c r="Z46" s="48"/>
      <c r="AA46" s="22">
        <v>85250753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11063274056</v>
      </c>
      <c r="D48" s="51">
        <f>SUM(D45:D47)</f>
        <v>11063274056</v>
      </c>
      <c r="E48" s="52">
        <f t="shared" si="7"/>
        <v>10229057355</v>
      </c>
      <c r="F48" s="53">
        <f t="shared" si="7"/>
        <v>11147331203</v>
      </c>
      <c r="G48" s="53">
        <f t="shared" si="7"/>
        <v>11532333367</v>
      </c>
      <c r="H48" s="53">
        <f t="shared" si="7"/>
        <v>11259299439</v>
      </c>
      <c r="I48" s="53">
        <f t="shared" si="7"/>
        <v>11338397758</v>
      </c>
      <c r="J48" s="53">
        <f t="shared" si="7"/>
        <v>11338397758</v>
      </c>
      <c r="K48" s="53">
        <f t="shared" si="7"/>
        <v>11539737695</v>
      </c>
      <c r="L48" s="53">
        <f t="shared" si="7"/>
        <v>11539737695</v>
      </c>
      <c r="M48" s="53">
        <f t="shared" si="7"/>
        <v>11147331203</v>
      </c>
      <c r="N48" s="53">
        <f t="shared" si="7"/>
        <v>11147331203</v>
      </c>
      <c r="O48" s="53">
        <f t="shared" si="7"/>
        <v>11503314896</v>
      </c>
      <c r="P48" s="53">
        <f t="shared" si="7"/>
        <v>11286963646</v>
      </c>
      <c r="Q48" s="53">
        <f t="shared" si="7"/>
        <v>11251777308</v>
      </c>
      <c r="R48" s="53">
        <f t="shared" si="7"/>
        <v>11251777308</v>
      </c>
      <c r="S48" s="53">
        <f t="shared" si="7"/>
        <v>12092492867</v>
      </c>
      <c r="T48" s="53">
        <f t="shared" si="7"/>
        <v>11602207573</v>
      </c>
      <c r="U48" s="53">
        <f t="shared" si="7"/>
        <v>0</v>
      </c>
      <c r="V48" s="53">
        <f t="shared" si="7"/>
        <v>11602207573</v>
      </c>
      <c r="W48" s="53">
        <f t="shared" si="7"/>
        <v>11602207573</v>
      </c>
      <c r="X48" s="53">
        <f t="shared" si="7"/>
        <v>11147331203</v>
      </c>
      <c r="Y48" s="53">
        <f t="shared" si="7"/>
        <v>454876370</v>
      </c>
      <c r="Z48" s="54">
        <f>+IF(X48&lt;&gt;0,+(Y48/X48)*100,0)</f>
        <v>4.08058540395375</v>
      </c>
      <c r="AA48" s="55">
        <f>SUM(AA45:AA47)</f>
        <v>11147331203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8247932</v>
      </c>
      <c r="D6" s="18">
        <v>8247932</v>
      </c>
      <c r="E6" s="19">
        <v>4423834</v>
      </c>
      <c r="F6" s="20">
        <v>4423834</v>
      </c>
      <c r="G6" s="20"/>
      <c r="H6" s="20">
        <v>2335</v>
      </c>
      <c r="I6" s="20">
        <v>2335</v>
      </c>
      <c r="J6" s="20">
        <v>2335</v>
      </c>
      <c r="K6" s="20">
        <v>2335</v>
      </c>
      <c r="L6" s="20">
        <v>2335</v>
      </c>
      <c r="M6" s="20">
        <v>9669468</v>
      </c>
      <c r="N6" s="20">
        <v>9669468</v>
      </c>
      <c r="O6" s="20">
        <v>12238393</v>
      </c>
      <c r="P6" s="20">
        <v>16007793</v>
      </c>
      <c r="Q6" s="20">
        <v>47510223</v>
      </c>
      <c r="R6" s="20">
        <v>47510223</v>
      </c>
      <c r="S6" s="20">
        <v>38023986</v>
      </c>
      <c r="T6" s="20">
        <v>35961486</v>
      </c>
      <c r="U6" s="20">
        <v>18464614</v>
      </c>
      <c r="V6" s="20">
        <v>18464614</v>
      </c>
      <c r="W6" s="20">
        <v>18464614</v>
      </c>
      <c r="X6" s="20">
        <v>4423834</v>
      </c>
      <c r="Y6" s="20">
        <v>14040780</v>
      </c>
      <c r="Z6" s="21">
        <v>317.39</v>
      </c>
      <c r="AA6" s="22">
        <v>4423834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4000000</v>
      </c>
      <c r="H7" s="20">
        <v>16721674</v>
      </c>
      <c r="I7" s="20">
        <v>13011062</v>
      </c>
      <c r="J7" s="20">
        <v>13011062</v>
      </c>
      <c r="K7" s="20">
        <v>9832062</v>
      </c>
      <c r="L7" s="20">
        <v>9744333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61288296</v>
      </c>
      <c r="D8" s="18">
        <v>61288296</v>
      </c>
      <c r="E8" s="19">
        <v>72932548</v>
      </c>
      <c r="F8" s="20">
        <v>72932548</v>
      </c>
      <c r="G8" s="20">
        <v>14555207</v>
      </c>
      <c r="H8" s="20">
        <v>91857560</v>
      </c>
      <c r="I8" s="20">
        <v>96648047</v>
      </c>
      <c r="J8" s="20">
        <v>96648047</v>
      </c>
      <c r="K8" s="20">
        <v>103624610</v>
      </c>
      <c r="L8" s="20">
        <v>113538567</v>
      </c>
      <c r="M8" s="20">
        <v>108238565</v>
      </c>
      <c r="N8" s="20">
        <v>108238565</v>
      </c>
      <c r="O8" s="20">
        <v>108087108</v>
      </c>
      <c r="P8" s="20">
        <v>60483696</v>
      </c>
      <c r="Q8" s="20">
        <v>116146373</v>
      </c>
      <c r="R8" s="20">
        <v>116146373</v>
      </c>
      <c r="S8" s="20">
        <v>123020556</v>
      </c>
      <c r="T8" s="20">
        <v>129962903</v>
      </c>
      <c r="U8" s="20">
        <v>132506757</v>
      </c>
      <c r="V8" s="20">
        <v>132506757</v>
      </c>
      <c r="W8" s="20">
        <v>132506757</v>
      </c>
      <c r="X8" s="20">
        <v>72932548</v>
      </c>
      <c r="Y8" s="20">
        <v>59574209</v>
      </c>
      <c r="Z8" s="21">
        <v>81.68</v>
      </c>
      <c r="AA8" s="22">
        <v>72932548</v>
      </c>
    </row>
    <row r="9" spans="1:27" ht="13.5">
      <c r="A9" s="23" t="s">
        <v>36</v>
      </c>
      <c r="B9" s="17"/>
      <c r="C9" s="18">
        <v>7994736</v>
      </c>
      <c r="D9" s="18">
        <v>7994736</v>
      </c>
      <c r="E9" s="19">
        <v>309596</v>
      </c>
      <c r="F9" s="20">
        <v>309596</v>
      </c>
      <c r="G9" s="20">
        <v>-715681</v>
      </c>
      <c r="H9" s="20">
        <v>16871770</v>
      </c>
      <c r="I9" s="20">
        <v>15729022</v>
      </c>
      <c r="J9" s="20">
        <v>15729022</v>
      </c>
      <c r="K9" s="20">
        <v>15993482</v>
      </c>
      <c r="L9" s="20">
        <v>15982067</v>
      </c>
      <c r="M9" s="20">
        <v>5562057</v>
      </c>
      <c r="N9" s="20">
        <v>5562057</v>
      </c>
      <c r="O9" s="20">
        <v>5555507</v>
      </c>
      <c r="P9" s="20">
        <v>7965848</v>
      </c>
      <c r="Q9" s="20">
        <v>5159444</v>
      </c>
      <c r="R9" s="20">
        <v>5159444</v>
      </c>
      <c r="S9" s="20">
        <v>5540107</v>
      </c>
      <c r="T9" s="20">
        <v>5621017</v>
      </c>
      <c r="U9" s="20">
        <v>5538134</v>
      </c>
      <c r="V9" s="20">
        <v>5538134</v>
      </c>
      <c r="W9" s="20">
        <v>5538134</v>
      </c>
      <c r="X9" s="20">
        <v>309596</v>
      </c>
      <c r="Y9" s="20">
        <v>5228538</v>
      </c>
      <c r="Z9" s="21">
        <v>1688.83</v>
      </c>
      <c r="AA9" s="22">
        <v>309596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3759241</v>
      </c>
      <c r="D11" s="18">
        <v>3759241</v>
      </c>
      <c r="E11" s="19">
        <v>3979533</v>
      </c>
      <c r="F11" s="20">
        <v>3979533</v>
      </c>
      <c r="G11" s="20">
        <v>293337</v>
      </c>
      <c r="H11" s="20">
        <v>4339923</v>
      </c>
      <c r="I11" s="20">
        <v>4093298</v>
      </c>
      <c r="J11" s="20">
        <v>4093298</v>
      </c>
      <c r="K11" s="20">
        <v>4573994</v>
      </c>
      <c r="L11" s="20">
        <v>4041544</v>
      </c>
      <c r="M11" s="20">
        <v>3948083</v>
      </c>
      <c r="N11" s="20">
        <v>3948083</v>
      </c>
      <c r="O11" s="20">
        <v>3747249</v>
      </c>
      <c r="P11" s="20">
        <v>3597822</v>
      </c>
      <c r="Q11" s="20">
        <v>3641430</v>
      </c>
      <c r="R11" s="20">
        <v>3641430</v>
      </c>
      <c r="S11" s="20">
        <v>3426282</v>
      </c>
      <c r="T11" s="20">
        <v>3719061</v>
      </c>
      <c r="U11" s="20">
        <v>3259910</v>
      </c>
      <c r="V11" s="20">
        <v>3259910</v>
      </c>
      <c r="W11" s="20">
        <v>3259910</v>
      </c>
      <c r="X11" s="20">
        <v>3979533</v>
      </c>
      <c r="Y11" s="20">
        <v>-719623</v>
      </c>
      <c r="Z11" s="21">
        <v>-18.08</v>
      </c>
      <c r="AA11" s="22">
        <v>3979533</v>
      </c>
    </row>
    <row r="12" spans="1:27" ht="13.5">
      <c r="A12" s="27" t="s">
        <v>39</v>
      </c>
      <c r="B12" s="28"/>
      <c r="C12" s="29">
        <f aca="true" t="shared" si="0" ref="C12:Y12">SUM(C6:C11)</f>
        <v>81290205</v>
      </c>
      <c r="D12" s="29">
        <f>SUM(D6:D11)</f>
        <v>81290205</v>
      </c>
      <c r="E12" s="30">
        <f t="shared" si="0"/>
        <v>81645511</v>
      </c>
      <c r="F12" s="31">
        <f t="shared" si="0"/>
        <v>81645511</v>
      </c>
      <c r="G12" s="31">
        <f t="shared" si="0"/>
        <v>18132863</v>
      </c>
      <c r="H12" s="31">
        <f t="shared" si="0"/>
        <v>129793262</v>
      </c>
      <c r="I12" s="31">
        <f t="shared" si="0"/>
        <v>129483764</v>
      </c>
      <c r="J12" s="31">
        <f t="shared" si="0"/>
        <v>129483764</v>
      </c>
      <c r="K12" s="31">
        <f t="shared" si="0"/>
        <v>134026483</v>
      </c>
      <c r="L12" s="31">
        <f t="shared" si="0"/>
        <v>143308846</v>
      </c>
      <c r="M12" s="31">
        <f t="shared" si="0"/>
        <v>127418173</v>
      </c>
      <c r="N12" s="31">
        <f t="shared" si="0"/>
        <v>127418173</v>
      </c>
      <c r="O12" s="31">
        <f t="shared" si="0"/>
        <v>129628257</v>
      </c>
      <c r="P12" s="31">
        <f t="shared" si="0"/>
        <v>88055159</v>
      </c>
      <c r="Q12" s="31">
        <f t="shared" si="0"/>
        <v>172457470</v>
      </c>
      <c r="R12" s="31">
        <f t="shared" si="0"/>
        <v>172457470</v>
      </c>
      <c r="S12" s="31">
        <f t="shared" si="0"/>
        <v>170010931</v>
      </c>
      <c r="T12" s="31">
        <f t="shared" si="0"/>
        <v>175264467</v>
      </c>
      <c r="U12" s="31">
        <f t="shared" si="0"/>
        <v>159769415</v>
      </c>
      <c r="V12" s="31">
        <f t="shared" si="0"/>
        <v>159769415</v>
      </c>
      <c r="W12" s="31">
        <f t="shared" si="0"/>
        <v>159769415</v>
      </c>
      <c r="X12" s="31">
        <f t="shared" si="0"/>
        <v>81645511</v>
      </c>
      <c r="Y12" s="31">
        <f t="shared" si="0"/>
        <v>78123904</v>
      </c>
      <c r="Z12" s="32">
        <f>+IF(X12&lt;&gt;0,+(Y12/X12)*100,0)</f>
        <v>95.68671081010199</v>
      </c>
      <c r="AA12" s="33">
        <f>SUM(AA6:AA11)</f>
        <v>81645511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7352928</v>
      </c>
      <c r="H15" s="20">
        <v>4644402</v>
      </c>
      <c r="I15" s="20">
        <v>18380707</v>
      </c>
      <c r="J15" s="20">
        <v>18380707</v>
      </c>
      <c r="K15" s="20"/>
      <c r="L15" s="20"/>
      <c r="M15" s="20">
        <v>9278463</v>
      </c>
      <c r="N15" s="20">
        <v>9278463</v>
      </c>
      <c r="O15" s="20">
        <v>-2116533</v>
      </c>
      <c r="P15" s="20">
        <v>-1959496</v>
      </c>
      <c r="Q15" s="20">
        <v>9122126</v>
      </c>
      <c r="R15" s="20">
        <v>9122126</v>
      </c>
      <c r="S15" s="20">
        <v>-2178694</v>
      </c>
      <c r="T15" s="20">
        <v>-1891266</v>
      </c>
      <c r="U15" s="20">
        <v>664202</v>
      </c>
      <c r="V15" s="20">
        <v>664202</v>
      </c>
      <c r="W15" s="20">
        <v>664202</v>
      </c>
      <c r="X15" s="20"/>
      <c r="Y15" s="20">
        <v>664202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232513237</v>
      </c>
      <c r="D17" s="18">
        <v>232513237</v>
      </c>
      <c r="E17" s="19">
        <v>417624820</v>
      </c>
      <c r="F17" s="20">
        <v>417624820</v>
      </c>
      <c r="G17" s="20"/>
      <c r="H17" s="20">
        <v>267248902</v>
      </c>
      <c r="I17" s="20">
        <v>267248902</v>
      </c>
      <c r="J17" s="20">
        <v>267248902</v>
      </c>
      <c r="K17" s="20">
        <v>267248902</v>
      </c>
      <c r="L17" s="20">
        <v>267248902</v>
      </c>
      <c r="M17" s="20">
        <v>232513236</v>
      </c>
      <c r="N17" s="20">
        <v>232513236</v>
      </c>
      <c r="O17" s="20">
        <v>226777791</v>
      </c>
      <c r="P17" s="20">
        <v>224938708</v>
      </c>
      <c r="Q17" s="20">
        <v>226777791</v>
      </c>
      <c r="R17" s="20">
        <v>226777791</v>
      </c>
      <c r="S17" s="20">
        <v>224938708</v>
      </c>
      <c r="T17" s="20">
        <v>223037283</v>
      </c>
      <c r="U17" s="20">
        <v>222070986</v>
      </c>
      <c r="V17" s="20">
        <v>222070986</v>
      </c>
      <c r="W17" s="20">
        <v>222070986</v>
      </c>
      <c r="X17" s="20">
        <v>417624820</v>
      </c>
      <c r="Y17" s="20">
        <v>-195553834</v>
      </c>
      <c r="Z17" s="21">
        <v>-46.83</v>
      </c>
      <c r="AA17" s="22">
        <v>417624820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558094418</v>
      </c>
      <c r="D19" s="18">
        <v>558094418</v>
      </c>
      <c r="E19" s="19">
        <v>542969872</v>
      </c>
      <c r="F19" s="20">
        <v>542969872</v>
      </c>
      <c r="G19" s="20">
        <v>4803823</v>
      </c>
      <c r="H19" s="20">
        <v>525058161</v>
      </c>
      <c r="I19" s="20">
        <v>533271425</v>
      </c>
      <c r="J19" s="20">
        <v>533271425</v>
      </c>
      <c r="K19" s="20">
        <v>533962072</v>
      </c>
      <c r="L19" s="20">
        <v>536192931</v>
      </c>
      <c r="M19" s="20">
        <v>578522520</v>
      </c>
      <c r="N19" s="20">
        <v>578522520</v>
      </c>
      <c r="O19" s="20">
        <v>567417452</v>
      </c>
      <c r="P19" s="20">
        <v>564177240</v>
      </c>
      <c r="Q19" s="20">
        <v>569926914</v>
      </c>
      <c r="R19" s="20">
        <v>569926914</v>
      </c>
      <c r="S19" s="20">
        <v>569646158</v>
      </c>
      <c r="T19" s="20">
        <v>568356647</v>
      </c>
      <c r="U19" s="20">
        <v>593723306</v>
      </c>
      <c r="V19" s="20">
        <v>593723306</v>
      </c>
      <c r="W19" s="20">
        <v>593723306</v>
      </c>
      <c r="X19" s="20">
        <v>542969872</v>
      </c>
      <c r="Y19" s="20">
        <v>50753434</v>
      </c>
      <c r="Z19" s="21">
        <v>9.35</v>
      </c>
      <c r="AA19" s="22">
        <v>542969872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4468854</v>
      </c>
      <c r="D22" s="18">
        <v>4468854</v>
      </c>
      <c r="E22" s="19">
        <v>734609</v>
      </c>
      <c r="F22" s="20">
        <v>734609</v>
      </c>
      <c r="G22" s="20"/>
      <c r="H22" s="20">
        <v>4673990</v>
      </c>
      <c r="I22" s="20">
        <v>4673990</v>
      </c>
      <c r="J22" s="20">
        <v>4673990</v>
      </c>
      <c r="K22" s="20">
        <v>4673990</v>
      </c>
      <c r="L22" s="20">
        <v>4673990</v>
      </c>
      <c r="M22" s="20">
        <v>4670886</v>
      </c>
      <c r="N22" s="20">
        <v>4670886</v>
      </c>
      <c r="O22" s="20">
        <v>4321607</v>
      </c>
      <c r="P22" s="20">
        <v>4170668</v>
      </c>
      <c r="Q22" s="20">
        <v>4504202</v>
      </c>
      <c r="R22" s="20">
        <v>4504202</v>
      </c>
      <c r="S22" s="20">
        <v>4411469</v>
      </c>
      <c r="T22" s="20">
        <v>4239326</v>
      </c>
      <c r="U22" s="20">
        <v>4107442</v>
      </c>
      <c r="V22" s="20">
        <v>4107442</v>
      </c>
      <c r="W22" s="20">
        <v>4107442</v>
      </c>
      <c r="X22" s="20">
        <v>734609</v>
      </c>
      <c r="Y22" s="20">
        <v>3372833</v>
      </c>
      <c r="Z22" s="21">
        <v>459.13</v>
      </c>
      <c r="AA22" s="22">
        <v>734609</v>
      </c>
    </row>
    <row r="23" spans="1:27" ht="13.5">
      <c r="A23" s="23" t="s">
        <v>49</v>
      </c>
      <c r="B23" s="17"/>
      <c r="C23" s="18">
        <v>157701</v>
      </c>
      <c r="D23" s="18">
        <v>157701</v>
      </c>
      <c r="E23" s="19">
        <v>157193</v>
      </c>
      <c r="F23" s="20">
        <v>157193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157193</v>
      </c>
      <c r="Y23" s="24">
        <v>-157193</v>
      </c>
      <c r="Z23" s="25">
        <v>-100</v>
      </c>
      <c r="AA23" s="26">
        <v>157193</v>
      </c>
    </row>
    <row r="24" spans="1:27" ht="13.5">
      <c r="A24" s="27" t="s">
        <v>50</v>
      </c>
      <c r="B24" s="35"/>
      <c r="C24" s="29">
        <f aca="true" t="shared" si="1" ref="C24:Y24">SUM(C15:C23)</f>
        <v>795234210</v>
      </c>
      <c r="D24" s="29">
        <f>SUM(D15:D23)</f>
        <v>795234210</v>
      </c>
      <c r="E24" s="36">
        <f t="shared" si="1"/>
        <v>961486494</v>
      </c>
      <c r="F24" s="37">
        <f t="shared" si="1"/>
        <v>961486494</v>
      </c>
      <c r="G24" s="37">
        <f t="shared" si="1"/>
        <v>12156751</v>
      </c>
      <c r="H24" s="37">
        <f t="shared" si="1"/>
        <v>801625455</v>
      </c>
      <c r="I24" s="37">
        <f t="shared" si="1"/>
        <v>823575024</v>
      </c>
      <c r="J24" s="37">
        <f t="shared" si="1"/>
        <v>823575024</v>
      </c>
      <c r="K24" s="37">
        <f t="shared" si="1"/>
        <v>805884964</v>
      </c>
      <c r="L24" s="37">
        <f t="shared" si="1"/>
        <v>808115823</v>
      </c>
      <c r="M24" s="37">
        <f t="shared" si="1"/>
        <v>824985105</v>
      </c>
      <c r="N24" s="37">
        <f t="shared" si="1"/>
        <v>824985105</v>
      </c>
      <c r="O24" s="37">
        <f t="shared" si="1"/>
        <v>796400317</v>
      </c>
      <c r="P24" s="37">
        <f t="shared" si="1"/>
        <v>791327120</v>
      </c>
      <c r="Q24" s="37">
        <f t="shared" si="1"/>
        <v>810331033</v>
      </c>
      <c r="R24" s="37">
        <f t="shared" si="1"/>
        <v>810331033</v>
      </c>
      <c r="S24" s="37">
        <f t="shared" si="1"/>
        <v>796817641</v>
      </c>
      <c r="T24" s="37">
        <f t="shared" si="1"/>
        <v>793741990</v>
      </c>
      <c r="U24" s="37">
        <f t="shared" si="1"/>
        <v>820565936</v>
      </c>
      <c r="V24" s="37">
        <f t="shared" si="1"/>
        <v>820565936</v>
      </c>
      <c r="W24" s="37">
        <f t="shared" si="1"/>
        <v>820565936</v>
      </c>
      <c r="X24" s="37">
        <f t="shared" si="1"/>
        <v>961486494</v>
      </c>
      <c r="Y24" s="37">
        <f t="shared" si="1"/>
        <v>-140920558</v>
      </c>
      <c r="Z24" s="38">
        <f>+IF(X24&lt;&gt;0,+(Y24/X24)*100,0)</f>
        <v>-14.656530162346721</v>
      </c>
      <c r="AA24" s="39">
        <f>SUM(AA15:AA23)</f>
        <v>961486494</v>
      </c>
    </row>
    <row r="25" spans="1:27" ht="13.5">
      <c r="A25" s="27" t="s">
        <v>51</v>
      </c>
      <c r="B25" s="28"/>
      <c r="C25" s="29">
        <f aca="true" t="shared" si="2" ref="C25:Y25">+C12+C24</f>
        <v>876524415</v>
      </c>
      <c r="D25" s="29">
        <f>+D12+D24</f>
        <v>876524415</v>
      </c>
      <c r="E25" s="30">
        <f t="shared" si="2"/>
        <v>1043132005</v>
      </c>
      <c r="F25" s="31">
        <f t="shared" si="2"/>
        <v>1043132005</v>
      </c>
      <c r="G25" s="31">
        <f t="shared" si="2"/>
        <v>30289614</v>
      </c>
      <c r="H25" s="31">
        <f t="shared" si="2"/>
        <v>931418717</v>
      </c>
      <c r="I25" s="31">
        <f t="shared" si="2"/>
        <v>953058788</v>
      </c>
      <c r="J25" s="31">
        <f t="shared" si="2"/>
        <v>953058788</v>
      </c>
      <c r="K25" s="31">
        <f t="shared" si="2"/>
        <v>939911447</v>
      </c>
      <c r="L25" s="31">
        <f t="shared" si="2"/>
        <v>951424669</v>
      </c>
      <c r="M25" s="31">
        <f t="shared" si="2"/>
        <v>952403278</v>
      </c>
      <c r="N25" s="31">
        <f t="shared" si="2"/>
        <v>952403278</v>
      </c>
      <c r="O25" s="31">
        <f t="shared" si="2"/>
        <v>926028574</v>
      </c>
      <c r="P25" s="31">
        <f t="shared" si="2"/>
        <v>879382279</v>
      </c>
      <c r="Q25" s="31">
        <f t="shared" si="2"/>
        <v>982788503</v>
      </c>
      <c r="R25" s="31">
        <f t="shared" si="2"/>
        <v>982788503</v>
      </c>
      <c r="S25" s="31">
        <f t="shared" si="2"/>
        <v>966828572</v>
      </c>
      <c r="T25" s="31">
        <f t="shared" si="2"/>
        <v>969006457</v>
      </c>
      <c r="U25" s="31">
        <f t="shared" si="2"/>
        <v>980335351</v>
      </c>
      <c r="V25" s="31">
        <f t="shared" si="2"/>
        <v>980335351</v>
      </c>
      <c r="W25" s="31">
        <f t="shared" si="2"/>
        <v>980335351</v>
      </c>
      <c r="X25" s="31">
        <f t="shared" si="2"/>
        <v>1043132005</v>
      </c>
      <c r="Y25" s="31">
        <f t="shared" si="2"/>
        <v>-62796654</v>
      </c>
      <c r="Z25" s="32">
        <f>+IF(X25&lt;&gt;0,+(Y25/X25)*100,0)</f>
        <v>-6.0200102862341</v>
      </c>
      <c r="AA25" s="33">
        <f>+AA12+AA24</f>
        <v>1043132005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2528576</v>
      </c>
      <c r="H29" s="20">
        <v>27854139</v>
      </c>
      <c r="I29" s="20">
        <v>39176551</v>
      </c>
      <c r="J29" s="20">
        <v>39176551</v>
      </c>
      <c r="K29" s="20">
        <v>31381289</v>
      </c>
      <c r="L29" s="20">
        <v>22393418</v>
      </c>
      <c r="M29" s="20">
        <v>20319129</v>
      </c>
      <c r="N29" s="20">
        <v>20319129</v>
      </c>
      <c r="O29" s="20">
        <v>12203369</v>
      </c>
      <c r="P29" s="20">
        <v>9776346</v>
      </c>
      <c r="Q29" s="20"/>
      <c r="R29" s="20"/>
      <c r="S29" s="20">
        <v>730938</v>
      </c>
      <c r="T29" s="20">
        <v>81919</v>
      </c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2823298</v>
      </c>
      <c r="D30" s="18">
        <v>2823298</v>
      </c>
      <c r="E30" s="19"/>
      <c r="F30" s="20"/>
      <c r="G30" s="20">
        <v>-2823298</v>
      </c>
      <c r="H30" s="20"/>
      <c r="I30" s="20"/>
      <c r="J30" s="20"/>
      <c r="K30" s="20"/>
      <c r="L30" s="20"/>
      <c r="M30" s="20"/>
      <c r="N30" s="20"/>
      <c r="O30" s="20"/>
      <c r="P30" s="20">
        <v>1466527</v>
      </c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7733370</v>
      </c>
      <c r="D31" s="18">
        <v>7733370</v>
      </c>
      <c r="E31" s="19">
        <v>7526428</v>
      </c>
      <c r="F31" s="20">
        <v>7526428</v>
      </c>
      <c r="G31" s="20">
        <v>15899</v>
      </c>
      <c r="H31" s="20">
        <v>7783729</v>
      </c>
      <c r="I31" s="20">
        <v>7849108</v>
      </c>
      <c r="J31" s="20">
        <v>7849108</v>
      </c>
      <c r="K31" s="20">
        <v>8671233</v>
      </c>
      <c r="L31" s="20">
        <v>8704795</v>
      </c>
      <c r="M31" s="20">
        <v>8731242</v>
      </c>
      <c r="N31" s="20">
        <v>8731242</v>
      </c>
      <c r="O31" s="20">
        <v>8777368</v>
      </c>
      <c r="P31" s="20">
        <v>8822812</v>
      </c>
      <c r="Q31" s="20">
        <v>8864737</v>
      </c>
      <c r="R31" s="20">
        <v>8864737</v>
      </c>
      <c r="S31" s="20">
        <v>8119576</v>
      </c>
      <c r="T31" s="20">
        <v>8181068</v>
      </c>
      <c r="U31" s="20">
        <v>8238829</v>
      </c>
      <c r="V31" s="20">
        <v>8238829</v>
      </c>
      <c r="W31" s="20">
        <v>8238829</v>
      </c>
      <c r="X31" s="20">
        <v>7526428</v>
      </c>
      <c r="Y31" s="20">
        <v>712401</v>
      </c>
      <c r="Z31" s="21">
        <v>9.47</v>
      </c>
      <c r="AA31" s="22">
        <v>7526428</v>
      </c>
    </row>
    <row r="32" spans="1:27" ht="13.5">
      <c r="A32" s="23" t="s">
        <v>57</v>
      </c>
      <c r="B32" s="17"/>
      <c r="C32" s="18">
        <v>93619046</v>
      </c>
      <c r="D32" s="18">
        <v>93619046</v>
      </c>
      <c r="E32" s="19">
        <v>40515672</v>
      </c>
      <c r="F32" s="20">
        <v>40515672</v>
      </c>
      <c r="G32" s="20">
        <v>-3635135</v>
      </c>
      <c r="H32" s="20">
        <v>77557110</v>
      </c>
      <c r="I32" s="20">
        <v>69199899</v>
      </c>
      <c r="J32" s="20">
        <v>69199899</v>
      </c>
      <c r="K32" s="20">
        <v>58440017</v>
      </c>
      <c r="L32" s="20">
        <v>81261691</v>
      </c>
      <c r="M32" s="20">
        <v>69677006</v>
      </c>
      <c r="N32" s="20">
        <v>69677006</v>
      </c>
      <c r="O32" s="20">
        <v>69496140</v>
      </c>
      <c r="P32" s="20">
        <v>64357875</v>
      </c>
      <c r="Q32" s="20">
        <v>142119502</v>
      </c>
      <c r="R32" s="20">
        <v>142119502</v>
      </c>
      <c r="S32" s="20">
        <v>117580953</v>
      </c>
      <c r="T32" s="20">
        <v>116612563</v>
      </c>
      <c r="U32" s="20">
        <v>121673845</v>
      </c>
      <c r="V32" s="20">
        <v>121673845</v>
      </c>
      <c r="W32" s="20">
        <v>121673845</v>
      </c>
      <c r="X32" s="20">
        <v>40515672</v>
      </c>
      <c r="Y32" s="20">
        <v>81158173</v>
      </c>
      <c r="Z32" s="21">
        <v>200.31</v>
      </c>
      <c r="AA32" s="22">
        <v>40515672</v>
      </c>
    </row>
    <row r="33" spans="1:27" ht="13.5">
      <c r="A33" s="23" t="s">
        <v>58</v>
      </c>
      <c r="B33" s="17"/>
      <c r="C33" s="18">
        <v>8451847</v>
      </c>
      <c r="D33" s="18">
        <v>8451847</v>
      </c>
      <c r="E33" s="19">
        <v>8993486</v>
      </c>
      <c r="F33" s="20">
        <v>8993486</v>
      </c>
      <c r="G33" s="20"/>
      <c r="H33" s="20">
        <v>8451847</v>
      </c>
      <c r="I33" s="20">
        <v>8451847</v>
      </c>
      <c r="J33" s="20">
        <v>8451847</v>
      </c>
      <c r="K33" s="20">
        <v>8451847</v>
      </c>
      <c r="L33" s="20">
        <v>8451847</v>
      </c>
      <c r="M33" s="20">
        <v>8451847</v>
      </c>
      <c r="N33" s="20">
        <v>8451847</v>
      </c>
      <c r="O33" s="20">
        <v>8451847</v>
      </c>
      <c r="P33" s="20">
        <v>8451847</v>
      </c>
      <c r="Q33" s="20">
        <v>8451847</v>
      </c>
      <c r="R33" s="20">
        <v>8451847</v>
      </c>
      <c r="S33" s="20">
        <v>8451847</v>
      </c>
      <c r="T33" s="20">
        <v>8451847</v>
      </c>
      <c r="U33" s="20">
        <v>8451847</v>
      </c>
      <c r="V33" s="20">
        <v>8451847</v>
      </c>
      <c r="W33" s="20">
        <v>8451847</v>
      </c>
      <c r="X33" s="20">
        <v>8993486</v>
      </c>
      <c r="Y33" s="20">
        <v>-541639</v>
      </c>
      <c r="Z33" s="21">
        <v>-6.02</v>
      </c>
      <c r="AA33" s="22">
        <v>8993486</v>
      </c>
    </row>
    <row r="34" spans="1:27" ht="13.5">
      <c r="A34" s="27" t="s">
        <v>59</v>
      </c>
      <c r="B34" s="28"/>
      <c r="C34" s="29">
        <f aca="true" t="shared" si="3" ref="C34:Y34">SUM(C29:C33)</f>
        <v>112627561</v>
      </c>
      <c r="D34" s="29">
        <f>SUM(D29:D33)</f>
        <v>112627561</v>
      </c>
      <c r="E34" s="30">
        <f t="shared" si="3"/>
        <v>57035586</v>
      </c>
      <c r="F34" s="31">
        <f t="shared" si="3"/>
        <v>57035586</v>
      </c>
      <c r="G34" s="31">
        <f t="shared" si="3"/>
        <v>-3913958</v>
      </c>
      <c r="H34" s="31">
        <f t="shared" si="3"/>
        <v>121646825</v>
      </c>
      <c r="I34" s="31">
        <f t="shared" si="3"/>
        <v>124677405</v>
      </c>
      <c r="J34" s="31">
        <f t="shared" si="3"/>
        <v>124677405</v>
      </c>
      <c r="K34" s="31">
        <f t="shared" si="3"/>
        <v>106944386</v>
      </c>
      <c r="L34" s="31">
        <f t="shared" si="3"/>
        <v>120811751</v>
      </c>
      <c r="M34" s="31">
        <f t="shared" si="3"/>
        <v>107179224</v>
      </c>
      <c r="N34" s="31">
        <f t="shared" si="3"/>
        <v>107179224</v>
      </c>
      <c r="O34" s="31">
        <f t="shared" si="3"/>
        <v>98928724</v>
      </c>
      <c r="P34" s="31">
        <f t="shared" si="3"/>
        <v>92875407</v>
      </c>
      <c r="Q34" s="31">
        <f t="shared" si="3"/>
        <v>159436086</v>
      </c>
      <c r="R34" s="31">
        <f t="shared" si="3"/>
        <v>159436086</v>
      </c>
      <c r="S34" s="31">
        <f t="shared" si="3"/>
        <v>134883314</v>
      </c>
      <c r="T34" s="31">
        <f t="shared" si="3"/>
        <v>133327397</v>
      </c>
      <c r="U34" s="31">
        <f t="shared" si="3"/>
        <v>138364521</v>
      </c>
      <c r="V34" s="31">
        <f t="shared" si="3"/>
        <v>138364521</v>
      </c>
      <c r="W34" s="31">
        <f t="shared" si="3"/>
        <v>138364521</v>
      </c>
      <c r="X34" s="31">
        <f t="shared" si="3"/>
        <v>57035586</v>
      </c>
      <c r="Y34" s="31">
        <f t="shared" si="3"/>
        <v>81328935</v>
      </c>
      <c r="Z34" s="32">
        <f>+IF(X34&lt;&gt;0,+(Y34/X34)*100,0)</f>
        <v>142.59331884483487</v>
      </c>
      <c r="AA34" s="33">
        <f>SUM(AA29:AA33)</f>
        <v>57035586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65057297</v>
      </c>
      <c r="D37" s="18">
        <v>65057297</v>
      </c>
      <c r="E37" s="19">
        <v>65063072</v>
      </c>
      <c r="F37" s="20">
        <v>65063072</v>
      </c>
      <c r="G37" s="20">
        <v>2823298</v>
      </c>
      <c r="H37" s="20">
        <v>67880595</v>
      </c>
      <c r="I37" s="20">
        <v>67880595</v>
      </c>
      <c r="J37" s="20">
        <v>67880595</v>
      </c>
      <c r="K37" s="20">
        <v>67880595</v>
      </c>
      <c r="L37" s="20">
        <v>67880595</v>
      </c>
      <c r="M37" s="20">
        <v>66523824</v>
      </c>
      <c r="N37" s="20">
        <v>66523824</v>
      </c>
      <c r="O37" s="20">
        <v>66523824</v>
      </c>
      <c r="P37" s="20">
        <v>65057297</v>
      </c>
      <c r="Q37" s="20">
        <v>66523824</v>
      </c>
      <c r="R37" s="20">
        <v>66523824</v>
      </c>
      <c r="S37" s="20">
        <v>66523824</v>
      </c>
      <c r="T37" s="20">
        <v>66523824</v>
      </c>
      <c r="U37" s="20">
        <v>65057297</v>
      </c>
      <c r="V37" s="20">
        <v>65057297</v>
      </c>
      <c r="W37" s="20">
        <v>65057297</v>
      </c>
      <c r="X37" s="20">
        <v>65063072</v>
      </c>
      <c r="Y37" s="20">
        <v>-5775</v>
      </c>
      <c r="Z37" s="21">
        <v>-0.01</v>
      </c>
      <c r="AA37" s="22">
        <v>65063072</v>
      </c>
    </row>
    <row r="38" spans="1:27" ht="13.5">
      <c r="A38" s="23" t="s">
        <v>58</v>
      </c>
      <c r="B38" s="17"/>
      <c r="C38" s="18">
        <v>4541518</v>
      </c>
      <c r="D38" s="18">
        <v>4541518</v>
      </c>
      <c r="E38" s="19">
        <v>2512345</v>
      </c>
      <c r="F38" s="20">
        <v>2512345</v>
      </c>
      <c r="G38" s="20"/>
      <c r="H38" s="20">
        <v>4541518</v>
      </c>
      <c r="I38" s="20">
        <v>4541518</v>
      </c>
      <c r="J38" s="20">
        <v>4541518</v>
      </c>
      <c r="K38" s="20">
        <v>4541518</v>
      </c>
      <c r="L38" s="20">
        <v>4541518</v>
      </c>
      <c r="M38" s="20">
        <v>4541518</v>
      </c>
      <c r="N38" s="20">
        <v>4541518</v>
      </c>
      <c r="O38" s="20">
        <v>4541518</v>
      </c>
      <c r="P38" s="20">
        <v>4541518</v>
      </c>
      <c r="Q38" s="20">
        <v>4541518</v>
      </c>
      <c r="R38" s="20">
        <v>4541518</v>
      </c>
      <c r="S38" s="20">
        <v>4541518</v>
      </c>
      <c r="T38" s="20">
        <v>4541518</v>
      </c>
      <c r="U38" s="20">
        <v>4541518</v>
      </c>
      <c r="V38" s="20">
        <v>4541518</v>
      </c>
      <c r="W38" s="20">
        <v>4541518</v>
      </c>
      <c r="X38" s="20">
        <v>2512345</v>
      </c>
      <c r="Y38" s="20">
        <v>2029173</v>
      </c>
      <c r="Z38" s="21">
        <v>80.77</v>
      </c>
      <c r="AA38" s="22">
        <v>2512345</v>
      </c>
    </row>
    <row r="39" spans="1:27" ht="13.5">
      <c r="A39" s="27" t="s">
        <v>61</v>
      </c>
      <c r="B39" s="35"/>
      <c r="C39" s="29">
        <f aca="true" t="shared" si="4" ref="C39:Y39">SUM(C37:C38)</f>
        <v>69598815</v>
      </c>
      <c r="D39" s="29">
        <f>SUM(D37:D38)</f>
        <v>69598815</v>
      </c>
      <c r="E39" s="36">
        <f t="shared" si="4"/>
        <v>67575417</v>
      </c>
      <c r="F39" s="37">
        <f t="shared" si="4"/>
        <v>67575417</v>
      </c>
      <c r="G39" s="37">
        <f t="shared" si="4"/>
        <v>2823298</v>
      </c>
      <c r="H39" s="37">
        <f t="shared" si="4"/>
        <v>72422113</v>
      </c>
      <c r="I39" s="37">
        <f t="shared" si="4"/>
        <v>72422113</v>
      </c>
      <c r="J39" s="37">
        <f t="shared" si="4"/>
        <v>72422113</v>
      </c>
      <c r="K39" s="37">
        <f t="shared" si="4"/>
        <v>72422113</v>
      </c>
      <c r="L39" s="37">
        <f t="shared" si="4"/>
        <v>72422113</v>
      </c>
      <c r="M39" s="37">
        <f t="shared" si="4"/>
        <v>71065342</v>
      </c>
      <c r="N39" s="37">
        <f t="shared" si="4"/>
        <v>71065342</v>
      </c>
      <c r="O39" s="37">
        <f t="shared" si="4"/>
        <v>71065342</v>
      </c>
      <c r="P39" s="37">
        <f t="shared" si="4"/>
        <v>69598815</v>
      </c>
      <c r="Q39" s="37">
        <f t="shared" si="4"/>
        <v>71065342</v>
      </c>
      <c r="R39" s="37">
        <f t="shared" si="4"/>
        <v>71065342</v>
      </c>
      <c r="S39" s="37">
        <f t="shared" si="4"/>
        <v>71065342</v>
      </c>
      <c r="T39" s="37">
        <f t="shared" si="4"/>
        <v>71065342</v>
      </c>
      <c r="U39" s="37">
        <f t="shared" si="4"/>
        <v>69598815</v>
      </c>
      <c r="V39" s="37">
        <f t="shared" si="4"/>
        <v>69598815</v>
      </c>
      <c r="W39" s="37">
        <f t="shared" si="4"/>
        <v>69598815</v>
      </c>
      <c r="X39" s="37">
        <f t="shared" si="4"/>
        <v>67575417</v>
      </c>
      <c r="Y39" s="37">
        <f t="shared" si="4"/>
        <v>2023398</v>
      </c>
      <c r="Z39" s="38">
        <f>+IF(X39&lt;&gt;0,+(Y39/X39)*100,0)</f>
        <v>2.9942811895633583</v>
      </c>
      <c r="AA39" s="39">
        <f>SUM(AA37:AA38)</f>
        <v>67575417</v>
      </c>
    </row>
    <row r="40" spans="1:27" ht="13.5">
      <c r="A40" s="27" t="s">
        <v>62</v>
      </c>
      <c r="B40" s="28"/>
      <c r="C40" s="29">
        <f aca="true" t="shared" si="5" ref="C40:Y40">+C34+C39</f>
        <v>182226376</v>
      </c>
      <c r="D40" s="29">
        <f>+D34+D39</f>
        <v>182226376</v>
      </c>
      <c r="E40" s="30">
        <f t="shared" si="5"/>
        <v>124611003</v>
      </c>
      <c r="F40" s="31">
        <f t="shared" si="5"/>
        <v>124611003</v>
      </c>
      <c r="G40" s="31">
        <f t="shared" si="5"/>
        <v>-1090660</v>
      </c>
      <c r="H40" s="31">
        <f t="shared" si="5"/>
        <v>194068938</v>
      </c>
      <c r="I40" s="31">
        <f t="shared" si="5"/>
        <v>197099518</v>
      </c>
      <c r="J40" s="31">
        <f t="shared" si="5"/>
        <v>197099518</v>
      </c>
      <c r="K40" s="31">
        <f t="shared" si="5"/>
        <v>179366499</v>
      </c>
      <c r="L40" s="31">
        <f t="shared" si="5"/>
        <v>193233864</v>
      </c>
      <c r="M40" s="31">
        <f t="shared" si="5"/>
        <v>178244566</v>
      </c>
      <c r="N40" s="31">
        <f t="shared" si="5"/>
        <v>178244566</v>
      </c>
      <c r="O40" s="31">
        <f t="shared" si="5"/>
        <v>169994066</v>
      </c>
      <c r="P40" s="31">
        <f t="shared" si="5"/>
        <v>162474222</v>
      </c>
      <c r="Q40" s="31">
        <f t="shared" si="5"/>
        <v>230501428</v>
      </c>
      <c r="R40" s="31">
        <f t="shared" si="5"/>
        <v>230501428</v>
      </c>
      <c r="S40" s="31">
        <f t="shared" si="5"/>
        <v>205948656</v>
      </c>
      <c r="T40" s="31">
        <f t="shared" si="5"/>
        <v>204392739</v>
      </c>
      <c r="U40" s="31">
        <f t="shared" si="5"/>
        <v>207963336</v>
      </c>
      <c r="V40" s="31">
        <f t="shared" si="5"/>
        <v>207963336</v>
      </c>
      <c r="W40" s="31">
        <f t="shared" si="5"/>
        <v>207963336</v>
      </c>
      <c r="X40" s="31">
        <f t="shared" si="5"/>
        <v>124611003</v>
      </c>
      <c r="Y40" s="31">
        <f t="shared" si="5"/>
        <v>83352333</v>
      </c>
      <c r="Z40" s="32">
        <f>+IF(X40&lt;&gt;0,+(Y40/X40)*100,0)</f>
        <v>66.89002655728564</v>
      </c>
      <c r="AA40" s="33">
        <f>+AA34+AA39</f>
        <v>124611003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694298039</v>
      </c>
      <c r="D42" s="43">
        <f>+D25-D40</f>
        <v>694298039</v>
      </c>
      <c r="E42" s="44">
        <f t="shared" si="6"/>
        <v>918521002</v>
      </c>
      <c r="F42" s="45">
        <f t="shared" si="6"/>
        <v>918521002</v>
      </c>
      <c r="G42" s="45">
        <f t="shared" si="6"/>
        <v>31380274</v>
      </c>
      <c r="H42" s="45">
        <f t="shared" si="6"/>
        <v>737349779</v>
      </c>
      <c r="I42" s="45">
        <f t="shared" si="6"/>
        <v>755959270</v>
      </c>
      <c r="J42" s="45">
        <f t="shared" si="6"/>
        <v>755959270</v>
      </c>
      <c r="K42" s="45">
        <f t="shared" si="6"/>
        <v>760544948</v>
      </c>
      <c r="L42" s="45">
        <f t="shared" si="6"/>
        <v>758190805</v>
      </c>
      <c r="M42" s="45">
        <f t="shared" si="6"/>
        <v>774158712</v>
      </c>
      <c r="N42" s="45">
        <f t="shared" si="6"/>
        <v>774158712</v>
      </c>
      <c r="O42" s="45">
        <f t="shared" si="6"/>
        <v>756034508</v>
      </c>
      <c r="P42" s="45">
        <f t="shared" si="6"/>
        <v>716908057</v>
      </c>
      <c r="Q42" s="45">
        <f t="shared" si="6"/>
        <v>752287075</v>
      </c>
      <c r="R42" s="45">
        <f t="shared" si="6"/>
        <v>752287075</v>
      </c>
      <c r="S42" s="45">
        <f t="shared" si="6"/>
        <v>760879916</v>
      </c>
      <c r="T42" s="45">
        <f t="shared" si="6"/>
        <v>764613718</v>
      </c>
      <c r="U42" s="45">
        <f t="shared" si="6"/>
        <v>772372015</v>
      </c>
      <c r="V42" s="45">
        <f t="shared" si="6"/>
        <v>772372015</v>
      </c>
      <c r="W42" s="45">
        <f t="shared" si="6"/>
        <v>772372015</v>
      </c>
      <c r="X42" s="45">
        <f t="shared" si="6"/>
        <v>918521002</v>
      </c>
      <c r="Y42" s="45">
        <f t="shared" si="6"/>
        <v>-146148987</v>
      </c>
      <c r="Z42" s="46">
        <f>+IF(X42&lt;&gt;0,+(Y42/X42)*100,0)</f>
        <v>-15.911338628270148</v>
      </c>
      <c r="AA42" s="47">
        <f>+AA25-AA40</f>
        <v>918521002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694298039</v>
      </c>
      <c r="D45" s="18">
        <v>694298039</v>
      </c>
      <c r="E45" s="19">
        <v>918521002</v>
      </c>
      <c r="F45" s="20">
        <v>918521002</v>
      </c>
      <c r="G45" s="20">
        <v>31380274</v>
      </c>
      <c r="H45" s="20">
        <v>737349779</v>
      </c>
      <c r="I45" s="20">
        <v>755959270</v>
      </c>
      <c r="J45" s="20">
        <v>755959270</v>
      </c>
      <c r="K45" s="20"/>
      <c r="L45" s="20">
        <v>758190805</v>
      </c>
      <c r="M45" s="20">
        <v>774158712</v>
      </c>
      <c r="N45" s="20">
        <v>774158712</v>
      </c>
      <c r="O45" s="20">
        <v>756034508</v>
      </c>
      <c r="P45" s="20">
        <v>716908057</v>
      </c>
      <c r="Q45" s="20">
        <v>752287075</v>
      </c>
      <c r="R45" s="20">
        <v>752287075</v>
      </c>
      <c r="S45" s="20">
        <v>760879916</v>
      </c>
      <c r="T45" s="20">
        <v>764613718</v>
      </c>
      <c r="U45" s="20">
        <v>772372015</v>
      </c>
      <c r="V45" s="20">
        <v>772372015</v>
      </c>
      <c r="W45" s="20">
        <v>772372015</v>
      </c>
      <c r="X45" s="20">
        <v>918521002</v>
      </c>
      <c r="Y45" s="20">
        <v>-146148987</v>
      </c>
      <c r="Z45" s="48">
        <v>-15.91</v>
      </c>
      <c r="AA45" s="22">
        <v>918521002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>
        <v>760544948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694298039</v>
      </c>
      <c r="D48" s="51">
        <f>SUM(D45:D47)</f>
        <v>694298039</v>
      </c>
      <c r="E48" s="52">
        <f t="shared" si="7"/>
        <v>918521002</v>
      </c>
      <c r="F48" s="53">
        <f t="shared" si="7"/>
        <v>918521002</v>
      </c>
      <c r="G48" s="53">
        <f t="shared" si="7"/>
        <v>31380274</v>
      </c>
      <c r="H48" s="53">
        <f t="shared" si="7"/>
        <v>737349779</v>
      </c>
      <c r="I48" s="53">
        <f t="shared" si="7"/>
        <v>755959270</v>
      </c>
      <c r="J48" s="53">
        <f t="shared" si="7"/>
        <v>755959270</v>
      </c>
      <c r="K48" s="53">
        <f t="shared" si="7"/>
        <v>760544948</v>
      </c>
      <c r="L48" s="53">
        <f t="shared" si="7"/>
        <v>758190805</v>
      </c>
      <c r="M48" s="53">
        <f t="shared" si="7"/>
        <v>774158712</v>
      </c>
      <c r="N48" s="53">
        <f t="shared" si="7"/>
        <v>774158712</v>
      </c>
      <c r="O48" s="53">
        <f t="shared" si="7"/>
        <v>756034508</v>
      </c>
      <c r="P48" s="53">
        <f t="shared" si="7"/>
        <v>716908057</v>
      </c>
      <c r="Q48" s="53">
        <f t="shared" si="7"/>
        <v>752287075</v>
      </c>
      <c r="R48" s="53">
        <f t="shared" si="7"/>
        <v>752287075</v>
      </c>
      <c r="S48" s="53">
        <f t="shared" si="7"/>
        <v>760879916</v>
      </c>
      <c r="T48" s="53">
        <f t="shared" si="7"/>
        <v>764613718</v>
      </c>
      <c r="U48" s="53">
        <f t="shared" si="7"/>
        <v>772372015</v>
      </c>
      <c r="V48" s="53">
        <f t="shared" si="7"/>
        <v>772372015</v>
      </c>
      <c r="W48" s="53">
        <f t="shared" si="7"/>
        <v>772372015</v>
      </c>
      <c r="X48" s="53">
        <f t="shared" si="7"/>
        <v>918521002</v>
      </c>
      <c r="Y48" s="53">
        <f t="shared" si="7"/>
        <v>-146148987</v>
      </c>
      <c r="Z48" s="54">
        <f>+IF(X48&lt;&gt;0,+(Y48/X48)*100,0)</f>
        <v>-15.911338628270148</v>
      </c>
      <c r="AA48" s="55">
        <f>SUM(AA45:AA47)</f>
        <v>918521002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108506113</v>
      </c>
      <c r="F6" s="20">
        <v>108505682</v>
      </c>
      <c r="G6" s="20">
        <v>-4898097</v>
      </c>
      <c r="H6" s="20">
        <v>15813417</v>
      </c>
      <c r="I6" s="20">
        <v>-7507486</v>
      </c>
      <c r="J6" s="20">
        <v>-7507486</v>
      </c>
      <c r="K6" s="20">
        <v>-41741597</v>
      </c>
      <c r="L6" s="20">
        <v>-69065644</v>
      </c>
      <c r="M6" s="20">
        <v>-129833383</v>
      </c>
      <c r="N6" s="20">
        <v>-129833383</v>
      </c>
      <c r="O6" s="20">
        <v>-18838624</v>
      </c>
      <c r="P6" s="20">
        <v>-25460440</v>
      </c>
      <c r="Q6" s="20">
        <v>-61145931</v>
      </c>
      <c r="R6" s="20">
        <v>-61145931</v>
      </c>
      <c r="S6" s="20">
        <v>-34337009</v>
      </c>
      <c r="T6" s="20">
        <v>-84162866</v>
      </c>
      <c r="U6" s="20">
        <v>-89096157</v>
      </c>
      <c r="V6" s="20">
        <v>-89096157</v>
      </c>
      <c r="W6" s="20">
        <v>-89096157</v>
      </c>
      <c r="X6" s="20">
        <v>108505682</v>
      </c>
      <c r="Y6" s="20">
        <v>-197601839</v>
      </c>
      <c r="Z6" s="21">
        <v>-182.11</v>
      </c>
      <c r="AA6" s="22">
        <v>108505682</v>
      </c>
    </row>
    <row r="7" spans="1:27" ht="13.5">
      <c r="A7" s="23" t="s">
        <v>34</v>
      </c>
      <c r="B7" s="17"/>
      <c r="C7" s="18">
        <v>434438156</v>
      </c>
      <c r="D7" s="18">
        <v>434438156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182358082</v>
      </c>
      <c r="D8" s="18">
        <v>182358082</v>
      </c>
      <c r="E8" s="19">
        <v>182358083</v>
      </c>
      <c r="F8" s="20">
        <v>191703015</v>
      </c>
      <c r="G8" s="20">
        <v>-969320</v>
      </c>
      <c r="H8" s="20">
        <v>20023322</v>
      </c>
      <c r="I8" s="20">
        <v>69885603</v>
      </c>
      <c r="J8" s="20">
        <v>69885603</v>
      </c>
      <c r="K8" s="20">
        <v>243185280</v>
      </c>
      <c r="L8" s="20">
        <v>239659638</v>
      </c>
      <c r="M8" s="20">
        <v>47400192</v>
      </c>
      <c r="N8" s="20">
        <v>47400192</v>
      </c>
      <c r="O8" s="20">
        <v>8538432</v>
      </c>
      <c r="P8" s="20">
        <v>29346120</v>
      </c>
      <c r="Q8" s="20">
        <v>49111066</v>
      </c>
      <c r="R8" s="20">
        <v>49111066</v>
      </c>
      <c r="S8" s="20">
        <v>64360409</v>
      </c>
      <c r="T8" s="20">
        <v>230514266</v>
      </c>
      <c r="U8" s="20">
        <v>238004546</v>
      </c>
      <c r="V8" s="20">
        <v>238004546</v>
      </c>
      <c r="W8" s="20">
        <v>238004546</v>
      </c>
      <c r="X8" s="20">
        <v>191703015</v>
      </c>
      <c r="Y8" s="20">
        <v>46301531</v>
      </c>
      <c r="Z8" s="21">
        <v>24.15</v>
      </c>
      <c r="AA8" s="22">
        <v>191703015</v>
      </c>
    </row>
    <row r="9" spans="1:27" ht="13.5">
      <c r="A9" s="23" t="s">
        <v>36</v>
      </c>
      <c r="B9" s="17"/>
      <c r="C9" s="18">
        <v>35147556</v>
      </c>
      <c r="D9" s="18">
        <v>35147556</v>
      </c>
      <c r="E9" s="19">
        <v>4781356</v>
      </c>
      <c r="F9" s="20">
        <v>4781356</v>
      </c>
      <c r="G9" s="20">
        <v>268906331</v>
      </c>
      <c r="H9" s="20">
        <v>270337424</v>
      </c>
      <c r="I9" s="20">
        <v>275694628</v>
      </c>
      <c r="J9" s="20">
        <v>275694628</v>
      </c>
      <c r="K9" s="20">
        <v>126812663</v>
      </c>
      <c r="L9" s="20">
        <v>122267809</v>
      </c>
      <c r="M9" s="20">
        <v>275901092</v>
      </c>
      <c r="N9" s="20">
        <v>275901092</v>
      </c>
      <c r="O9" s="20">
        <v>276012400</v>
      </c>
      <c r="P9" s="20">
        <v>276773395</v>
      </c>
      <c r="Q9" s="20">
        <v>275446606</v>
      </c>
      <c r="R9" s="20">
        <v>275446606</v>
      </c>
      <c r="S9" s="20">
        <v>276764266</v>
      </c>
      <c r="T9" s="20">
        <v>112749286</v>
      </c>
      <c r="U9" s="20">
        <v>119131313</v>
      </c>
      <c r="V9" s="20">
        <v>119131313</v>
      </c>
      <c r="W9" s="20">
        <v>119131313</v>
      </c>
      <c r="X9" s="20">
        <v>4781356</v>
      </c>
      <c r="Y9" s="20">
        <v>114349957</v>
      </c>
      <c r="Z9" s="21">
        <v>2391.58</v>
      </c>
      <c r="AA9" s="22">
        <v>4781356</v>
      </c>
    </row>
    <row r="10" spans="1:27" ht="13.5">
      <c r="A10" s="23" t="s">
        <v>37</v>
      </c>
      <c r="B10" s="17"/>
      <c r="C10" s="18"/>
      <c r="D10" s="18"/>
      <c r="E10" s="19">
        <v>4131556</v>
      </c>
      <c r="F10" s="20">
        <v>4131556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4131556</v>
      </c>
      <c r="Y10" s="24">
        <v>-4131556</v>
      </c>
      <c r="Z10" s="25">
        <v>-100</v>
      </c>
      <c r="AA10" s="26">
        <v>4131556</v>
      </c>
    </row>
    <row r="11" spans="1:27" ht="13.5">
      <c r="A11" s="23" t="s">
        <v>38</v>
      </c>
      <c r="B11" s="17"/>
      <c r="C11" s="18">
        <v>6260698</v>
      </c>
      <c r="D11" s="18">
        <v>6260698</v>
      </c>
      <c r="E11" s="19">
        <v>8986287</v>
      </c>
      <c r="F11" s="20">
        <v>8986287</v>
      </c>
      <c r="G11" s="20">
        <v>22309707</v>
      </c>
      <c r="H11" s="20">
        <v>22201560</v>
      </c>
      <c r="I11" s="20">
        <v>22511314</v>
      </c>
      <c r="J11" s="20">
        <v>22511314</v>
      </c>
      <c r="K11" s="20">
        <v>22787949</v>
      </c>
      <c r="L11" s="20">
        <v>23431396</v>
      </c>
      <c r="M11" s="20">
        <v>23011436</v>
      </c>
      <c r="N11" s="20">
        <v>23011436</v>
      </c>
      <c r="O11" s="20">
        <v>22826058</v>
      </c>
      <c r="P11" s="20">
        <v>22935195</v>
      </c>
      <c r="Q11" s="20">
        <v>23022594</v>
      </c>
      <c r="R11" s="20">
        <v>23022594</v>
      </c>
      <c r="S11" s="20">
        <v>23921608</v>
      </c>
      <c r="T11" s="20">
        <v>23851392</v>
      </c>
      <c r="U11" s="20">
        <v>24674673</v>
      </c>
      <c r="V11" s="20">
        <v>24674673</v>
      </c>
      <c r="W11" s="20">
        <v>24674673</v>
      </c>
      <c r="X11" s="20">
        <v>8986287</v>
      </c>
      <c r="Y11" s="20">
        <v>15688386</v>
      </c>
      <c r="Z11" s="21">
        <v>174.58</v>
      </c>
      <c r="AA11" s="22">
        <v>8986287</v>
      </c>
    </row>
    <row r="12" spans="1:27" ht="13.5">
      <c r="A12" s="27" t="s">
        <v>39</v>
      </c>
      <c r="B12" s="28"/>
      <c r="C12" s="29">
        <f aca="true" t="shared" si="0" ref="C12:Y12">SUM(C6:C11)</f>
        <v>658204492</v>
      </c>
      <c r="D12" s="29">
        <f>SUM(D6:D11)</f>
        <v>658204492</v>
      </c>
      <c r="E12" s="30">
        <f t="shared" si="0"/>
        <v>308763395</v>
      </c>
      <c r="F12" s="31">
        <f t="shared" si="0"/>
        <v>318107896</v>
      </c>
      <c r="G12" s="31">
        <f t="shared" si="0"/>
        <v>285348621</v>
      </c>
      <c r="H12" s="31">
        <f t="shared" si="0"/>
        <v>328375723</v>
      </c>
      <c r="I12" s="31">
        <f t="shared" si="0"/>
        <v>360584059</v>
      </c>
      <c r="J12" s="31">
        <f t="shared" si="0"/>
        <v>360584059</v>
      </c>
      <c r="K12" s="31">
        <f t="shared" si="0"/>
        <v>351044295</v>
      </c>
      <c r="L12" s="31">
        <f t="shared" si="0"/>
        <v>316293199</v>
      </c>
      <c r="M12" s="31">
        <f t="shared" si="0"/>
        <v>216479337</v>
      </c>
      <c r="N12" s="31">
        <f t="shared" si="0"/>
        <v>216479337</v>
      </c>
      <c r="O12" s="31">
        <f t="shared" si="0"/>
        <v>288538266</v>
      </c>
      <c r="P12" s="31">
        <f t="shared" si="0"/>
        <v>303594270</v>
      </c>
      <c r="Q12" s="31">
        <f t="shared" si="0"/>
        <v>286434335</v>
      </c>
      <c r="R12" s="31">
        <f t="shared" si="0"/>
        <v>286434335</v>
      </c>
      <c r="S12" s="31">
        <f t="shared" si="0"/>
        <v>330709274</v>
      </c>
      <c r="T12" s="31">
        <f t="shared" si="0"/>
        <v>282952078</v>
      </c>
      <c r="U12" s="31">
        <f t="shared" si="0"/>
        <v>292714375</v>
      </c>
      <c r="V12" s="31">
        <f t="shared" si="0"/>
        <v>292714375</v>
      </c>
      <c r="W12" s="31">
        <f t="shared" si="0"/>
        <v>292714375</v>
      </c>
      <c r="X12" s="31">
        <f t="shared" si="0"/>
        <v>318107896</v>
      </c>
      <c r="Y12" s="31">
        <f t="shared" si="0"/>
        <v>-25393521</v>
      </c>
      <c r="Z12" s="32">
        <f>+IF(X12&lt;&gt;0,+(Y12/X12)*100,0)</f>
        <v>-7.982675475619128</v>
      </c>
      <c r="AA12" s="33">
        <f>SUM(AA6:AA11)</f>
        <v>318107896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6383</v>
      </c>
      <c r="D15" s="18">
        <v>6383</v>
      </c>
      <c r="E15" s="19"/>
      <c r="F15" s="20"/>
      <c r="G15" s="20">
        <v>4134</v>
      </c>
      <c r="H15" s="20">
        <v>3707</v>
      </c>
      <c r="I15" s="20">
        <v>3280</v>
      </c>
      <c r="J15" s="20">
        <v>3280</v>
      </c>
      <c r="K15" s="20">
        <v>2853</v>
      </c>
      <c r="L15" s="20">
        <v>2427</v>
      </c>
      <c r="M15" s="20">
        <v>2000</v>
      </c>
      <c r="N15" s="20">
        <v>2000</v>
      </c>
      <c r="O15" s="20">
        <v>1573</v>
      </c>
      <c r="P15" s="20">
        <v>1146</v>
      </c>
      <c r="Q15" s="20">
        <v>719</v>
      </c>
      <c r="R15" s="20">
        <v>719</v>
      </c>
      <c r="S15" s="20">
        <v>592</v>
      </c>
      <c r="T15" s="20">
        <v>465</v>
      </c>
      <c r="U15" s="20">
        <v>3339</v>
      </c>
      <c r="V15" s="20">
        <v>3339</v>
      </c>
      <c r="W15" s="20">
        <v>3339</v>
      </c>
      <c r="X15" s="20"/>
      <c r="Y15" s="20">
        <v>3339</v>
      </c>
      <c r="Z15" s="21"/>
      <c r="AA15" s="22"/>
    </row>
    <row r="16" spans="1:27" ht="13.5">
      <c r="A16" s="23" t="s">
        <v>42</v>
      </c>
      <c r="B16" s="17"/>
      <c r="C16" s="18">
        <v>10215120</v>
      </c>
      <c r="D16" s="18">
        <v>10215120</v>
      </c>
      <c r="E16" s="19">
        <v>11143574</v>
      </c>
      <c r="F16" s="20"/>
      <c r="G16" s="24">
        <v>202343488</v>
      </c>
      <c r="H16" s="24">
        <v>181812845</v>
      </c>
      <c r="I16" s="24">
        <v>136665749</v>
      </c>
      <c r="J16" s="20">
        <v>136665749</v>
      </c>
      <c r="K16" s="24">
        <v>108559651</v>
      </c>
      <c r="L16" s="24">
        <v>108559651</v>
      </c>
      <c r="M16" s="20">
        <v>108559651</v>
      </c>
      <c r="N16" s="24">
        <v>108559651</v>
      </c>
      <c r="O16" s="24">
        <v>49489999</v>
      </c>
      <c r="P16" s="24">
        <v>161851700</v>
      </c>
      <c r="Q16" s="20">
        <v>161851700</v>
      </c>
      <c r="R16" s="24">
        <v>161851700</v>
      </c>
      <c r="S16" s="24">
        <v>147827584</v>
      </c>
      <c r="T16" s="20">
        <v>147827584</v>
      </c>
      <c r="U16" s="24">
        <v>117709124</v>
      </c>
      <c r="V16" s="24">
        <v>117709124</v>
      </c>
      <c r="W16" s="24">
        <v>117709124</v>
      </c>
      <c r="X16" s="20"/>
      <c r="Y16" s="24">
        <v>117709124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>
        <v>11143574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11143574</v>
      </c>
      <c r="Y17" s="20">
        <v>-11143574</v>
      </c>
      <c r="Z17" s="21">
        <v>-100</v>
      </c>
      <c r="AA17" s="22">
        <v>11143574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2860077511</v>
      </c>
      <c r="D19" s="18">
        <v>2860077511</v>
      </c>
      <c r="E19" s="19">
        <v>3174657101</v>
      </c>
      <c r="F19" s="20">
        <v>3026001000</v>
      </c>
      <c r="G19" s="20">
        <v>2903937647</v>
      </c>
      <c r="H19" s="20">
        <v>2925940863</v>
      </c>
      <c r="I19" s="20">
        <v>2938309975</v>
      </c>
      <c r="J19" s="20">
        <v>2938309975</v>
      </c>
      <c r="K19" s="20">
        <v>2971715807</v>
      </c>
      <c r="L19" s="20">
        <v>3001639230</v>
      </c>
      <c r="M19" s="20">
        <v>3031664084</v>
      </c>
      <c r="N19" s="20">
        <v>3031664084</v>
      </c>
      <c r="O19" s="20">
        <v>2981327319</v>
      </c>
      <c r="P19" s="20">
        <v>2999177816</v>
      </c>
      <c r="Q19" s="20">
        <v>3021378787</v>
      </c>
      <c r="R19" s="20">
        <v>3021378787</v>
      </c>
      <c r="S19" s="20">
        <v>2961592693</v>
      </c>
      <c r="T19" s="20">
        <v>2972323708</v>
      </c>
      <c r="U19" s="20">
        <v>2979650560</v>
      </c>
      <c r="V19" s="20">
        <v>2979650560</v>
      </c>
      <c r="W19" s="20">
        <v>2979650560</v>
      </c>
      <c r="X19" s="20">
        <v>3026001000</v>
      </c>
      <c r="Y19" s="20">
        <v>-46350440</v>
      </c>
      <c r="Z19" s="21">
        <v>-1.53</v>
      </c>
      <c r="AA19" s="22">
        <v>3026001000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2722381</v>
      </c>
      <c r="D22" s="18">
        <v>2722381</v>
      </c>
      <c r="E22" s="19"/>
      <c r="F22" s="20">
        <v>3077804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3077804</v>
      </c>
      <c r="Y22" s="20">
        <v>-3077804</v>
      </c>
      <c r="Z22" s="21">
        <v>-100</v>
      </c>
      <c r="AA22" s="22">
        <v>3077804</v>
      </c>
    </row>
    <row r="23" spans="1:27" ht="13.5">
      <c r="A23" s="23" t="s">
        <v>49</v>
      </c>
      <c r="B23" s="17"/>
      <c r="C23" s="18">
        <v>42770</v>
      </c>
      <c r="D23" s="18">
        <v>42770</v>
      </c>
      <c r="E23" s="19"/>
      <c r="F23" s="20">
        <v>14549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14549</v>
      </c>
      <c r="Y23" s="24">
        <v>-14549</v>
      </c>
      <c r="Z23" s="25">
        <v>-100</v>
      </c>
      <c r="AA23" s="26">
        <v>14549</v>
      </c>
    </row>
    <row r="24" spans="1:27" ht="13.5">
      <c r="A24" s="27" t="s">
        <v>50</v>
      </c>
      <c r="B24" s="35"/>
      <c r="C24" s="29">
        <f aca="true" t="shared" si="1" ref="C24:Y24">SUM(C15:C23)</f>
        <v>2873064165</v>
      </c>
      <c r="D24" s="29">
        <f>SUM(D15:D23)</f>
        <v>2873064165</v>
      </c>
      <c r="E24" s="36">
        <f t="shared" si="1"/>
        <v>3185800675</v>
      </c>
      <c r="F24" s="37">
        <f t="shared" si="1"/>
        <v>3040236927</v>
      </c>
      <c r="G24" s="37">
        <f t="shared" si="1"/>
        <v>3106285269</v>
      </c>
      <c r="H24" s="37">
        <f t="shared" si="1"/>
        <v>3107757415</v>
      </c>
      <c r="I24" s="37">
        <f t="shared" si="1"/>
        <v>3074979004</v>
      </c>
      <c r="J24" s="37">
        <f t="shared" si="1"/>
        <v>3074979004</v>
      </c>
      <c r="K24" s="37">
        <f t="shared" si="1"/>
        <v>3080278311</v>
      </c>
      <c r="L24" s="37">
        <f t="shared" si="1"/>
        <v>3110201308</v>
      </c>
      <c r="M24" s="37">
        <f t="shared" si="1"/>
        <v>3140225735</v>
      </c>
      <c r="N24" s="37">
        <f t="shared" si="1"/>
        <v>3140225735</v>
      </c>
      <c r="O24" s="37">
        <f t="shared" si="1"/>
        <v>3030818891</v>
      </c>
      <c r="P24" s="37">
        <f t="shared" si="1"/>
        <v>3161030662</v>
      </c>
      <c r="Q24" s="37">
        <f t="shared" si="1"/>
        <v>3183231206</v>
      </c>
      <c r="R24" s="37">
        <f t="shared" si="1"/>
        <v>3183231206</v>
      </c>
      <c r="S24" s="37">
        <f t="shared" si="1"/>
        <v>3109420869</v>
      </c>
      <c r="T24" s="37">
        <f t="shared" si="1"/>
        <v>3120151757</v>
      </c>
      <c r="U24" s="37">
        <f t="shared" si="1"/>
        <v>3097363023</v>
      </c>
      <c r="V24" s="37">
        <f t="shared" si="1"/>
        <v>3097363023</v>
      </c>
      <c r="W24" s="37">
        <f t="shared" si="1"/>
        <v>3097363023</v>
      </c>
      <c r="X24" s="37">
        <f t="shared" si="1"/>
        <v>3040236927</v>
      </c>
      <c r="Y24" s="37">
        <f t="shared" si="1"/>
        <v>57126096</v>
      </c>
      <c r="Z24" s="38">
        <f>+IF(X24&lt;&gt;0,+(Y24/X24)*100,0)</f>
        <v>1.8790014519154612</v>
      </c>
      <c r="AA24" s="39">
        <f>SUM(AA15:AA23)</f>
        <v>3040236927</v>
      </c>
    </row>
    <row r="25" spans="1:27" ht="13.5">
      <c r="A25" s="27" t="s">
        <v>51</v>
      </c>
      <c r="B25" s="28"/>
      <c r="C25" s="29">
        <f aca="true" t="shared" si="2" ref="C25:Y25">+C12+C24</f>
        <v>3531268657</v>
      </c>
      <c r="D25" s="29">
        <f>+D12+D24</f>
        <v>3531268657</v>
      </c>
      <c r="E25" s="30">
        <f t="shared" si="2"/>
        <v>3494564070</v>
      </c>
      <c r="F25" s="31">
        <f t="shared" si="2"/>
        <v>3358344823</v>
      </c>
      <c r="G25" s="31">
        <f t="shared" si="2"/>
        <v>3391633890</v>
      </c>
      <c r="H25" s="31">
        <f t="shared" si="2"/>
        <v>3436133138</v>
      </c>
      <c r="I25" s="31">
        <f t="shared" si="2"/>
        <v>3435563063</v>
      </c>
      <c r="J25" s="31">
        <f t="shared" si="2"/>
        <v>3435563063</v>
      </c>
      <c r="K25" s="31">
        <f t="shared" si="2"/>
        <v>3431322606</v>
      </c>
      <c r="L25" s="31">
        <f t="shared" si="2"/>
        <v>3426494507</v>
      </c>
      <c r="M25" s="31">
        <f t="shared" si="2"/>
        <v>3356705072</v>
      </c>
      <c r="N25" s="31">
        <f t="shared" si="2"/>
        <v>3356705072</v>
      </c>
      <c r="O25" s="31">
        <f t="shared" si="2"/>
        <v>3319357157</v>
      </c>
      <c r="P25" s="31">
        <f t="shared" si="2"/>
        <v>3464624932</v>
      </c>
      <c r="Q25" s="31">
        <f t="shared" si="2"/>
        <v>3469665541</v>
      </c>
      <c r="R25" s="31">
        <f t="shared" si="2"/>
        <v>3469665541</v>
      </c>
      <c r="S25" s="31">
        <f t="shared" si="2"/>
        <v>3440130143</v>
      </c>
      <c r="T25" s="31">
        <f t="shared" si="2"/>
        <v>3403103835</v>
      </c>
      <c r="U25" s="31">
        <f t="shared" si="2"/>
        <v>3390077398</v>
      </c>
      <c r="V25" s="31">
        <f t="shared" si="2"/>
        <v>3390077398</v>
      </c>
      <c r="W25" s="31">
        <f t="shared" si="2"/>
        <v>3390077398</v>
      </c>
      <c r="X25" s="31">
        <f t="shared" si="2"/>
        <v>3358344823</v>
      </c>
      <c r="Y25" s="31">
        <f t="shared" si="2"/>
        <v>31732575</v>
      </c>
      <c r="Z25" s="32">
        <f>+IF(X25&lt;&gt;0,+(Y25/X25)*100,0)</f>
        <v>0.9448873380325901</v>
      </c>
      <c r="AA25" s="33">
        <f>+AA12+AA24</f>
        <v>3358344823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8522664</v>
      </c>
      <c r="D30" s="18">
        <v>8522664</v>
      </c>
      <c r="E30" s="19">
        <v>8100000</v>
      </c>
      <c r="F30" s="20">
        <v>8653001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8653001</v>
      </c>
      <c r="Y30" s="20">
        <v>-8653001</v>
      </c>
      <c r="Z30" s="21">
        <v>-100</v>
      </c>
      <c r="AA30" s="22">
        <v>8653001</v>
      </c>
    </row>
    <row r="31" spans="1:27" ht="13.5">
      <c r="A31" s="23" t="s">
        <v>56</v>
      </c>
      <c r="B31" s="17"/>
      <c r="C31" s="18">
        <v>10675029</v>
      </c>
      <c r="D31" s="18">
        <v>10675029</v>
      </c>
      <c r="E31" s="19">
        <v>10500000</v>
      </c>
      <c r="F31" s="20">
        <v>11328000</v>
      </c>
      <c r="G31" s="20">
        <v>11884215</v>
      </c>
      <c r="H31" s="20">
        <v>12018670</v>
      </c>
      <c r="I31" s="20">
        <v>12140580</v>
      </c>
      <c r="J31" s="20">
        <v>12140580</v>
      </c>
      <c r="K31" s="20">
        <v>12150609</v>
      </c>
      <c r="L31" s="20">
        <v>12125254</v>
      </c>
      <c r="M31" s="20">
        <v>12420283</v>
      </c>
      <c r="N31" s="20">
        <v>12420283</v>
      </c>
      <c r="O31" s="20">
        <v>12406193</v>
      </c>
      <c r="P31" s="20">
        <v>12846373</v>
      </c>
      <c r="Q31" s="20">
        <v>12946817</v>
      </c>
      <c r="R31" s="20">
        <v>12946817</v>
      </c>
      <c r="S31" s="20">
        <v>12977186</v>
      </c>
      <c r="T31" s="20">
        <v>13084380</v>
      </c>
      <c r="U31" s="20">
        <v>13107809</v>
      </c>
      <c r="V31" s="20">
        <v>13107809</v>
      </c>
      <c r="W31" s="20">
        <v>13107809</v>
      </c>
      <c r="X31" s="20">
        <v>11328000</v>
      </c>
      <c r="Y31" s="20">
        <v>1779809</v>
      </c>
      <c r="Z31" s="21">
        <v>15.71</v>
      </c>
      <c r="AA31" s="22">
        <v>11328000</v>
      </c>
    </row>
    <row r="32" spans="1:27" ht="13.5">
      <c r="A32" s="23" t="s">
        <v>57</v>
      </c>
      <c r="B32" s="17"/>
      <c r="C32" s="18">
        <v>536231397</v>
      </c>
      <c r="D32" s="18">
        <v>536231397</v>
      </c>
      <c r="E32" s="19">
        <v>188501850</v>
      </c>
      <c r="F32" s="20">
        <v>221986520</v>
      </c>
      <c r="G32" s="20">
        <v>225095272</v>
      </c>
      <c r="H32" s="20">
        <v>261545009</v>
      </c>
      <c r="I32" s="20">
        <v>256252349</v>
      </c>
      <c r="J32" s="20">
        <v>256252349</v>
      </c>
      <c r="K32" s="20">
        <v>251553294</v>
      </c>
      <c r="L32" s="20">
        <v>247780986</v>
      </c>
      <c r="M32" s="20">
        <v>242716246</v>
      </c>
      <c r="N32" s="20">
        <v>242716246</v>
      </c>
      <c r="O32" s="20">
        <v>118011895</v>
      </c>
      <c r="P32" s="20">
        <v>275974093</v>
      </c>
      <c r="Q32" s="20">
        <v>292197590</v>
      </c>
      <c r="R32" s="20">
        <v>292197590</v>
      </c>
      <c r="S32" s="20">
        <v>239933321</v>
      </c>
      <c r="T32" s="20">
        <v>230190314</v>
      </c>
      <c r="U32" s="20">
        <v>233525407</v>
      </c>
      <c r="V32" s="20">
        <v>233525407</v>
      </c>
      <c r="W32" s="20">
        <v>233525407</v>
      </c>
      <c r="X32" s="20">
        <v>221986520</v>
      </c>
      <c r="Y32" s="20">
        <v>11538887</v>
      </c>
      <c r="Z32" s="21">
        <v>5.2</v>
      </c>
      <c r="AA32" s="22">
        <v>221986520</v>
      </c>
    </row>
    <row r="33" spans="1:27" ht="13.5">
      <c r="A33" s="23" t="s">
        <v>58</v>
      </c>
      <c r="B33" s="17"/>
      <c r="C33" s="18">
        <v>22627527</v>
      </c>
      <c r="D33" s="18">
        <v>22627527</v>
      </c>
      <c r="E33" s="19">
        <v>20373765</v>
      </c>
      <c r="F33" s="20">
        <v>20373765</v>
      </c>
      <c r="G33" s="20">
        <v>24495331</v>
      </c>
      <c r="H33" s="20">
        <v>24495331</v>
      </c>
      <c r="I33" s="20">
        <v>24495331</v>
      </c>
      <c r="J33" s="20">
        <v>24495331</v>
      </c>
      <c r="K33" s="20">
        <v>24495331</v>
      </c>
      <c r="L33" s="20">
        <v>24495331</v>
      </c>
      <c r="M33" s="20">
        <v>24495331</v>
      </c>
      <c r="N33" s="20">
        <v>24495331</v>
      </c>
      <c r="O33" s="20">
        <v>73769817</v>
      </c>
      <c r="P33" s="20">
        <v>73769817</v>
      </c>
      <c r="Q33" s="20">
        <v>73769817</v>
      </c>
      <c r="R33" s="20">
        <v>73769817</v>
      </c>
      <c r="S33" s="20">
        <v>73769817</v>
      </c>
      <c r="T33" s="20">
        <v>73769817</v>
      </c>
      <c r="U33" s="20">
        <v>74539280</v>
      </c>
      <c r="V33" s="20">
        <v>74539280</v>
      </c>
      <c r="W33" s="20">
        <v>74539280</v>
      </c>
      <c r="X33" s="20">
        <v>20373765</v>
      </c>
      <c r="Y33" s="20">
        <v>54165515</v>
      </c>
      <c r="Z33" s="21">
        <v>265.86</v>
      </c>
      <c r="AA33" s="22">
        <v>20373765</v>
      </c>
    </row>
    <row r="34" spans="1:27" ht="13.5">
      <c r="A34" s="27" t="s">
        <v>59</v>
      </c>
      <c r="B34" s="28"/>
      <c r="C34" s="29">
        <f aca="true" t="shared" si="3" ref="C34:Y34">SUM(C29:C33)</f>
        <v>578056617</v>
      </c>
      <c r="D34" s="29">
        <f>SUM(D29:D33)</f>
        <v>578056617</v>
      </c>
      <c r="E34" s="30">
        <f t="shared" si="3"/>
        <v>227475615</v>
      </c>
      <c r="F34" s="31">
        <f t="shared" si="3"/>
        <v>262341286</v>
      </c>
      <c r="G34" s="31">
        <f t="shared" si="3"/>
        <v>261474818</v>
      </c>
      <c r="H34" s="31">
        <f t="shared" si="3"/>
        <v>298059010</v>
      </c>
      <c r="I34" s="31">
        <f t="shared" si="3"/>
        <v>292888260</v>
      </c>
      <c r="J34" s="31">
        <f t="shared" si="3"/>
        <v>292888260</v>
      </c>
      <c r="K34" s="31">
        <f t="shared" si="3"/>
        <v>288199234</v>
      </c>
      <c r="L34" s="31">
        <f t="shared" si="3"/>
        <v>284401571</v>
      </c>
      <c r="M34" s="31">
        <f t="shared" si="3"/>
        <v>279631860</v>
      </c>
      <c r="N34" s="31">
        <f t="shared" si="3"/>
        <v>279631860</v>
      </c>
      <c r="O34" s="31">
        <f t="shared" si="3"/>
        <v>204187905</v>
      </c>
      <c r="P34" s="31">
        <f t="shared" si="3"/>
        <v>362590283</v>
      </c>
      <c r="Q34" s="31">
        <f t="shared" si="3"/>
        <v>378914224</v>
      </c>
      <c r="R34" s="31">
        <f t="shared" si="3"/>
        <v>378914224</v>
      </c>
      <c r="S34" s="31">
        <f t="shared" si="3"/>
        <v>326680324</v>
      </c>
      <c r="T34" s="31">
        <f t="shared" si="3"/>
        <v>317044511</v>
      </c>
      <c r="U34" s="31">
        <f t="shared" si="3"/>
        <v>321172496</v>
      </c>
      <c r="V34" s="31">
        <f t="shared" si="3"/>
        <v>321172496</v>
      </c>
      <c r="W34" s="31">
        <f t="shared" si="3"/>
        <v>321172496</v>
      </c>
      <c r="X34" s="31">
        <f t="shared" si="3"/>
        <v>262341286</v>
      </c>
      <c r="Y34" s="31">
        <f t="shared" si="3"/>
        <v>58831210</v>
      </c>
      <c r="Z34" s="32">
        <f>+IF(X34&lt;&gt;0,+(Y34/X34)*100,0)</f>
        <v>22.425448505272634</v>
      </c>
      <c r="AA34" s="33">
        <f>SUM(AA29:AA33)</f>
        <v>262341286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48012898</v>
      </c>
      <c r="D37" s="18">
        <v>48012898</v>
      </c>
      <c r="E37" s="19">
        <v>125514302</v>
      </c>
      <c r="F37" s="20">
        <v>78695738</v>
      </c>
      <c r="G37" s="20">
        <v>47736564</v>
      </c>
      <c r="H37" s="20">
        <v>47170608</v>
      </c>
      <c r="I37" s="20">
        <v>45814583</v>
      </c>
      <c r="J37" s="20">
        <v>45814583</v>
      </c>
      <c r="K37" s="20">
        <v>45246721</v>
      </c>
      <c r="L37" s="20">
        <v>44662236</v>
      </c>
      <c r="M37" s="20">
        <v>44090841</v>
      </c>
      <c r="N37" s="20">
        <v>44090841</v>
      </c>
      <c r="O37" s="20">
        <v>43058859</v>
      </c>
      <c r="P37" s="20">
        <v>42459704</v>
      </c>
      <c r="Q37" s="20">
        <v>41046286</v>
      </c>
      <c r="R37" s="20">
        <v>41046286</v>
      </c>
      <c r="S37" s="20">
        <v>40212430</v>
      </c>
      <c r="T37" s="20">
        <v>39600889</v>
      </c>
      <c r="U37" s="20">
        <v>38999763</v>
      </c>
      <c r="V37" s="20">
        <v>38999763</v>
      </c>
      <c r="W37" s="20">
        <v>38999763</v>
      </c>
      <c r="X37" s="20">
        <v>78695738</v>
      </c>
      <c r="Y37" s="20">
        <v>-39695975</v>
      </c>
      <c r="Z37" s="21">
        <v>-50.44</v>
      </c>
      <c r="AA37" s="22">
        <v>78695738</v>
      </c>
    </row>
    <row r="38" spans="1:27" ht="13.5">
      <c r="A38" s="23" t="s">
        <v>58</v>
      </c>
      <c r="B38" s="17"/>
      <c r="C38" s="18">
        <v>117517308</v>
      </c>
      <c r="D38" s="18">
        <v>117517308</v>
      </c>
      <c r="E38" s="19">
        <v>109044421</v>
      </c>
      <c r="F38" s="20">
        <v>123366020</v>
      </c>
      <c r="G38" s="20">
        <v>133876656</v>
      </c>
      <c r="H38" s="20">
        <v>133876656</v>
      </c>
      <c r="I38" s="20">
        <v>133876656</v>
      </c>
      <c r="J38" s="20">
        <v>133876656</v>
      </c>
      <c r="K38" s="20">
        <v>133876656</v>
      </c>
      <c r="L38" s="20">
        <v>133876656</v>
      </c>
      <c r="M38" s="20">
        <v>133876656</v>
      </c>
      <c r="N38" s="20">
        <v>133876656</v>
      </c>
      <c r="O38" s="20">
        <v>133876656</v>
      </c>
      <c r="P38" s="20">
        <v>133876656</v>
      </c>
      <c r="Q38" s="20">
        <v>133876656</v>
      </c>
      <c r="R38" s="20">
        <v>133876656</v>
      </c>
      <c r="S38" s="20">
        <v>133876656</v>
      </c>
      <c r="T38" s="20">
        <v>133876656</v>
      </c>
      <c r="U38" s="20">
        <v>133876656</v>
      </c>
      <c r="V38" s="20">
        <v>133876656</v>
      </c>
      <c r="W38" s="20">
        <v>133876656</v>
      </c>
      <c r="X38" s="20">
        <v>123366020</v>
      </c>
      <c r="Y38" s="20">
        <v>10510636</v>
      </c>
      <c r="Z38" s="21">
        <v>8.52</v>
      </c>
      <c r="AA38" s="22">
        <v>123366020</v>
      </c>
    </row>
    <row r="39" spans="1:27" ht="13.5">
      <c r="A39" s="27" t="s">
        <v>61</v>
      </c>
      <c r="B39" s="35"/>
      <c r="C39" s="29">
        <f aca="true" t="shared" si="4" ref="C39:Y39">SUM(C37:C38)</f>
        <v>165530206</v>
      </c>
      <c r="D39" s="29">
        <f>SUM(D37:D38)</f>
        <v>165530206</v>
      </c>
      <c r="E39" s="36">
        <f t="shared" si="4"/>
        <v>234558723</v>
      </c>
      <c r="F39" s="37">
        <f t="shared" si="4"/>
        <v>202061758</v>
      </c>
      <c r="G39" s="37">
        <f t="shared" si="4"/>
        <v>181613220</v>
      </c>
      <c r="H39" s="37">
        <f t="shared" si="4"/>
        <v>181047264</v>
      </c>
      <c r="I39" s="37">
        <f t="shared" si="4"/>
        <v>179691239</v>
      </c>
      <c r="J39" s="37">
        <f t="shared" si="4"/>
        <v>179691239</v>
      </c>
      <c r="K39" s="37">
        <f t="shared" si="4"/>
        <v>179123377</v>
      </c>
      <c r="L39" s="37">
        <f t="shared" si="4"/>
        <v>178538892</v>
      </c>
      <c r="M39" s="37">
        <f t="shared" si="4"/>
        <v>177967497</v>
      </c>
      <c r="N39" s="37">
        <f t="shared" si="4"/>
        <v>177967497</v>
      </c>
      <c r="O39" s="37">
        <f t="shared" si="4"/>
        <v>176935515</v>
      </c>
      <c r="P39" s="37">
        <f t="shared" si="4"/>
        <v>176336360</v>
      </c>
      <c r="Q39" s="37">
        <f t="shared" si="4"/>
        <v>174922942</v>
      </c>
      <c r="R39" s="37">
        <f t="shared" si="4"/>
        <v>174922942</v>
      </c>
      <c r="S39" s="37">
        <f t="shared" si="4"/>
        <v>174089086</v>
      </c>
      <c r="T39" s="37">
        <f t="shared" si="4"/>
        <v>173477545</v>
      </c>
      <c r="U39" s="37">
        <f t="shared" si="4"/>
        <v>172876419</v>
      </c>
      <c r="V39" s="37">
        <f t="shared" si="4"/>
        <v>172876419</v>
      </c>
      <c r="W39" s="37">
        <f t="shared" si="4"/>
        <v>172876419</v>
      </c>
      <c r="X39" s="37">
        <f t="shared" si="4"/>
        <v>202061758</v>
      </c>
      <c r="Y39" s="37">
        <f t="shared" si="4"/>
        <v>-29185339</v>
      </c>
      <c r="Z39" s="38">
        <f>+IF(X39&lt;&gt;0,+(Y39/X39)*100,0)</f>
        <v>-14.443771690831275</v>
      </c>
      <c r="AA39" s="39">
        <f>SUM(AA37:AA38)</f>
        <v>202061758</v>
      </c>
    </row>
    <row r="40" spans="1:27" ht="13.5">
      <c r="A40" s="27" t="s">
        <v>62</v>
      </c>
      <c r="B40" s="28"/>
      <c r="C40" s="29">
        <f aca="true" t="shared" si="5" ref="C40:Y40">+C34+C39</f>
        <v>743586823</v>
      </c>
      <c r="D40" s="29">
        <f>+D34+D39</f>
        <v>743586823</v>
      </c>
      <c r="E40" s="30">
        <f t="shared" si="5"/>
        <v>462034338</v>
      </c>
      <c r="F40" s="31">
        <f t="shared" si="5"/>
        <v>464403044</v>
      </c>
      <c r="G40" s="31">
        <f t="shared" si="5"/>
        <v>443088038</v>
      </c>
      <c r="H40" s="31">
        <f t="shared" si="5"/>
        <v>479106274</v>
      </c>
      <c r="I40" s="31">
        <f t="shared" si="5"/>
        <v>472579499</v>
      </c>
      <c r="J40" s="31">
        <f t="shared" si="5"/>
        <v>472579499</v>
      </c>
      <c r="K40" s="31">
        <f t="shared" si="5"/>
        <v>467322611</v>
      </c>
      <c r="L40" s="31">
        <f t="shared" si="5"/>
        <v>462940463</v>
      </c>
      <c r="M40" s="31">
        <f t="shared" si="5"/>
        <v>457599357</v>
      </c>
      <c r="N40" s="31">
        <f t="shared" si="5"/>
        <v>457599357</v>
      </c>
      <c r="O40" s="31">
        <f t="shared" si="5"/>
        <v>381123420</v>
      </c>
      <c r="P40" s="31">
        <f t="shared" si="5"/>
        <v>538926643</v>
      </c>
      <c r="Q40" s="31">
        <f t="shared" si="5"/>
        <v>553837166</v>
      </c>
      <c r="R40" s="31">
        <f t="shared" si="5"/>
        <v>553837166</v>
      </c>
      <c r="S40" s="31">
        <f t="shared" si="5"/>
        <v>500769410</v>
      </c>
      <c r="T40" s="31">
        <f t="shared" si="5"/>
        <v>490522056</v>
      </c>
      <c r="U40" s="31">
        <f t="shared" si="5"/>
        <v>494048915</v>
      </c>
      <c r="V40" s="31">
        <f t="shared" si="5"/>
        <v>494048915</v>
      </c>
      <c r="W40" s="31">
        <f t="shared" si="5"/>
        <v>494048915</v>
      </c>
      <c r="X40" s="31">
        <f t="shared" si="5"/>
        <v>464403044</v>
      </c>
      <c r="Y40" s="31">
        <f t="shared" si="5"/>
        <v>29645871</v>
      </c>
      <c r="Z40" s="32">
        <f>+IF(X40&lt;&gt;0,+(Y40/X40)*100,0)</f>
        <v>6.3836513095723815</v>
      </c>
      <c r="AA40" s="33">
        <f>+AA34+AA39</f>
        <v>464403044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2787681834</v>
      </c>
      <c r="D42" s="43">
        <f>+D25-D40</f>
        <v>2787681834</v>
      </c>
      <c r="E42" s="44">
        <f t="shared" si="6"/>
        <v>3032529732</v>
      </c>
      <c r="F42" s="45">
        <f t="shared" si="6"/>
        <v>2893941779</v>
      </c>
      <c r="G42" s="45">
        <f t="shared" si="6"/>
        <v>2948545852</v>
      </c>
      <c r="H42" s="45">
        <f t="shared" si="6"/>
        <v>2957026864</v>
      </c>
      <c r="I42" s="45">
        <f t="shared" si="6"/>
        <v>2962983564</v>
      </c>
      <c r="J42" s="45">
        <f t="shared" si="6"/>
        <v>2962983564</v>
      </c>
      <c r="K42" s="45">
        <f t="shared" si="6"/>
        <v>2963999995</v>
      </c>
      <c r="L42" s="45">
        <f t="shared" si="6"/>
        <v>2963554044</v>
      </c>
      <c r="M42" s="45">
        <f t="shared" si="6"/>
        <v>2899105715</v>
      </c>
      <c r="N42" s="45">
        <f t="shared" si="6"/>
        <v>2899105715</v>
      </c>
      <c r="O42" s="45">
        <f t="shared" si="6"/>
        <v>2938233737</v>
      </c>
      <c r="P42" s="45">
        <f t="shared" si="6"/>
        <v>2925698289</v>
      </c>
      <c r="Q42" s="45">
        <f t="shared" si="6"/>
        <v>2915828375</v>
      </c>
      <c r="R42" s="45">
        <f t="shared" si="6"/>
        <v>2915828375</v>
      </c>
      <c r="S42" s="45">
        <f t="shared" si="6"/>
        <v>2939360733</v>
      </c>
      <c r="T42" s="45">
        <f t="shared" si="6"/>
        <v>2912581779</v>
      </c>
      <c r="U42" s="45">
        <f t="shared" si="6"/>
        <v>2896028483</v>
      </c>
      <c r="V42" s="45">
        <f t="shared" si="6"/>
        <v>2896028483</v>
      </c>
      <c r="W42" s="45">
        <f t="shared" si="6"/>
        <v>2896028483</v>
      </c>
      <c r="X42" s="45">
        <f t="shared" si="6"/>
        <v>2893941779</v>
      </c>
      <c r="Y42" s="45">
        <f t="shared" si="6"/>
        <v>2086704</v>
      </c>
      <c r="Z42" s="46">
        <f>+IF(X42&lt;&gt;0,+(Y42/X42)*100,0)</f>
        <v>0.07210594266761854</v>
      </c>
      <c r="AA42" s="47">
        <f>+AA25-AA40</f>
        <v>2893941779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2787681834</v>
      </c>
      <c r="D45" s="18">
        <v>2787681834</v>
      </c>
      <c r="E45" s="19">
        <v>3032529732</v>
      </c>
      <c r="F45" s="20">
        <v>2893941779</v>
      </c>
      <c r="G45" s="20">
        <v>604360206</v>
      </c>
      <c r="H45" s="20">
        <v>612841221</v>
      </c>
      <c r="I45" s="20">
        <v>618797919</v>
      </c>
      <c r="J45" s="20">
        <v>618797919</v>
      </c>
      <c r="K45" s="20">
        <v>619814350</v>
      </c>
      <c r="L45" s="20">
        <v>619368397</v>
      </c>
      <c r="M45" s="20">
        <v>554920068</v>
      </c>
      <c r="N45" s="20">
        <v>554920068</v>
      </c>
      <c r="O45" s="20">
        <v>594048093</v>
      </c>
      <c r="P45" s="20">
        <v>581512643</v>
      </c>
      <c r="Q45" s="20">
        <v>571642730</v>
      </c>
      <c r="R45" s="20">
        <v>571642730</v>
      </c>
      <c r="S45" s="20">
        <v>595175088</v>
      </c>
      <c r="T45" s="20">
        <v>568396134</v>
      </c>
      <c r="U45" s="20">
        <v>551842838</v>
      </c>
      <c r="V45" s="20">
        <v>551842838</v>
      </c>
      <c r="W45" s="20">
        <v>551842838</v>
      </c>
      <c r="X45" s="20">
        <v>2893941779</v>
      </c>
      <c r="Y45" s="20">
        <v>-2342098941</v>
      </c>
      <c r="Z45" s="48">
        <v>-80.93</v>
      </c>
      <c r="AA45" s="22">
        <v>2893941779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2344185645</v>
      </c>
      <c r="H46" s="20">
        <v>2344185645</v>
      </c>
      <c r="I46" s="20">
        <v>2344185645</v>
      </c>
      <c r="J46" s="20">
        <v>2344185645</v>
      </c>
      <c r="K46" s="20">
        <v>2344185645</v>
      </c>
      <c r="L46" s="20">
        <v>2344185645</v>
      </c>
      <c r="M46" s="20">
        <v>2344185645</v>
      </c>
      <c r="N46" s="20">
        <v>2344185645</v>
      </c>
      <c r="O46" s="20">
        <v>2344185645</v>
      </c>
      <c r="P46" s="20">
        <v>2344185645</v>
      </c>
      <c r="Q46" s="20">
        <v>2344185645</v>
      </c>
      <c r="R46" s="20">
        <v>2344185645</v>
      </c>
      <c r="S46" s="20">
        <v>2344185645</v>
      </c>
      <c r="T46" s="20">
        <v>2344185645</v>
      </c>
      <c r="U46" s="20">
        <v>2344185645</v>
      </c>
      <c r="V46" s="20">
        <v>2344185645</v>
      </c>
      <c r="W46" s="20">
        <v>2344185645</v>
      </c>
      <c r="X46" s="20"/>
      <c r="Y46" s="20">
        <v>2344185645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2787681834</v>
      </c>
      <c r="D48" s="51">
        <f>SUM(D45:D47)</f>
        <v>2787681834</v>
      </c>
      <c r="E48" s="52">
        <f t="shared" si="7"/>
        <v>3032529732</v>
      </c>
      <c r="F48" s="53">
        <f t="shared" si="7"/>
        <v>2893941779</v>
      </c>
      <c r="G48" s="53">
        <f t="shared" si="7"/>
        <v>2948545851</v>
      </c>
      <c r="H48" s="53">
        <f t="shared" si="7"/>
        <v>2957026866</v>
      </c>
      <c r="I48" s="53">
        <f t="shared" si="7"/>
        <v>2962983564</v>
      </c>
      <c r="J48" s="53">
        <f t="shared" si="7"/>
        <v>2962983564</v>
      </c>
      <c r="K48" s="53">
        <f t="shared" si="7"/>
        <v>2963999995</v>
      </c>
      <c r="L48" s="53">
        <f t="shared" si="7"/>
        <v>2963554042</v>
      </c>
      <c r="M48" s="53">
        <f t="shared" si="7"/>
        <v>2899105713</v>
      </c>
      <c r="N48" s="53">
        <f t="shared" si="7"/>
        <v>2899105713</v>
      </c>
      <c r="O48" s="53">
        <f t="shared" si="7"/>
        <v>2938233738</v>
      </c>
      <c r="P48" s="53">
        <f t="shared" si="7"/>
        <v>2925698288</v>
      </c>
      <c r="Q48" s="53">
        <f t="shared" si="7"/>
        <v>2915828375</v>
      </c>
      <c r="R48" s="53">
        <f t="shared" si="7"/>
        <v>2915828375</v>
      </c>
      <c r="S48" s="53">
        <f t="shared" si="7"/>
        <v>2939360733</v>
      </c>
      <c r="T48" s="53">
        <f t="shared" si="7"/>
        <v>2912581779</v>
      </c>
      <c r="U48" s="53">
        <f t="shared" si="7"/>
        <v>2896028483</v>
      </c>
      <c r="V48" s="53">
        <f t="shared" si="7"/>
        <v>2896028483</v>
      </c>
      <c r="W48" s="53">
        <f t="shared" si="7"/>
        <v>2896028483</v>
      </c>
      <c r="X48" s="53">
        <f t="shared" si="7"/>
        <v>2893941779</v>
      </c>
      <c r="Y48" s="53">
        <f t="shared" si="7"/>
        <v>2086704</v>
      </c>
      <c r="Z48" s="54">
        <f>+IF(X48&lt;&gt;0,+(Y48/X48)*100,0)</f>
        <v>0.07210594266761854</v>
      </c>
      <c r="AA48" s="55">
        <f>SUM(AA45:AA47)</f>
        <v>2893941779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91470823</v>
      </c>
      <c r="D6" s="18">
        <v>91470823</v>
      </c>
      <c r="E6" s="19">
        <v>47238541</v>
      </c>
      <c r="F6" s="20">
        <v>60442399</v>
      </c>
      <c r="G6" s="20">
        <v>18774714</v>
      </c>
      <c r="H6" s="20">
        <v>12658279</v>
      </c>
      <c r="I6" s="20">
        <v>12711670</v>
      </c>
      <c r="J6" s="20">
        <v>12711670</v>
      </c>
      <c r="K6" s="20">
        <v>94766352</v>
      </c>
      <c r="L6" s="20">
        <v>121053916</v>
      </c>
      <c r="M6" s="20">
        <v>106690529</v>
      </c>
      <c r="N6" s="20">
        <v>106690529</v>
      </c>
      <c r="O6" s="20">
        <v>102351071</v>
      </c>
      <c r="P6" s="20"/>
      <c r="Q6" s="20">
        <v>116609424</v>
      </c>
      <c r="R6" s="20">
        <v>116609424</v>
      </c>
      <c r="S6" s="20">
        <v>111790104</v>
      </c>
      <c r="T6" s="20">
        <v>110694212</v>
      </c>
      <c r="U6" s="20">
        <v>75516750</v>
      </c>
      <c r="V6" s="20">
        <v>75516750</v>
      </c>
      <c r="W6" s="20">
        <v>75516750</v>
      </c>
      <c r="X6" s="20">
        <v>60442399</v>
      </c>
      <c r="Y6" s="20">
        <v>15074351</v>
      </c>
      <c r="Z6" s="21">
        <v>24.94</v>
      </c>
      <c r="AA6" s="22">
        <v>60442399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95000000</v>
      </c>
      <c r="H7" s="20">
        <v>94001000</v>
      </c>
      <c r="I7" s="20">
        <v>79001000</v>
      </c>
      <c r="J7" s="20">
        <v>79001000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114926707</v>
      </c>
      <c r="D8" s="18">
        <v>114926707</v>
      </c>
      <c r="E8" s="19">
        <v>106106559</v>
      </c>
      <c r="F8" s="20">
        <v>139110623</v>
      </c>
      <c r="G8" s="20">
        <v>121640653</v>
      </c>
      <c r="H8" s="20">
        <v>126997203</v>
      </c>
      <c r="I8" s="20">
        <v>126842349</v>
      </c>
      <c r="J8" s="20">
        <v>126842349</v>
      </c>
      <c r="K8" s="20">
        <v>128614260</v>
      </c>
      <c r="L8" s="20">
        <v>125249449</v>
      </c>
      <c r="M8" s="20">
        <v>131056301</v>
      </c>
      <c r="N8" s="20">
        <v>131056301</v>
      </c>
      <c r="O8" s="20">
        <v>97566795</v>
      </c>
      <c r="P8" s="20"/>
      <c r="Q8" s="20">
        <v>71522314</v>
      </c>
      <c r="R8" s="20">
        <v>71522314</v>
      </c>
      <c r="S8" s="20">
        <v>64508513</v>
      </c>
      <c r="T8" s="20">
        <v>69630725</v>
      </c>
      <c r="U8" s="20">
        <v>131428487</v>
      </c>
      <c r="V8" s="20">
        <v>131428487</v>
      </c>
      <c r="W8" s="20">
        <v>131428487</v>
      </c>
      <c r="X8" s="20">
        <v>139110623</v>
      </c>
      <c r="Y8" s="20">
        <v>-7682136</v>
      </c>
      <c r="Z8" s="21">
        <v>-5.52</v>
      </c>
      <c r="AA8" s="22">
        <v>139110623</v>
      </c>
    </row>
    <row r="9" spans="1:27" ht="13.5">
      <c r="A9" s="23" t="s">
        <v>36</v>
      </c>
      <c r="B9" s="17"/>
      <c r="C9" s="18">
        <v>13619537</v>
      </c>
      <c r="D9" s="18">
        <v>13619537</v>
      </c>
      <c r="E9" s="19">
        <v>13786869</v>
      </c>
      <c r="F9" s="20">
        <v>14981491</v>
      </c>
      <c r="G9" s="20">
        <v>5701183</v>
      </c>
      <c r="H9" s="20">
        <v>2076465</v>
      </c>
      <c r="I9" s="20">
        <v>1959845</v>
      </c>
      <c r="J9" s="20">
        <v>1959845</v>
      </c>
      <c r="K9" s="20">
        <v>-1666682</v>
      </c>
      <c r="L9" s="20">
        <v>-2434111</v>
      </c>
      <c r="M9" s="20">
        <v>1135518</v>
      </c>
      <c r="N9" s="20">
        <v>1135518</v>
      </c>
      <c r="O9" s="20">
        <v>34350406</v>
      </c>
      <c r="P9" s="20"/>
      <c r="Q9" s="20">
        <v>36513964</v>
      </c>
      <c r="R9" s="20">
        <v>36513964</v>
      </c>
      <c r="S9" s="20">
        <v>36555736</v>
      </c>
      <c r="T9" s="20">
        <v>36374743</v>
      </c>
      <c r="U9" s="20">
        <v>-31325178</v>
      </c>
      <c r="V9" s="20">
        <v>-31325178</v>
      </c>
      <c r="W9" s="20">
        <v>-31325178</v>
      </c>
      <c r="X9" s="20">
        <v>14981491</v>
      </c>
      <c r="Y9" s="20">
        <v>-46306669</v>
      </c>
      <c r="Z9" s="21">
        <v>-309.09</v>
      </c>
      <c r="AA9" s="22">
        <v>14981491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6841950</v>
      </c>
      <c r="D11" s="18">
        <v>6841950</v>
      </c>
      <c r="E11" s="19">
        <v>7274883</v>
      </c>
      <c r="F11" s="20">
        <v>7526145</v>
      </c>
      <c r="G11" s="20">
        <v>6437714</v>
      </c>
      <c r="H11" s="20">
        <v>7189735</v>
      </c>
      <c r="I11" s="20">
        <v>7313327</v>
      </c>
      <c r="J11" s="20">
        <v>7313327</v>
      </c>
      <c r="K11" s="20">
        <v>7674322</v>
      </c>
      <c r="L11" s="20">
        <v>7951688</v>
      </c>
      <c r="M11" s="20">
        <v>8664721</v>
      </c>
      <c r="N11" s="20">
        <v>8664721</v>
      </c>
      <c r="O11" s="20">
        <v>8310611</v>
      </c>
      <c r="P11" s="20"/>
      <c r="Q11" s="20">
        <v>10196248</v>
      </c>
      <c r="R11" s="20">
        <v>10196248</v>
      </c>
      <c r="S11" s="20">
        <v>10200855</v>
      </c>
      <c r="T11" s="20">
        <v>9184307</v>
      </c>
      <c r="U11" s="20">
        <v>8791972</v>
      </c>
      <c r="V11" s="20">
        <v>8791972</v>
      </c>
      <c r="W11" s="20">
        <v>8791972</v>
      </c>
      <c r="X11" s="20">
        <v>7526145</v>
      </c>
      <c r="Y11" s="20">
        <v>1265827</v>
      </c>
      <c r="Z11" s="21">
        <v>16.82</v>
      </c>
      <c r="AA11" s="22">
        <v>7526145</v>
      </c>
    </row>
    <row r="12" spans="1:27" ht="13.5">
      <c r="A12" s="27" t="s">
        <v>39</v>
      </c>
      <c r="B12" s="28"/>
      <c r="C12" s="29">
        <f aca="true" t="shared" si="0" ref="C12:Y12">SUM(C6:C11)</f>
        <v>226859017</v>
      </c>
      <c r="D12" s="29">
        <f>SUM(D6:D11)</f>
        <v>226859017</v>
      </c>
      <c r="E12" s="30">
        <f t="shared" si="0"/>
        <v>174406852</v>
      </c>
      <c r="F12" s="31">
        <f t="shared" si="0"/>
        <v>222060658</v>
      </c>
      <c r="G12" s="31">
        <f t="shared" si="0"/>
        <v>247554264</v>
      </c>
      <c r="H12" s="31">
        <f t="shared" si="0"/>
        <v>242922682</v>
      </c>
      <c r="I12" s="31">
        <f t="shared" si="0"/>
        <v>227828191</v>
      </c>
      <c r="J12" s="31">
        <f t="shared" si="0"/>
        <v>227828191</v>
      </c>
      <c r="K12" s="31">
        <f t="shared" si="0"/>
        <v>229388252</v>
      </c>
      <c r="L12" s="31">
        <f t="shared" si="0"/>
        <v>251820942</v>
      </c>
      <c r="M12" s="31">
        <f t="shared" si="0"/>
        <v>247547069</v>
      </c>
      <c r="N12" s="31">
        <f t="shared" si="0"/>
        <v>247547069</v>
      </c>
      <c r="O12" s="31">
        <f t="shared" si="0"/>
        <v>242578883</v>
      </c>
      <c r="P12" s="31">
        <f t="shared" si="0"/>
        <v>0</v>
      </c>
      <c r="Q12" s="31">
        <f t="shared" si="0"/>
        <v>234841950</v>
      </c>
      <c r="R12" s="31">
        <f t="shared" si="0"/>
        <v>234841950</v>
      </c>
      <c r="S12" s="31">
        <f t="shared" si="0"/>
        <v>223055208</v>
      </c>
      <c r="T12" s="31">
        <f t="shared" si="0"/>
        <v>225883987</v>
      </c>
      <c r="U12" s="31">
        <f t="shared" si="0"/>
        <v>184412031</v>
      </c>
      <c r="V12" s="31">
        <f t="shared" si="0"/>
        <v>184412031</v>
      </c>
      <c r="W12" s="31">
        <f t="shared" si="0"/>
        <v>184412031</v>
      </c>
      <c r="X12" s="31">
        <f t="shared" si="0"/>
        <v>222060658</v>
      </c>
      <c r="Y12" s="31">
        <f t="shared" si="0"/>
        <v>-37648627</v>
      </c>
      <c r="Z12" s="32">
        <f>+IF(X12&lt;&gt;0,+(Y12/X12)*100,0)</f>
        <v>-16.954208520808763</v>
      </c>
      <c r="AA12" s="33">
        <f>SUM(AA6:AA11)</f>
        <v>222060658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47487000</v>
      </c>
      <c r="D17" s="18">
        <v>47487000</v>
      </c>
      <c r="E17" s="19">
        <v>52892000</v>
      </c>
      <c r="F17" s="20">
        <v>47487000</v>
      </c>
      <c r="G17" s="20">
        <v>47515000</v>
      </c>
      <c r="H17" s="20">
        <v>47487000</v>
      </c>
      <c r="I17" s="20">
        <v>47487000</v>
      </c>
      <c r="J17" s="20">
        <v>47487000</v>
      </c>
      <c r="K17" s="20">
        <v>47487000</v>
      </c>
      <c r="L17" s="20">
        <v>47487000</v>
      </c>
      <c r="M17" s="20">
        <v>47487000</v>
      </c>
      <c r="N17" s="20">
        <v>47487000</v>
      </c>
      <c r="O17" s="20">
        <v>47487000</v>
      </c>
      <c r="P17" s="20"/>
      <c r="Q17" s="20">
        <v>47487000</v>
      </c>
      <c r="R17" s="20">
        <v>47487000</v>
      </c>
      <c r="S17" s="20">
        <v>47487000</v>
      </c>
      <c r="T17" s="20">
        <v>47487000</v>
      </c>
      <c r="U17" s="20">
        <v>47487000</v>
      </c>
      <c r="V17" s="20">
        <v>47487000</v>
      </c>
      <c r="W17" s="20">
        <v>47487000</v>
      </c>
      <c r="X17" s="20">
        <v>47487000</v>
      </c>
      <c r="Y17" s="20"/>
      <c r="Z17" s="21"/>
      <c r="AA17" s="22">
        <v>47487000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2067227722</v>
      </c>
      <c r="D19" s="18">
        <v>2067227722</v>
      </c>
      <c r="E19" s="19">
        <v>2019945062</v>
      </c>
      <c r="F19" s="20">
        <v>2009411418</v>
      </c>
      <c r="G19" s="20">
        <v>2055403973</v>
      </c>
      <c r="H19" s="20">
        <v>2076432944</v>
      </c>
      <c r="I19" s="20">
        <v>2055031828</v>
      </c>
      <c r="J19" s="20">
        <v>2055031828</v>
      </c>
      <c r="K19" s="20">
        <v>2058586966</v>
      </c>
      <c r="L19" s="20">
        <v>2041112965</v>
      </c>
      <c r="M19" s="20">
        <v>2031455807</v>
      </c>
      <c r="N19" s="20">
        <v>2031455807</v>
      </c>
      <c r="O19" s="20">
        <v>2021992732</v>
      </c>
      <c r="P19" s="20"/>
      <c r="Q19" s="20">
        <v>2011309782</v>
      </c>
      <c r="R19" s="20">
        <v>2011309782</v>
      </c>
      <c r="S19" s="20">
        <v>1994965446</v>
      </c>
      <c r="T19" s="20">
        <v>1988184067</v>
      </c>
      <c r="U19" s="20">
        <v>2001858599</v>
      </c>
      <c r="V19" s="20">
        <v>2001858599</v>
      </c>
      <c r="W19" s="20">
        <v>2001858599</v>
      </c>
      <c r="X19" s="20">
        <v>2009411418</v>
      </c>
      <c r="Y19" s="20">
        <v>-7552819</v>
      </c>
      <c r="Z19" s="21">
        <v>-0.38</v>
      </c>
      <c r="AA19" s="22">
        <v>2009411418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1361431</v>
      </c>
      <c r="D22" s="18">
        <v>1361431</v>
      </c>
      <c r="E22" s="19">
        <v>1705</v>
      </c>
      <c r="F22" s="20">
        <v>1361432</v>
      </c>
      <c r="G22" s="20">
        <v>397121</v>
      </c>
      <c r="H22" s="20">
        <v>1361431</v>
      </c>
      <c r="I22" s="20">
        <v>1361431</v>
      </c>
      <c r="J22" s="20">
        <v>1361431</v>
      </c>
      <c r="K22" s="20"/>
      <c r="L22" s="20"/>
      <c r="M22" s="20">
        <v>1361431</v>
      </c>
      <c r="N22" s="20">
        <v>1361431</v>
      </c>
      <c r="O22" s="20">
        <v>1361431</v>
      </c>
      <c r="P22" s="20"/>
      <c r="Q22" s="20">
        <v>1361431</v>
      </c>
      <c r="R22" s="20">
        <v>1361431</v>
      </c>
      <c r="S22" s="20">
        <v>1361431</v>
      </c>
      <c r="T22" s="20">
        <v>1361431</v>
      </c>
      <c r="U22" s="20">
        <v>1361434</v>
      </c>
      <c r="V22" s="20">
        <v>1361434</v>
      </c>
      <c r="W22" s="20">
        <v>1361434</v>
      </c>
      <c r="X22" s="20">
        <v>1361432</v>
      </c>
      <c r="Y22" s="20">
        <v>2</v>
      </c>
      <c r="Z22" s="21"/>
      <c r="AA22" s="22">
        <v>1361432</v>
      </c>
    </row>
    <row r="23" spans="1:27" ht="13.5">
      <c r="A23" s="23" t="s">
        <v>49</v>
      </c>
      <c r="B23" s="17"/>
      <c r="C23" s="18">
        <v>18701</v>
      </c>
      <c r="D23" s="18">
        <v>18701</v>
      </c>
      <c r="E23" s="19">
        <v>428</v>
      </c>
      <c r="F23" s="20">
        <v>18701</v>
      </c>
      <c r="G23" s="24">
        <v>18701</v>
      </c>
      <c r="H23" s="24">
        <v>18701</v>
      </c>
      <c r="I23" s="24">
        <v>18701</v>
      </c>
      <c r="J23" s="20">
        <v>18701</v>
      </c>
      <c r="K23" s="24">
        <v>18701</v>
      </c>
      <c r="L23" s="24">
        <v>18701</v>
      </c>
      <c r="M23" s="20">
        <v>18701</v>
      </c>
      <c r="N23" s="24">
        <v>18701</v>
      </c>
      <c r="O23" s="24">
        <v>18701</v>
      </c>
      <c r="P23" s="24"/>
      <c r="Q23" s="20">
        <v>18701</v>
      </c>
      <c r="R23" s="24">
        <v>18701</v>
      </c>
      <c r="S23" s="24">
        <v>18701</v>
      </c>
      <c r="T23" s="20">
        <v>18701</v>
      </c>
      <c r="U23" s="24">
        <v>18701</v>
      </c>
      <c r="V23" s="24">
        <v>18701</v>
      </c>
      <c r="W23" s="24">
        <v>18701</v>
      </c>
      <c r="X23" s="20">
        <v>18701</v>
      </c>
      <c r="Y23" s="24"/>
      <c r="Z23" s="25"/>
      <c r="AA23" s="26">
        <v>18701</v>
      </c>
    </row>
    <row r="24" spans="1:27" ht="13.5">
      <c r="A24" s="27" t="s">
        <v>50</v>
      </c>
      <c r="B24" s="35"/>
      <c r="C24" s="29">
        <f aca="true" t="shared" si="1" ref="C24:Y24">SUM(C15:C23)</f>
        <v>2116094854</v>
      </c>
      <c r="D24" s="29">
        <f>SUM(D15:D23)</f>
        <v>2116094854</v>
      </c>
      <c r="E24" s="36">
        <f t="shared" si="1"/>
        <v>2072839195</v>
      </c>
      <c r="F24" s="37">
        <f t="shared" si="1"/>
        <v>2058278551</v>
      </c>
      <c r="G24" s="37">
        <f t="shared" si="1"/>
        <v>2103334795</v>
      </c>
      <c r="H24" s="37">
        <f t="shared" si="1"/>
        <v>2125300076</v>
      </c>
      <c r="I24" s="37">
        <f t="shared" si="1"/>
        <v>2103898960</v>
      </c>
      <c r="J24" s="37">
        <f t="shared" si="1"/>
        <v>2103898960</v>
      </c>
      <c r="K24" s="37">
        <f t="shared" si="1"/>
        <v>2106092667</v>
      </c>
      <c r="L24" s="37">
        <f t="shared" si="1"/>
        <v>2088618666</v>
      </c>
      <c r="M24" s="37">
        <f t="shared" si="1"/>
        <v>2080322939</v>
      </c>
      <c r="N24" s="37">
        <f t="shared" si="1"/>
        <v>2080322939</v>
      </c>
      <c r="O24" s="37">
        <f t="shared" si="1"/>
        <v>2070859864</v>
      </c>
      <c r="P24" s="37">
        <f t="shared" si="1"/>
        <v>0</v>
      </c>
      <c r="Q24" s="37">
        <f t="shared" si="1"/>
        <v>2060176914</v>
      </c>
      <c r="R24" s="37">
        <f t="shared" si="1"/>
        <v>2060176914</v>
      </c>
      <c r="S24" s="37">
        <f t="shared" si="1"/>
        <v>2043832578</v>
      </c>
      <c r="T24" s="37">
        <f t="shared" si="1"/>
        <v>2037051199</v>
      </c>
      <c r="U24" s="37">
        <f t="shared" si="1"/>
        <v>2050725734</v>
      </c>
      <c r="V24" s="37">
        <f t="shared" si="1"/>
        <v>2050725734</v>
      </c>
      <c r="W24" s="37">
        <f t="shared" si="1"/>
        <v>2050725734</v>
      </c>
      <c r="X24" s="37">
        <f t="shared" si="1"/>
        <v>2058278551</v>
      </c>
      <c r="Y24" s="37">
        <f t="shared" si="1"/>
        <v>-7552817</v>
      </c>
      <c r="Z24" s="38">
        <f>+IF(X24&lt;&gt;0,+(Y24/X24)*100,0)</f>
        <v>-0.3669482440231677</v>
      </c>
      <c r="AA24" s="39">
        <f>SUM(AA15:AA23)</f>
        <v>2058278551</v>
      </c>
    </row>
    <row r="25" spans="1:27" ht="13.5">
      <c r="A25" s="27" t="s">
        <v>51</v>
      </c>
      <c r="B25" s="28"/>
      <c r="C25" s="29">
        <f aca="true" t="shared" si="2" ref="C25:Y25">+C12+C24</f>
        <v>2342953871</v>
      </c>
      <c r="D25" s="29">
        <f>+D12+D24</f>
        <v>2342953871</v>
      </c>
      <c r="E25" s="30">
        <f t="shared" si="2"/>
        <v>2247246047</v>
      </c>
      <c r="F25" s="31">
        <f t="shared" si="2"/>
        <v>2280339209</v>
      </c>
      <c r="G25" s="31">
        <f t="shared" si="2"/>
        <v>2350889059</v>
      </c>
      <c r="H25" s="31">
        <f t="shared" si="2"/>
        <v>2368222758</v>
      </c>
      <c r="I25" s="31">
        <f t="shared" si="2"/>
        <v>2331727151</v>
      </c>
      <c r="J25" s="31">
        <f t="shared" si="2"/>
        <v>2331727151</v>
      </c>
      <c r="K25" s="31">
        <f t="shared" si="2"/>
        <v>2335480919</v>
      </c>
      <c r="L25" s="31">
        <f t="shared" si="2"/>
        <v>2340439608</v>
      </c>
      <c r="M25" s="31">
        <f t="shared" si="2"/>
        <v>2327870008</v>
      </c>
      <c r="N25" s="31">
        <f t="shared" si="2"/>
        <v>2327870008</v>
      </c>
      <c r="O25" s="31">
        <f t="shared" si="2"/>
        <v>2313438747</v>
      </c>
      <c r="P25" s="31">
        <f t="shared" si="2"/>
        <v>0</v>
      </c>
      <c r="Q25" s="31">
        <f t="shared" si="2"/>
        <v>2295018864</v>
      </c>
      <c r="R25" s="31">
        <f t="shared" si="2"/>
        <v>2295018864</v>
      </c>
      <c r="S25" s="31">
        <f t="shared" si="2"/>
        <v>2266887786</v>
      </c>
      <c r="T25" s="31">
        <f t="shared" si="2"/>
        <v>2262935186</v>
      </c>
      <c r="U25" s="31">
        <f t="shared" si="2"/>
        <v>2235137765</v>
      </c>
      <c r="V25" s="31">
        <f t="shared" si="2"/>
        <v>2235137765</v>
      </c>
      <c r="W25" s="31">
        <f t="shared" si="2"/>
        <v>2235137765</v>
      </c>
      <c r="X25" s="31">
        <f t="shared" si="2"/>
        <v>2280339209</v>
      </c>
      <c r="Y25" s="31">
        <f t="shared" si="2"/>
        <v>-45201444</v>
      </c>
      <c r="Z25" s="32">
        <f>+IF(X25&lt;&gt;0,+(Y25/X25)*100,0)</f>
        <v>-1.982224566485538</v>
      </c>
      <c r="AA25" s="33">
        <f>+AA12+AA24</f>
        <v>2280339209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12742826</v>
      </c>
      <c r="D30" s="18">
        <v>12742826</v>
      </c>
      <c r="E30" s="19"/>
      <c r="F30" s="20">
        <v>20656083</v>
      </c>
      <c r="G30" s="20">
        <v>12375689</v>
      </c>
      <c r="H30" s="20">
        <v>12155930</v>
      </c>
      <c r="I30" s="20">
        <v>26064223</v>
      </c>
      <c r="J30" s="20">
        <v>26064223</v>
      </c>
      <c r="K30" s="20">
        <v>18678092</v>
      </c>
      <c r="L30" s="20">
        <v>18154450</v>
      </c>
      <c r="M30" s="20">
        <v>4064001</v>
      </c>
      <c r="N30" s="20">
        <v>4064001</v>
      </c>
      <c r="O30" s="20">
        <v>4064002</v>
      </c>
      <c r="P30" s="20"/>
      <c r="Q30" s="20">
        <v>12742826</v>
      </c>
      <c r="R30" s="20">
        <v>12742826</v>
      </c>
      <c r="S30" s="20">
        <v>12742826</v>
      </c>
      <c r="T30" s="20">
        <v>12742826</v>
      </c>
      <c r="U30" s="20">
        <v>12842121</v>
      </c>
      <c r="V30" s="20">
        <v>12842121</v>
      </c>
      <c r="W30" s="20">
        <v>12842121</v>
      </c>
      <c r="X30" s="20">
        <v>20656083</v>
      </c>
      <c r="Y30" s="20">
        <v>-7813962</v>
      </c>
      <c r="Z30" s="21">
        <v>-37.83</v>
      </c>
      <c r="AA30" s="22">
        <v>20656083</v>
      </c>
    </row>
    <row r="31" spans="1:27" ht="13.5">
      <c r="A31" s="23" t="s">
        <v>56</v>
      </c>
      <c r="B31" s="17"/>
      <c r="C31" s="18">
        <v>10273776</v>
      </c>
      <c r="D31" s="18">
        <v>10273776</v>
      </c>
      <c r="E31" s="19">
        <v>10933237</v>
      </c>
      <c r="F31" s="20">
        <v>11301154</v>
      </c>
      <c r="G31" s="20">
        <v>10305370</v>
      </c>
      <c r="H31" s="20">
        <v>10388511</v>
      </c>
      <c r="I31" s="20">
        <v>10393036</v>
      </c>
      <c r="J31" s="20">
        <v>10393036</v>
      </c>
      <c r="K31" s="20">
        <v>10450193</v>
      </c>
      <c r="L31" s="20">
        <v>9567465</v>
      </c>
      <c r="M31" s="20">
        <v>9610853</v>
      </c>
      <c r="N31" s="20">
        <v>9610853</v>
      </c>
      <c r="O31" s="20">
        <v>9633324</v>
      </c>
      <c r="P31" s="20"/>
      <c r="Q31" s="20">
        <v>11345454</v>
      </c>
      <c r="R31" s="20">
        <v>11345454</v>
      </c>
      <c r="S31" s="20">
        <v>11405294</v>
      </c>
      <c r="T31" s="20">
        <v>11507486</v>
      </c>
      <c r="U31" s="20">
        <v>11646616</v>
      </c>
      <c r="V31" s="20">
        <v>11646616</v>
      </c>
      <c r="W31" s="20">
        <v>11646616</v>
      </c>
      <c r="X31" s="20">
        <v>11301154</v>
      </c>
      <c r="Y31" s="20">
        <v>345462</v>
      </c>
      <c r="Z31" s="21">
        <v>3.06</v>
      </c>
      <c r="AA31" s="22">
        <v>11301154</v>
      </c>
    </row>
    <row r="32" spans="1:27" ht="13.5">
      <c r="A32" s="23" t="s">
        <v>57</v>
      </c>
      <c r="B32" s="17"/>
      <c r="C32" s="18">
        <v>106445602</v>
      </c>
      <c r="D32" s="18">
        <v>106445602</v>
      </c>
      <c r="E32" s="19">
        <v>82897047</v>
      </c>
      <c r="F32" s="20">
        <v>117090170</v>
      </c>
      <c r="G32" s="20">
        <v>54057442</v>
      </c>
      <c r="H32" s="20">
        <v>53710545</v>
      </c>
      <c r="I32" s="20">
        <v>44261992</v>
      </c>
      <c r="J32" s="20">
        <v>44261992</v>
      </c>
      <c r="K32" s="20">
        <v>70216522</v>
      </c>
      <c r="L32" s="20">
        <v>69218096</v>
      </c>
      <c r="M32" s="20">
        <v>94984461</v>
      </c>
      <c r="N32" s="20">
        <v>94984461</v>
      </c>
      <c r="O32" s="20">
        <v>87743503</v>
      </c>
      <c r="P32" s="20"/>
      <c r="Q32" s="20">
        <v>78778950</v>
      </c>
      <c r="R32" s="20">
        <v>78778950</v>
      </c>
      <c r="S32" s="20">
        <v>79766405</v>
      </c>
      <c r="T32" s="20">
        <v>80098536</v>
      </c>
      <c r="U32" s="20">
        <v>61796370</v>
      </c>
      <c r="V32" s="20">
        <v>61796370</v>
      </c>
      <c r="W32" s="20">
        <v>61796370</v>
      </c>
      <c r="X32" s="20">
        <v>117090170</v>
      </c>
      <c r="Y32" s="20">
        <v>-55293800</v>
      </c>
      <c r="Z32" s="21">
        <v>-47.22</v>
      </c>
      <c r="AA32" s="22">
        <v>117090170</v>
      </c>
    </row>
    <row r="33" spans="1:27" ht="13.5">
      <c r="A33" s="23" t="s">
        <v>58</v>
      </c>
      <c r="B33" s="17"/>
      <c r="C33" s="18">
        <v>426147</v>
      </c>
      <c r="D33" s="18">
        <v>426147</v>
      </c>
      <c r="E33" s="19">
        <v>11933854</v>
      </c>
      <c r="F33" s="20">
        <v>455977</v>
      </c>
      <c r="G33" s="20">
        <v>426147</v>
      </c>
      <c r="H33" s="20">
        <v>426147</v>
      </c>
      <c r="I33" s="20">
        <v>426147</v>
      </c>
      <c r="J33" s="20">
        <v>426147</v>
      </c>
      <c r="K33" s="20">
        <v>426147</v>
      </c>
      <c r="L33" s="20">
        <v>426147</v>
      </c>
      <c r="M33" s="20">
        <v>426146</v>
      </c>
      <c r="N33" s="20">
        <v>426146</v>
      </c>
      <c r="O33" s="20">
        <v>426147</v>
      </c>
      <c r="P33" s="20"/>
      <c r="Q33" s="20">
        <v>426147</v>
      </c>
      <c r="R33" s="20">
        <v>426147</v>
      </c>
      <c r="S33" s="20">
        <v>426147</v>
      </c>
      <c r="T33" s="20">
        <v>426147</v>
      </c>
      <c r="U33" s="20">
        <v>15726865</v>
      </c>
      <c r="V33" s="20">
        <v>15726865</v>
      </c>
      <c r="W33" s="20">
        <v>15726865</v>
      </c>
      <c r="X33" s="20">
        <v>455977</v>
      </c>
      <c r="Y33" s="20">
        <v>15270888</v>
      </c>
      <c r="Z33" s="21">
        <v>3349.05</v>
      </c>
      <c r="AA33" s="22">
        <v>455977</v>
      </c>
    </row>
    <row r="34" spans="1:27" ht="13.5">
      <c r="A34" s="27" t="s">
        <v>59</v>
      </c>
      <c r="B34" s="28"/>
      <c r="C34" s="29">
        <f aca="true" t="shared" si="3" ref="C34:Y34">SUM(C29:C33)</f>
        <v>129888351</v>
      </c>
      <c r="D34" s="29">
        <f>SUM(D29:D33)</f>
        <v>129888351</v>
      </c>
      <c r="E34" s="30">
        <f t="shared" si="3"/>
        <v>105764138</v>
      </c>
      <c r="F34" s="31">
        <f t="shared" si="3"/>
        <v>149503384</v>
      </c>
      <c r="G34" s="31">
        <f t="shared" si="3"/>
        <v>77164648</v>
      </c>
      <c r="H34" s="31">
        <f t="shared" si="3"/>
        <v>76681133</v>
      </c>
      <c r="I34" s="31">
        <f t="shared" si="3"/>
        <v>81145398</v>
      </c>
      <c r="J34" s="31">
        <f t="shared" si="3"/>
        <v>81145398</v>
      </c>
      <c r="K34" s="31">
        <f t="shared" si="3"/>
        <v>99770954</v>
      </c>
      <c r="L34" s="31">
        <f t="shared" si="3"/>
        <v>97366158</v>
      </c>
      <c r="M34" s="31">
        <f t="shared" si="3"/>
        <v>109085461</v>
      </c>
      <c r="N34" s="31">
        <f t="shared" si="3"/>
        <v>109085461</v>
      </c>
      <c r="O34" s="31">
        <f t="shared" si="3"/>
        <v>101866976</v>
      </c>
      <c r="P34" s="31">
        <f t="shared" si="3"/>
        <v>0</v>
      </c>
      <c r="Q34" s="31">
        <f t="shared" si="3"/>
        <v>103293377</v>
      </c>
      <c r="R34" s="31">
        <f t="shared" si="3"/>
        <v>103293377</v>
      </c>
      <c r="S34" s="31">
        <f t="shared" si="3"/>
        <v>104340672</v>
      </c>
      <c r="T34" s="31">
        <f t="shared" si="3"/>
        <v>104774995</v>
      </c>
      <c r="U34" s="31">
        <f t="shared" si="3"/>
        <v>102011972</v>
      </c>
      <c r="V34" s="31">
        <f t="shared" si="3"/>
        <v>102011972</v>
      </c>
      <c r="W34" s="31">
        <f t="shared" si="3"/>
        <v>102011972</v>
      </c>
      <c r="X34" s="31">
        <f t="shared" si="3"/>
        <v>149503384</v>
      </c>
      <c r="Y34" s="31">
        <f t="shared" si="3"/>
        <v>-47491412</v>
      </c>
      <c r="Z34" s="32">
        <f>+IF(X34&lt;&gt;0,+(Y34/X34)*100,0)</f>
        <v>-31.766111728949227</v>
      </c>
      <c r="AA34" s="33">
        <f>SUM(AA29:AA33)</f>
        <v>149503384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176896893</v>
      </c>
      <c r="D37" s="18">
        <v>176896893</v>
      </c>
      <c r="E37" s="19">
        <v>183058364</v>
      </c>
      <c r="F37" s="20">
        <v>153908986</v>
      </c>
      <c r="G37" s="20">
        <v>166321843</v>
      </c>
      <c r="H37" s="20">
        <v>166321843</v>
      </c>
      <c r="I37" s="20">
        <v>166321843</v>
      </c>
      <c r="J37" s="20">
        <v>166321843</v>
      </c>
      <c r="K37" s="20">
        <v>179635168</v>
      </c>
      <c r="L37" s="20">
        <v>179378033</v>
      </c>
      <c r="M37" s="20">
        <v>172175479</v>
      </c>
      <c r="N37" s="20">
        <v>172175479</v>
      </c>
      <c r="O37" s="20">
        <v>171736293</v>
      </c>
      <c r="P37" s="20"/>
      <c r="Q37" s="20">
        <v>171185727</v>
      </c>
      <c r="R37" s="20">
        <v>171185727</v>
      </c>
      <c r="S37" s="20">
        <v>171343730</v>
      </c>
      <c r="T37" s="20">
        <v>170879072</v>
      </c>
      <c r="U37" s="20">
        <v>171221517</v>
      </c>
      <c r="V37" s="20">
        <v>171221517</v>
      </c>
      <c r="W37" s="20">
        <v>171221517</v>
      </c>
      <c r="X37" s="20">
        <v>153908986</v>
      </c>
      <c r="Y37" s="20">
        <v>17312531</v>
      </c>
      <c r="Z37" s="21">
        <v>11.25</v>
      </c>
      <c r="AA37" s="22">
        <v>153908986</v>
      </c>
    </row>
    <row r="38" spans="1:27" ht="13.5">
      <c r="A38" s="23" t="s">
        <v>58</v>
      </c>
      <c r="B38" s="17"/>
      <c r="C38" s="18">
        <v>49634364</v>
      </c>
      <c r="D38" s="18">
        <v>49634364</v>
      </c>
      <c r="E38" s="19">
        <v>51364763</v>
      </c>
      <c r="F38" s="20">
        <v>47195889</v>
      </c>
      <c r="G38" s="20">
        <v>60494170</v>
      </c>
      <c r="H38" s="20">
        <v>62292422</v>
      </c>
      <c r="I38" s="20">
        <v>61775676</v>
      </c>
      <c r="J38" s="20">
        <v>61775676</v>
      </c>
      <c r="K38" s="20">
        <v>49634364</v>
      </c>
      <c r="L38" s="20">
        <v>49634364</v>
      </c>
      <c r="M38" s="20">
        <v>49634364</v>
      </c>
      <c r="N38" s="20">
        <v>49634364</v>
      </c>
      <c r="O38" s="20">
        <v>49634364</v>
      </c>
      <c r="P38" s="20"/>
      <c r="Q38" s="20">
        <v>49634364</v>
      </c>
      <c r="R38" s="20">
        <v>49634364</v>
      </c>
      <c r="S38" s="20">
        <v>49634364</v>
      </c>
      <c r="T38" s="20">
        <v>49634364</v>
      </c>
      <c r="U38" s="20">
        <v>41534955</v>
      </c>
      <c r="V38" s="20">
        <v>41534955</v>
      </c>
      <c r="W38" s="20">
        <v>41534955</v>
      </c>
      <c r="X38" s="20">
        <v>47195889</v>
      </c>
      <c r="Y38" s="20">
        <v>-5660934</v>
      </c>
      <c r="Z38" s="21">
        <v>-11.99</v>
      </c>
      <c r="AA38" s="22">
        <v>47195889</v>
      </c>
    </row>
    <row r="39" spans="1:27" ht="13.5">
      <c r="A39" s="27" t="s">
        <v>61</v>
      </c>
      <c r="B39" s="35"/>
      <c r="C39" s="29">
        <f aca="true" t="shared" si="4" ref="C39:Y39">SUM(C37:C38)</f>
        <v>226531257</v>
      </c>
      <c r="D39" s="29">
        <f>SUM(D37:D38)</f>
        <v>226531257</v>
      </c>
      <c r="E39" s="36">
        <f t="shared" si="4"/>
        <v>234423127</v>
      </c>
      <c r="F39" s="37">
        <f t="shared" si="4"/>
        <v>201104875</v>
      </c>
      <c r="G39" s="37">
        <f t="shared" si="4"/>
        <v>226816013</v>
      </c>
      <c r="H39" s="37">
        <f t="shared" si="4"/>
        <v>228614265</v>
      </c>
      <c r="I39" s="37">
        <f t="shared" si="4"/>
        <v>228097519</v>
      </c>
      <c r="J39" s="37">
        <f t="shared" si="4"/>
        <v>228097519</v>
      </c>
      <c r="K39" s="37">
        <f t="shared" si="4"/>
        <v>229269532</v>
      </c>
      <c r="L39" s="37">
        <f t="shared" si="4"/>
        <v>229012397</v>
      </c>
      <c r="M39" s="37">
        <f t="shared" si="4"/>
        <v>221809843</v>
      </c>
      <c r="N39" s="37">
        <f t="shared" si="4"/>
        <v>221809843</v>
      </c>
      <c r="O39" s="37">
        <f t="shared" si="4"/>
        <v>221370657</v>
      </c>
      <c r="P39" s="37">
        <f t="shared" si="4"/>
        <v>0</v>
      </c>
      <c r="Q39" s="37">
        <f t="shared" si="4"/>
        <v>220820091</v>
      </c>
      <c r="R39" s="37">
        <f t="shared" si="4"/>
        <v>220820091</v>
      </c>
      <c r="S39" s="37">
        <f t="shared" si="4"/>
        <v>220978094</v>
      </c>
      <c r="T39" s="37">
        <f t="shared" si="4"/>
        <v>220513436</v>
      </c>
      <c r="U39" s="37">
        <f t="shared" si="4"/>
        <v>212756472</v>
      </c>
      <c r="V39" s="37">
        <f t="shared" si="4"/>
        <v>212756472</v>
      </c>
      <c r="W39" s="37">
        <f t="shared" si="4"/>
        <v>212756472</v>
      </c>
      <c r="X39" s="37">
        <f t="shared" si="4"/>
        <v>201104875</v>
      </c>
      <c r="Y39" s="37">
        <f t="shared" si="4"/>
        <v>11651597</v>
      </c>
      <c r="Z39" s="38">
        <f>+IF(X39&lt;&gt;0,+(Y39/X39)*100,0)</f>
        <v>5.793791423504776</v>
      </c>
      <c r="AA39" s="39">
        <f>SUM(AA37:AA38)</f>
        <v>201104875</v>
      </c>
    </row>
    <row r="40" spans="1:27" ht="13.5">
      <c r="A40" s="27" t="s">
        <v>62</v>
      </c>
      <c r="B40" s="28"/>
      <c r="C40" s="29">
        <f aca="true" t="shared" si="5" ref="C40:Y40">+C34+C39</f>
        <v>356419608</v>
      </c>
      <c r="D40" s="29">
        <f>+D34+D39</f>
        <v>356419608</v>
      </c>
      <c r="E40" s="30">
        <f t="shared" si="5"/>
        <v>340187265</v>
      </c>
      <c r="F40" s="31">
        <f t="shared" si="5"/>
        <v>350608259</v>
      </c>
      <c r="G40" s="31">
        <f t="shared" si="5"/>
        <v>303980661</v>
      </c>
      <c r="H40" s="31">
        <f t="shared" si="5"/>
        <v>305295398</v>
      </c>
      <c r="I40" s="31">
        <f t="shared" si="5"/>
        <v>309242917</v>
      </c>
      <c r="J40" s="31">
        <f t="shared" si="5"/>
        <v>309242917</v>
      </c>
      <c r="K40" s="31">
        <f t="shared" si="5"/>
        <v>329040486</v>
      </c>
      <c r="L40" s="31">
        <f t="shared" si="5"/>
        <v>326378555</v>
      </c>
      <c r="M40" s="31">
        <f t="shared" si="5"/>
        <v>330895304</v>
      </c>
      <c r="N40" s="31">
        <f t="shared" si="5"/>
        <v>330895304</v>
      </c>
      <c r="O40" s="31">
        <f t="shared" si="5"/>
        <v>323237633</v>
      </c>
      <c r="P40" s="31">
        <f t="shared" si="5"/>
        <v>0</v>
      </c>
      <c r="Q40" s="31">
        <f t="shared" si="5"/>
        <v>324113468</v>
      </c>
      <c r="R40" s="31">
        <f t="shared" si="5"/>
        <v>324113468</v>
      </c>
      <c r="S40" s="31">
        <f t="shared" si="5"/>
        <v>325318766</v>
      </c>
      <c r="T40" s="31">
        <f t="shared" si="5"/>
        <v>325288431</v>
      </c>
      <c r="U40" s="31">
        <f t="shared" si="5"/>
        <v>314768444</v>
      </c>
      <c r="V40" s="31">
        <f t="shared" si="5"/>
        <v>314768444</v>
      </c>
      <c r="W40" s="31">
        <f t="shared" si="5"/>
        <v>314768444</v>
      </c>
      <c r="X40" s="31">
        <f t="shared" si="5"/>
        <v>350608259</v>
      </c>
      <c r="Y40" s="31">
        <f t="shared" si="5"/>
        <v>-35839815</v>
      </c>
      <c r="Z40" s="32">
        <f>+IF(X40&lt;&gt;0,+(Y40/X40)*100,0)</f>
        <v>-10.2221821876706</v>
      </c>
      <c r="AA40" s="33">
        <f>+AA34+AA39</f>
        <v>350608259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1986534263</v>
      </c>
      <c r="D42" s="43">
        <f>+D25-D40</f>
        <v>1986534263</v>
      </c>
      <c r="E42" s="44">
        <f t="shared" si="6"/>
        <v>1907058782</v>
      </c>
      <c r="F42" s="45">
        <f t="shared" si="6"/>
        <v>1929730950</v>
      </c>
      <c r="G42" s="45">
        <f t="shared" si="6"/>
        <v>2046908398</v>
      </c>
      <c r="H42" s="45">
        <f t="shared" si="6"/>
        <v>2062927360</v>
      </c>
      <c r="I42" s="45">
        <f t="shared" si="6"/>
        <v>2022484234</v>
      </c>
      <c r="J42" s="45">
        <f t="shared" si="6"/>
        <v>2022484234</v>
      </c>
      <c r="K42" s="45">
        <f t="shared" si="6"/>
        <v>2006440433</v>
      </c>
      <c r="L42" s="45">
        <f t="shared" si="6"/>
        <v>2014061053</v>
      </c>
      <c r="M42" s="45">
        <f t="shared" si="6"/>
        <v>1996974704</v>
      </c>
      <c r="N42" s="45">
        <f t="shared" si="6"/>
        <v>1996974704</v>
      </c>
      <c r="O42" s="45">
        <f t="shared" si="6"/>
        <v>1990201114</v>
      </c>
      <c r="P42" s="45">
        <f t="shared" si="6"/>
        <v>0</v>
      </c>
      <c r="Q42" s="45">
        <f t="shared" si="6"/>
        <v>1970905396</v>
      </c>
      <c r="R42" s="45">
        <f t="shared" si="6"/>
        <v>1970905396</v>
      </c>
      <c r="S42" s="45">
        <f t="shared" si="6"/>
        <v>1941569020</v>
      </c>
      <c r="T42" s="45">
        <f t="shared" si="6"/>
        <v>1937646755</v>
      </c>
      <c r="U42" s="45">
        <f t="shared" si="6"/>
        <v>1920369321</v>
      </c>
      <c r="V42" s="45">
        <f t="shared" si="6"/>
        <v>1920369321</v>
      </c>
      <c r="W42" s="45">
        <f t="shared" si="6"/>
        <v>1920369321</v>
      </c>
      <c r="X42" s="45">
        <f t="shared" si="6"/>
        <v>1929730950</v>
      </c>
      <c r="Y42" s="45">
        <f t="shared" si="6"/>
        <v>-9361629</v>
      </c>
      <c r="Z42" s="46">
        <f>+IF(X42&lt;&gt;0,+(Y42/X42)*100,0)</f>
        <v>-0.48512612600217664</v>
      </c>
      <c r="AA42" s="47">
        <f>+AA25-AA40</f>
        <v>1929730950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1986534263</v>
      </c>
      <c r="D45" s="18">
        <v>1986534263</v>
      </c>
      <c r="E45" s="19">
        <v>1907058782</v>
      </c>
      <c r="F45" s="20">
        <v>1929730950</v>
      </c>
      <c r="G45" s="20">
        <v>2046908398</v>
      </c>
      <c r="H45" s="20">
        <v>2062927360</v>
      </c>
      <c r="I45" s="20">
        <v>2022484234</v>
      </c>
      <c r="J45" s="20">
        <v>2022484234</v>
      </c>
      <c r="K45" s="20">
        <v>2006440433</v>
      </c>
      <c r="L45" s="20">
        <v>2014061053</v>
      </c>
      <c r="M45" s="20">
        <v>1996974704</v>
      </c>
      <c r="N45" s="20">
        <v>1996974704</v>
      </c>
      <c r="O45" s="20">
        <v>1990201114</v>
      </c>
      <c r="P45" s="20"/>
      <c r="Q45" s="20">
        <v>1970905396</v>
      </c>
      <c r="R45" s="20">
        <v>1970905396</v>
      </c>
      <c r="S45" s="20">
        <v>1941569020</v>
      </c>
      <c r="T45" s="20">
        <v>1937646755</v>
      </c>
      <c r="U45" s="20">
        <v>1920369321</v>
      </c>
      <c r="V45" s="20">
        <v>1920369321</v>
      </c>
      <c r="W45" s="20">
        <v>1920369321</v>
      </c>
      <c r="X45" s="20">
        <v>1929730950</v>
      </c>
      <c r="Y45" s="20">
        <v>-9361629</v>
      </c>
      <c r="Z45" s="48">
        <v>-0.49</v>
      </c>
      <c r="AA45" s="22">
        <v>1929730950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1986534263</v>
      </c>
      <c r="D48" s="51">
        <f>SUM(D45:D47)</f>
        <v>1986534263</v>
      </c>
      <c r="E48" s="52">
        <f t="shared" si="7"/>
        <v>1907058782</v>
      </c>
      <c r="F48" s="53">
        <f t="shared" si="7"/>
        <v>1929730950</v>
      </c>
      <c r="G48" s="53">
        <f t="shared" si="7"/>
        <v>2046908398</v>
      </c>
      <c r="H48" s="53">
        <f t="shared" si="7"/>
        <v>2062927360</v>
      </c>
      <c r="I48" s="53">
        <f t="shared" si="7"/>
        <v>2022484234</v>
      </c>
      <c r="J48" s="53">
        <f t="shared" si="7"/>
        <v>2022484234</v>
      </c>
      <c r="K48" s="53">
        <f t="shared" si="7"/>
        <v>2006440433</v>
      </c>
      <c r="L48" s="53">
        <f t="shared" si="7"/>
        <v>2014061053</v>
      </c>
      <c r="M48" s="53">
        <f t="shared" si="7"/>
        <v>1996974704</v>
      </c>
      <c r="N48" s="53">
        <f t="shared" si="7"/>
        <v>1996974704</v>
      </c>
      <c r="O48" s="53">
        <f t="shared" si="7"/>
        <v>1990201114</v>
      </c>
      <c r="P48" s="53">
        <f t="shared" si="7"/>
        <v>0</v>
      </c>
      <c r="Q48" s="53">
        <f t="shared" si="7"/>
        <v>1970905396</v>
      </c>
      <c r="R48" s="53">
        <f t="shared" si="7"/>
        <v>1970905396</v>
      </c>
      <c r="S48" s="53">
        <f t="shared" si="7"/>
        <v>1941569020</v>
      </c>
      <c r="T48" s="53">
        <f t="shared" si="7"/>
        <v>1937646755</v>
      </c>
      <c r="U48" s="53">
        <f t="shared" si="7"/>
        <v>1920369321</v>
      </c>
      <c r="V48" s="53">
        <f t="shared" si="7"/>
        <v>1920369321</v>
      </c>
      <c r="W48" s="53">
        <f t="shared" si="7"/>
        <v>1920369321</v>
      </c>
      <c r="X48" s="53">
        <f t="shared" si="7"/>
        <v>1929730950</v>
      </c>
      <c r="Y48" s="53">
        <f t="shared" si="7"/>
        <v>-9361629</v>
      </c>
      <c r="Z48" s="54">
        <f>+IF(X48&lt;&gt;0,+(Y48/X48)*100,0)</f>
        <v>-0.48512612600217664</v>
      </c>
      <c r="AA48" s="55">
        <f>SUM(AA45:AA47)</f>
        <v>1929730950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27231925</v>
      </c>
      <c r="D6" s="18">
        <v>27231925</v>
      </c>
      <c r="E6" s="19">
        <v>6891783</v>
      </c>
      <c r="F6" s="20">
        <v>1857995</v>
      </c>
      <c r="G6" s="20">
        <v>23211259</v>
      </c>
      <c r="H6" s="20">
        <v>21300186</v>
      </c>
      <c r="I6" s="20">
        <v>12694506</v>
      </c>
      <c r="J6" s="20">
        <v>12694506</v>
      </c>
      <c r="K6" s="20">
        <v>16917189</v>
      </c>
      <c r="L6" s="20">
        <v>76755670</v>
      </c>
      <c r="M6" s="20">
        <v>11267878</v>
      </c>
      <c r="N6" s="20">
        <v>11267878</v>
      </c>
      <c r="O6" s="20">
        <v>18432807</v>
      </c>
      <c r="P6" s="20">
        <v>4486438</v>
      </c>
      <c r="Q6" s="20">
        <v>58296193</v>
      </c>
      <c r="R6" s="20">
        <v>58296193</v>
      </c>
      <c r="S6" s="20">
        <v>13088160</v>
      </c>
      <c r="T6" s="20">
        <v>589865</v>
      </c>
      <c r="U6" s="20">
        <v>31209314</v>
      </c>
      <c r="V6" s="20">
        <v>31209314</v>
      </c>
      <c r="W6" s="20">
        <v>31209314</v>
      </c>
      <c r="X6" s="20">
        <v>1857995</v>
      </c>
      <c r="Y6" s="20">
        <v>29351319</v>
      </c>
      <c r="Z6" s="21">
        <v>1579.73</v>
      </c>
      <c r="AA6" s="22">
        <v>1857995</v>
      </c>
    </row>
    <row r="7" spans="1:27" ht="13.5">
      <c r="A7" s="23" t="s">
        <v>34</v>
      </c>
      <c r="B7" s="17"/>
      <c r="C7" s="18">
        <v>69472679</v>
      </c>
      <c r="D7" s="18">
        <v>69472679</v>
      </c>
      <c r="E7" s="19"/>
      <c r="F7" s="20"/>
      <c r="G7" s="20">
        <v>91249499</v>
      </c>
      <c r="H7" s="20">
        <v>60629958</v>
      </c>
      <c r="I7" s="20">
        <v>39030466</v>
      </c>
      <c r="J7" s="20">
        <v>39030466</v>
      </c>
      <c r="K7" s="20">
        <v>39290625</v>
      </c>
      <c r="L7" s="20">
        <v>104651084</v>
      </c>
      <c r="M7" s="20">
        <v>203906492</v>
      </c>
      <c r="N7" s="20">
        <v>203906492</v>
      </c>
      <c r="O7" s="20">
        <v>186897741</v>
      </c>
      <c r="P7" s="20">
        <v>158145093</v>
      </c>
      <c r="Q7" s="20">
        <v>265003197</v>
      </c>
      <c r="R7" s="20">
        <v>265003197</v>
      </c>
      <c r="S7" s="20">
        <v>233285278</v>
      </c>
      <c r="T7" s="20">
        <v>208616494</v>
      </c>
      <c r="U7" s="20">
        <v>134572612</v>
      </c>
      <c r="V7" s="20">
        <v>134572612</v>
      </c>
      <c r="W7" s="20">
        <v>134572612</v>
      </c>
      <c r="X7" s="20"/>
      <c r="Y7" s="20">
        <v>134572612</v>
      </c>
      <c r="Z7" s="21"/>
      <c r="AA7" s="22"/>
    </row>
    <row r="8" spans="1:27" ht="13.5">
      <c r="A8" s="23" t="s">
        <v>35</v>
      </c>
      <c r="B8" s="17"/>
      <c r="C8" s="18">
        <v>360807011</v>
      </c>
      <c r="D8" s="18">
        <v>360807011</v>
      </c>
      <c r="E8" s="19">
        <v>348927028</v>
      </c>
      <c r="F8" s="20">
        <v>397621553</v>
      </c>
      <c r="G8" s="20">
        <v>334975766</v>
      </c>
      <c r="H8" s="20">
        <v>382606472</v>
      </c>
      <c r="I8" s="20">
        <v>377503420</v>
      </c>
      <c r="J8" s="20">
        <v>377503420</v>
      </c>
      <c r="K8" s="20">
        <v>370530272</v>
      </c>
      <c r="L8" s="20">
        <v>354687979</v>
      </c>
      <c r="M8" s="20">
        <v>381404292</v>
      </c>
      <c r="N8" s="20">
        <v>381404292</v>
      </c>
      <c r="O8" s="20">
        <v>381404292</v>
      </c>
      <c r="P8" s="20">
        <v>381404292</v>
      </c>
      <c r="Q8" s="20">
        <v>399678690</v>
      </c>
      <c r="R8" s="20">
        <v>399678690</v>
      </c>
      <c r="S8" s="20">
        <v>384857628</v>
      </c>
      <c r="T8" s="20">
        <v>409278253</v>
      </c>
      <c r="U8" s="20">
        <v>442708454</v>
      </c>
      <c r="V8" s="20">
        <v>442708454</v>
      </c>
      <c r="W8" s="20">
        <v>442708454</v>
      </c>
      <c r="X8" s="20">
        <v>397621553</v>
      </c>
      <c r="Y8" s="20">
        <v>45086901</v>
      </c>
      <c r="Z8" s="21">
        <v>11.34</v>
      </c>
      <c r="AA8" s="22">
        <v>397621553</v>
      </c>
    </row>
    <row r="9" spans="1:27" ht="13.5">
      <c r="A9" s="23" t="s">
        <v>36</v>
      </c>
      <c r="B9" s="17"/>
      <c r="C9" s="18">
        <v>55432754</v>
      </c>
      <c r="D9" s="18">
        <v>55432754</v>
      </c>
      <c r="E9" s="19">
        <v>47184894</v>
      </c>
      <c r="F9" s="20">
        <v>55129894</v>
      </c>
      <c r="G9" s="20">
        <v>45756619</v>
      </c>
      <c r="H9" s="20">
        <v>38452190</v>
      </c>
      <c r="I9" s="20">
        <v>18181800</v>
      </c>
      <c r="J9" s="20">
        <v>18181800</v>
      </c>
      <c r="K9" s="20">
        <v>17727685</v>
      </c>
      <c r="L9" s="20">
        <v>46757698</v>
      </c>
      <c r="M9" s="20">
        <v>43567889</v>
      </c>
      <c r="N9" s="20">
        <v>43567889</v>
      </c>
      <c r="O9" s="20">
        <v>43567889</v>
      </c>
      <c r="P9" s="20">
        <v>43567889</v>
      </c>
      <c r="Q9" s="20">
        <v>48907897</v>
      </c>
      <c r="R9" s="20">
        <v>48907897</v>
      </c>
      <c r="S9" s="20">
        <v>43567889</v>
      </c>
      <c r="T9" s="20">
        <v>29789087</v>
      </c>
      <c r="U9" s="20">
        <v>40723784</v>
      </c>
      <c r="V9" s="20">
        <v>40723784</v>
      </c>
      <c r="W9" s="20">
        <v>40723784</v>
      </c>
      <c r="X9" s="20">
        <v>55129894</v>
      </c>
      <c r="Y9" s="20">
        <v>-14406110</v>
      </c>
      <c r="Z9" s="21">
        <v>-26.13</v>
      </c>
      <c r="AA9" s="22">
        <v>55129894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14057661</v>
      </c>
      <c r="D11" s="18">
        <v>14057661</v>
      </c>
      <c r="E11" s="19">
        <v>12717254</v>
      </c>
      <c r="F11" s="20">
        <v>14057661</v>
      </c>
      <c r="G11" s="20">
        <v>13620041</v>
      </c>
      <c r="H11" s="20">
        <v>13294151</v>
      </c>
      <c r="I11" s="20">
        <v>11484744</v>
      </c>
      <c r="J11" s="20">
        <v>11484744</v>
      </c>
      <c r="K11" s="20">
        <v>13327194</v>
      </c>
      <c r="L11" s="20">
        <v>11756549</v>
      </c>
      <c r="M11" s="20">
        <v>14174081</v>
      </c>
      <c r="N11" s="20">
        <v>14174081</v>
      </c>
      <c r="O11" s="20">
        <v>13906519</v>
      </c>
      <c r="P11" s="20">
        <v>13906519</v>
      </c>
      <c r="Q11" s="20">
        <v>13456789</v>
      </c>
      <c r="R11" s="20">
        <v>13456789</v>
      </c>
      <c r="S11" s="20">
        <v>13906519</v>
      </c>
      <c r="T11" s="20">
        <v>14842794</v>
      </c>
      <c r="U11" s="20">
        <v>15329044</v>
      </c>
      <c r="V11" s="20">
        <v>15329044</v>
      </c>
      <c r="W11" s="20">
        <v>15329044</v>
      </c>
      <c r="X11" s="20">
        <v>14057661</v>
      </c>
      <c r="Y11" s="20">
        <v>1271383</v>
      </c>
      <c r="Z11" s="21">
        <v>9.04</v>
      </c>
      <c r="AA11" s="22">
        <v>14057661</v>
      </c>
    </row>
    <row r="12" spans="1:27" ht="13.5">
      <c r="A12" s="27" t="s">
        <v>39</v>
      </c>
      <c r="B12" s="28"/>
      <c r="C12" s="29">
        <f aca="true" t="shared" si="0" ref="C12:Y12">SUM(C6:C11)</f>
        <v>527002030</v>
      </c>
      <c r="D12" s="29">
        <f>SUM(D6:D11)</f>
        <v>527002030</v>
      </c>
      <c r="E12" s="30">
        <f t="shared" si="0"/>
        <v>415720959</v>
      </c>
      <c r="F12" s="31">
        <f t="shared" si="0"/>
        <v>468667103</v>
      </c>
      <c r="G12" s="31">
        <f t="shared" si="0"/>
        <v>508813184</v>
      </c>
      <c r="H12" s="31">
        <f t="shared" si="0"/>
        <v>516282957</v>
      </c>
      <c r="I12" s="31">
        <f t="shared" si="0"/>
        <v>458894936</v>
      </c>
      <c r="J12" s="31">
        <f t="shared" si="0"/>
        <v>458894936</v>
      </c>
      <c r="K12" s="31">
        <f t="shared" si="0"/>
        <v>457792965</v>
      </c>
      <c r="L12" s="31">
        <f t="shared" si="0"/>
        <v>594608980</v>
      </c>
      <c r="M12" s="31">
        <f t="shared" si="0"/>
        <v>654320632</v>
      </c>
      <c r="N12" s="31">
        <f t="shared" si="0"/>
        <v>654320632</v>
      </c>
      <c r="O12" s="31">
        <f t="shared" si="0"/>
        <v>644209248</v>
      </c>
      <c r="P12" s="31">
        <f t="shared" si="0"/>
        <v>601510231</v>
      </c>
      <c r="Q12" s="31">
        <f t="shared" si="0"/>
        <v>785342766</v>
      </c>
      <c r="R12" s="31">
        <f t="shared" si="0"/>
        <v>785342766</v>
      </c>
      <c r="S12" s="31">
        <f t="shared" si="0"/>
        <v>688705474</v>
      </c>
      <c r="T12" s="31">
        <f t="shared" si="0"/>
        <v>663116493</v>
      </c>
      <c r="U12" s="31">
        <f t="shared" si="0"/>
        <v>664543208</v>
      </c>
      <c r="V12" s="31">
        <f t="shared" si="0"/>
        <v>664543208</v>
      </c>
      <c r="W12" s="31">
        <f t="shared" si="0"/>
        <v>664543208</v>
      </c>
      <c r="X12" s="31">
        <f t="shared" si="0"/>
        <v>468667103</v>
      </c>
      <c r="Y12" s="31">
        <f t="shared" si="0"/>
        <v>195876105</v>
      </c>
      <c r="Z12" s="32">
        <f>+IF(X12&lt;&gt;0,+(Y12/X12)*100,0)</f>
        <v>41.79429359265269</v>
      </c>
      <c r="AA12" s="33">
        <f>SUM(AA6:AA11)</f>
        <v>468667103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>
        <v>25518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53934765</v>
      </c>
      <c r="D16" s="18">
        <v>53934765</v>
      </c>
      <c r="E16" s="19">
        <v>62083583</v>
      </c>
      <c r="F16" s="20">
        <v>62083583</v>
      </c>
      <c r="G16" s="24">
        <v>60862084</v>
      </c>
      <c r="H16" s="24">
        <v>135360693</v>
      </c>
      <c r="I16" s="24">
        <v>55798128</v>
      </c>
      <c r="J16" s="20">
        <v>55798128</v>
      </c>
      <c r="K16" s="24">
        <v>55789564</v>
      </c>
      <c r="L16" s="24">
        <v>56406932</v>
      </c>
      <c r="M16" s="20">
        <v>57764431</v>
      </c>
      <c r="N16" s="24">
        <v>57764431</v>
      </c>
      <c r="O16" s="24">
        <v>57701421</v>
      </c>
      <c r="P16" s="24">
        <v>58296193</v>
      </c>
      <c r="Q16" s="20">
        <v>58296193</v>
      </c>
      <c r="R16" s="24">
        <v>58296193</v>
      </c>
      <c r="S16" s="24">
        <v>59613259</v>
      </c>
      <c r="T16" s="20">
        <v>52145480</v>
      </c>
      <c r="U16" s="24">
        <v>61607559</v>
      </c>
      <c r="V16" s="24">
        <v>61607559</v>
      </c>
      <c r="W16" s="24">
        <v>61607559</v>
      </c>
      <c r="X16" s="20">
        <v>62083583</v>
      </c>
      <c r="Y16" s="24">
        <v>-476024</v>
      </c>
      <c r="Z16" s="25">
        <v>-0.77</v>
      </c>
      <c r="AA16" s="26">
        <v>62083583</v>
      </c>
    </row>
    <row r="17" spans="1:27" ht="13.5">
      <c r="A17" s="23" t="s">
        <v>43</v>
      </c>
      <c r="B17" s="17"/>
      <c r="C17" s="18">
        <v>502511800</v>
      </c>
      <c r="D17" s="18">
        <v>502511800</v>
      </c>
      <c r="E17" s="19">
        <v>512780785</v>
      </c>
      <c r="F17" s="20">
        <v>502511800</v>
      </c>
      <c r="G17" s="20">
        <v>600092380</v>
      </c>
      <c r="H17" s="20">
        <v>500980075</v>
      </c>
      <c r="I17" s="20">
        <v>500980075</v>
      </c>
      <c r="J17" s="20">
        <v>500980075</v>
      </c>
      <c r="K17" s="20">
        <v>500980075</v>
      </c>
      <c r="L17" s="20">
        <v>512780785</v>
      </c>
      <c r="M17" s="20">
        <v>512780785</v>
      </c>
      <c r="N17" s="20">
        <v>512780785</v>
      </c>
      <c r="O17" s="20">
        <v>512780785</v>
      </c>
      <c r="P17" s="20">
        <v>512780785</v>
      </c>
      <c r="Q17" s="20">
        <v>502511800</v>
      </c>
      <c r="R17" s="20">
        <v>502511800</v>
      </c>
      <c r="S17" s="20">
        <v>512780785</v>
      </c>
      <c r="T17" s="20">
        <v>512780784</v>
      </c>
      <c r="U17" s="20">
        <v>502511800</v>
      </c>
      <c r="V17" s="20">
        <v>502511800</v>
      </c>
      <c r="W17" s="20">
        <v>502511800</v>
      </c>
      <c r="X17" s="20">
        <v>502511800</v>
      </c>
      <c r="Y17" s="20"/>
      <c r="Z17" s="21"/>
      <c r="AA17" s="22">
        <v>502511800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5229164415</v>
      </c>
      <c r="D19" s="18">
        <v>5229164415</v>
      </c>
      <c r="E19" s="19">
        <v>5385874487</v>
      </c>
      <c r="F19" s="20">
        <v>5202522415</v>
      </c>
      <c r="G19" s="20">
        <v>5091520114</v>
      </c>
      <c r="H19" s="20">
        <v>5156817553</v>
      </c>
      <c r="I19" s="20">
        <v>5186846000</v>
      </c>
      <c r="J19" s="20">
        <v>5186846000</v>
      </c>
      <c r="K19" s="20">
        <v>5162720452</v>
      </c>
      <c r="L19" s="20">
        <v>5204200003</v>
      </c>
      <c r="M19" s="20">
        <v>5154217088</v>
      </c>
      <c r="N19" s="20">
        <v>5154217088</v>
      </c>
      <c r="O19" s="20">
        <v>5690465771</v>
      </c>
      <c r="P19" s="20">
        <v>5690465771</v>
      </c>
      <c r="Q19" s="20">
        <v>5689708709</v>
      </c>
      <c r="R19" s="20">
        <v>5689708709</v>
      </c>
      <c r="S19" s="20">
        <v>5639228538</v>
      </c>
      <c r="T19" s="20">
        <v>5107766174</v>
      </c>
      <c r="U19" s="20">
        <v>5299145904</v>
      </c>
      <c r="V19" s="20">
        <v>5299145904</v>
      </c>
      <c r="W19" s="20">
        <v>5299145904</v>
      </c>
      <c r="X19" s="20">
        <v>5202522415</v>
      </c>
      <c r="Y19" s="20">
        <v>96623489</v>
      </c>
      <c r="Z19" s="21">
        <v>1.86</v>
      </c>
      <c r="AA19" s="22">
        <v>5202522415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3616652</v>
      </c>
      <c r="F21" s="20"/>
      <c r="G21" s="20">
        <v>3586045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3616652</v>
      </c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4860463</v>
      </c>
      <c r="D22" s="18">
        <v>4860463</v>
      </c>
      <c r="E22" s="19">
        <v>19256520</v>
      </c>
      <c r="F22" s="20">
        <v>10035649</v>
      </c>
      <c r="G22" s="20">
        <v>4457124</v>
      </c>
      <c r="H22" s="20">
        <v>4926566</v>
      </c>
      <c r="I22" s="20">
        <v>4926566</v>
      </c>
      <c r="J22" s="20">
        <v>4926566</v>
      </c>
      <c r="K22" s="20">
        <v>4926566</v>
      </c>
      <c r="L22" s="20">
        <v>19256520</v>
      </c>
      <c r="M22" s="20">
        <v>19256520</v>
      </c>
      <c r="N22" s="20">
        <v>19256520</v>
      </c>
      <c r="O22" s="20">
        <v>19256520</v>
      </c>
      <c r="P22" s="20">
        <v>19256520</v>
      </c>
      <c r="Q22" s="20">
        <v>19256520</v>
      </c>
      <c r="R22" s="20">
        <v>19256520</v>
      </c>
      <c r="S22" s="20">
        <v>19256520</v>
      </c>
      <c r="T22" s="20">
        <v>856266</v>
      </c>
      <c r="U22" s="20">
        <v>10035649</v>
      </c>
      <c r="V22" s="20">
        <v>10035649</v>
      </c>
      <c r="W22" s="20">
        <v>10035649</v>
      </c>
      <c r="X22" s="20">
        <v>10035649</v>
      </c>
      <c r="Y22" s="20"/>
      <c r="Z22" s="21"/>
      <c r="AA22" s="22">
        <v>10035649</v>
      </c>
    </row>
    <row r="23" spans="1:27" ht="13.5">
      <c r="A23" s="23" t="s">
        <v>49</v>
      </c>
      <c r="B23" s="17"/>
      <c r="C23" s="18">
        <v>619685</v>
      </c>
      <c r="D23" s="18">
        <v>619685</v>
      </c>
      <c r="E23" s="19">
        <v>619685</v>
      </c>
      <c r="F23" s="20"/>
      <c r="G23" s="24"/>
      <c r="H23" s="24">
        <v>619685</v>
      </c>
      <c r="I23" s="24">
        <v>619685</v>
      </c>
      <c r="J23" s="20">
        <v>619685</v>
      </c>
      <c r="K23" s="24">
        <v>619685</v>
      </c>
      <c r="L23" s="24">
        <v>619685</v>
      </c>
      <c r="M23" s="20">
        <v>619685</v>
      </c>
      <c r="N23" s="24">
        <v>619685</v>
      </c>
      <c r="O23" s="24">
        <v>619685</v>
      </c>
      <c r="P23" s="24">
        <v>619685</v>
      </c>
      <c r="Q23" s="20">
        <v>619685</v>
      </c>
      <c r="R23" s="24">
        <v>619685</v>
      </c>
      <c r="S23" s="24">
        <v>619685</v>
      </c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5791091128</v>
      </c>
      <c r="D24" s="29">
        <f>SUM(D15:D23)</f>
        <v>5791091128</v>
      </c>
      <c r="E24" s="36">
        <f t="shared" si="1"/>
        <v>5984231712</v>
      </c>
      <c r="F24" s="37">
        <f t="shared" si="1"/>
        <v>5777153447</v>
      </c>
      <c r="G24" s="37">
        <f t="shared" si="1"/>
        <v>5760517747</v>
      </c>
      <c r="H24" s="37">
        <f t="shared" si="1"/>
        <v>5798730090</v>
      </c>
      <c r="I24" s="37">
        <f t="shared" si="1"/>
        <v>5749170454</v>
      </c>
      <c r="J24" s="37">
        <f t="shared" si="1"/>
        <v>5749170454</v>
      </c>
      <c r="K24" s="37">
        <f t="shared" si="1"/>
        <v>5725036342</v>
      </c>
      <c r="L24" s="37">
        <f t="shared" si="1"/>
        <v>5793263925</v>
      </c>
      <c r="M24" s="37">
        <f t="shared" si="1"/>
        <v>5744638509</v>
      </c>
      <c r="N24" s="37">
        <f t="shared" si="1"/>
        <v>5744638509</v>
      </c>
      <c r="O24" s="37">
        <f t="shared" si="1"/>
        <v>6280824182</v>
      </c>
      <c r="P24" s="37">
        <f t="shared" si="1"/>
        <v>6281418954</v>
      </c>
      <c r="Q24" s="37">
        <f t="shared" si="1"/>
        <v>6270392907</v>
      </c>
      <c r="R24" s="37">
        <f t="shared" si="1"/>
        <v>6270392907</v>
      </c>
      <c r="S24" s="37">
        <f t="shared" si="1"/>
        <v>6231498787</v>
      </c>
      <c r="T24" s="37">
        <f t="shared" si="1"/>
        <v>5677165356</v>
      </c>
      <c r="U24" s="37">
        <f t="shared" si="1"/>
        <v>5873300912</v>
      </c>
      <c r="V24" s="37">
        <f t="shared" si="1"/>
        <v>5873300912</v>
      </c>
      <c r="W24" s="37">
        <f t="shared" si="1"/>
        <v>5873300912</v>
      </c>
      <c r="X24" s="37">
        <f t="shared" si="1"/>
        <v>5777153447</v>
      </c>
      <c r="Y24" s="37">
        <f t="shared" si="1"/>
        <v>96147465</v>
      </c>
      <c r="Z24" s="38">
        <f>+IF(X24&lt;&gt;0,+(Y24/X24)*100,0)</f>
        <v>1.66427057688641</v>
      </c>
      <c r="AA24" s="39">
        <f>SUM(AA15:AA23)</f>
        <v>5777153447</v>
      </c>
    </row>
    <row r="25" spans="1:27" ht="13.5">
      <c r="A25" s="27" t="s">
        <v>51</v>
      </c>
      <c r="B25" s="28"/>
      <c r="C25" s="29">
        <f aca="true" t="shared" si="2" ref="C25:Y25">+C12+C24</f>
        <v>6318093158</v>
      </c>
      <c r="D25" s="29">
        <f>+D12+D24</f>
        <v>6318093158</v>
      </c>
      <c r="E25" s="30">
        <f t="shared" si="2"/>
        <v>6399952671</v>
      </c>
      <c r="F25" s="31">
        <f t="shared" si="2"/>
        <v>6245820550</v>
      </c>
      <c r="G25" s="31">
        <f t="shared" si="2"/>
        <v>6269330931</v>
      </c>
      <c r="H25" s="31">
        <f t="shared" si="2"/>
        <v>6315013047</v>
      </c>
      <c r="I25" s="31">
        <f t="shared" si="2"/>
        <v>6208065390</v>
      </c>
      <c r="J25" s="31">
        <f t="shared" si="2"/>
        <v>6208065390</v>
      </c>
      <c r="K25" s="31">
        <f t="shared" si="2"/>
        <v>6182829307</v>
      </c>
      <c r="L25" s="31">
        <f t="shared" si="2"/>
        <v>6387872905</v>
      </c>
      <c r="M25" s="31">
        <f t="shared" si="2"/>
        <v>6398959141</v>
      </c>
      <c r="N25" s="31">
        <f t="shared" si="2"/>
        <v>6398959141</v>
      </c>
      <c r="O25" s="31">
        <f t="shared" si="2"/>
        <v>6925033430</v>
      </c>
      <c r="P25" s="31">
        <f t="shared" si="2"/>
        <v>6882929185</v>
      </c>
      <c r="Q25" s="31">
        <f t="shared" si="2"/>
        <v>7055735673</v>
      </c>
      <c r="R25" s="31">
        <f t="shared" si="2"/>
        <v>7055735673</v>
      </c>
      <c r="S25" s="31">
        <f t="shared" si="2"/>
        <v>6920204261</v>
      </c>
      <c r="T25" s="31">
        <f t="shared" si="2"/>
        <v>6340281849</v>
      </c>
      <c r="U25" s="31">
        <f t="shared" si="2"/>
        <v>6537844120</v>
      </c>
      <c r="V25" s="31">
        <f t="shared" si="2"/>
        <v>6537844120</v>
      </c>
      <c r="W25" s="31">
        <f t="shared" si="2"/>
        <v>6537844120</v>
      </c>
      <c r="X25" s="31">
        <f t="shared" si="2"/>
        <v>6245820550</v>
      </c>
      <c r="Y25" s="31">
        <f t="shared" si="2"/>
        <v>292023570</v>
      </c>
      <c r="Z25" s="32">
        <f>+IF(X25&lt;&gt;0,+(Y25/X25)*100,0)</f>
        <v>4.675503685420485</v>
      </c>
      <c r="AA25" s="33">
        <f>+AA12+AA24</f>
        <v>6245820550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25798090</v>
      </c>
      <c r="D30" s="18">
        <v>25798090</v>
      </c>
      <c r="E30" s="19">
        <v>36593572</v>
      </c>
      <c r="F30" s="20">
        <v>30993239</v>
      </c>
      <c r="G30" s="20">
        <v>22031671</v>
      </c>
      <c r="H30" s="20"/>
      <c r="I30" s="20">
        <v>17640710</v>
      </c>
      <c r="J30" s="20">
        <v>17640710</v>
      </c>
      <c r="K30" s="20">
        <v>16488969</v>
      </c>
      <c r="L30" s="20">
        <v>21987650</v>
      </c>
      <c r="M30" s="20">
        <v>11973616</v>
      </c>
      <c r="N30" s="20">
        <v>11973616</v>
      </c>
      <c r="O30" s="20">
        <v>13462995</v>
      </c>
      <c r="P30" s="20">
        <v>19462995</v>
      </c>
      <c r="Q30" s="20">
        <v>20897789</v>
      </c>
      <c r="R30" s="20">
        <v>20897789</v>
      </c>
      <c r="S30" s="20">
        <v>14020289</v>
      </c>
      <c r="T30" s="20">
        <v>5660337</v>
      </c>
      <c r="U30" s="20">
        <v>41345977</v>
      </c>
      <c r="V30" s="20">
        <v>41345977</v>
      </c>
      <c r="W30" s="20">
        <v>41345977</v>
      </c>
      <c r="X30" s="20">
        <v>30993239</v>
      </c>
      <c r="Y30" s="20">
        <v>10352738</v>
      </c>
      <c r="Z30" s="21">
        <v>33.4</v>
      </c>
      <c r="AA30" s="22">
        <v>30993239</v>
      </c>
    </row>
    <row r="31" spans="1:27" ht="13.5">
      <c r="A31" s="23" t="s">
        <v>56</v>
      </c>
      <c r="B31" s="17"/>
      <c r="C31" s="18">
        <v>45609474</v>
      </c>
      <c r="D31" s="18">
        <v>45609474</v>
      </c>
      <c r="E31" s="19">
        <v>40089789</v>
      </c>
      <c r="F31" s="20">
        <v>40089789</v>
      </c>
      <c r="G31" s="20">
        <v>45756619</v>
      </c>
      <c r="H31" s="20">
        <v>47356216</v>
      </c>
      <c r="I31" s="20">
        <v>47356216</v>
      </c>
      <c r="J31" s="20">
        <v>47356216</v>
      </c>
      <c r="K31" s="20">
        <v>47877823</v>
      </c>
      <c r="L31" s="20">
        <v>43909877</v>
      </c>
      <c r="M31" s="20">
        <v>48109104</v>
      </c>
      <c r="N31" s="20">
        <v>48109104</v>
      </c>
      <c r="O31" s="20">
        <v>48109104</v>
      </c>
      <c r="P31" s="20">
        <v>48109104</v>
      </c>
      <c r="Q31" s="20">
        <v>47657680</v>
      </c>
      <c r="R31" s="20">
        <v>47657680</v>
      </c>
      <c r="S31" s="20">
        <v>49109104</v>
      </c>
      <c r="T31" s="20">
        <v>44400223</v>
      </c>
      <c r="U31" s="20">
        <v>50541773</v>
      </c>
      <c r="V31" s="20">
        <v>50541773</v>
      </c>
      <c r="W31" s="20">
        <v>50541773</v>
      </c>
      <c r="X31" s="20">
        <v>40089789</v>
      </c>
      <c r="Y31" s="20">
        <v>10451984</v>
      </c>
      <c r="Z31" s="21">
        <v>26.07</v>
      </c>
      <c r="AA31" s="22">
        <v>40089789</v>
      </c>
    </row>
    <row r="32" spans="1:27" ht="13.5">
      <c r="A32" s="23" t="s">
        <v>57</v>
      </c>
      <c r="B32" s="17"/>
      <c r="C32" s="18">
        <v>549323302</v>
      </c>
      <c r="D32" s="18">
        <v>549323302</v>
      </c>
      <c r="E32" s="19">
        <v>426883782</v>
      </c>
      <c r="F32" s="20">
        <v>426883782</v>
      </c>
      <c r="G32" s="20">
        <v>412868402</v>
      </c>
      <c r="H32" s="20">
        <v>351482412</v>
      </c>
      <c r="I32" s="20">
        <v>341442527</v>
      </c>
      <c r="J32" s="20">
        <v>341442527</v>
      </c>
      <c r="K32" s="20">
        <v>359070519</v>
      </c>
      <c r="L32" s="20">
        <v>389678789</v>
      </c>
      <c r="M32" s="20">
        <v>346834396</v>
      </c>
      <c r="N32" s="20">
        <v>346834396</v>
      </c>
      <c r="O32" s="20">
        <v>349834396</v>
      </c>
      <c r="P32" s="20">
        <v>349834396</v>
      </c>
      <c r="Q32" s="20">
        <v>365897968</v>
      </c>
      <c r="R32" s="20">
        <v>365897968</v>
      </c>
      <c r="S32" s="20">
        <v>349834396</v>
      </c>
      <c r="T32" s="20">
        <v>318078805</v>
      </c>
      <c r="U32" s="20">
        <v>376761348</v>
      </c>
      <c r="V32" s="20">
        <v>376761348</v>
      </c>
      <c r="W32" s="20">
        <v>376761348</v>
      </c>
      <c r="X32" s="20">
        <v>426883782</v>
      </c>
      <c r="Y32" s="20">
        <v>-50122434</v>
      </c>
      <c r="Z32" s="21">
        <v>-11.74</v>
      </c>
      <c r="AA32" s="22">
        <v>426883782</v>
      </c>
    </row>
    <row r="33" spans="1:27" ht="13.5">
      <c r="A33" s="23" t="s">
        <v>58</v>
      </c>
      <c r="B33" s="17"/>
      <c r="C33" s="18">
        <v>12013199</v>
      </c>
      <c r="D33" s="18">
        <v>12013199</v>
      </c>
      <c r="E33" s="19">
        <v>18671000</v>
      </c>
      <c r="F33" s="20">
        <v>12013199</v>
      </c>
      <c r="G33" s="20">
        <v>23206203</v>
      </c>
      <c r="H33" s="20">
        <v>19628430</v>
      </c>
      <c r="I33" s="20">
        <v>19808987</v>
      </c>
      <c r="J33" s="20">
        <v>19808987</v>
      </c>
      <c r="K33" s="20">
        <v>18765987</v>
      </c>
      <c r="L33" s="20">
        <v>14546766</v>
      </c>
      <c r="M33" s="20">
        <v>13678989</v>
      </c>
      <c r="N33" s="20">
        <v>13678989</v>
      </c>
      <c r="O33" s="20">
        <v>13678989</v>
      </c>
      <c r="P33" s="20">
        <v>13678989</v>
      </c>
      <c r="Q33" s="20">
        <v>11254658</v>
      </c>
      <c r="R33" s="20">
        <v>11254658</v>
      </c>
      <c r="S33" s="20">
        <v>13678989</v>
      </c>
      <c r="T33" s="20">
        <v>17478003</v>
      </c>
      <c r="U33" s="20">
        <v>14563859</v>
      </c>
      <c r="V33" s="20">
        <v>14563859</v>
      </c>
      <c r="W33" s="20">
        <v>14563859</v>
      </c>
      <c r="X33" s="20">
        <v>12013199</v>
      </c>
      <c r="Y33" s="20">
        <v>2550660</v>
      </c>
      <c r="Z33" s="21">
        <v>21.23</v>
      </c>
      <c r="AA33" s="22">
        <v>12013199</v>
      </c>
    </row>
    <row r="34" spans="1:27" ht="13.5">
      <c r="A34" s="27" t="s">
        <v>59</v>
      </c>
      <c r="B34" s="28"/>
      <c r="C34" s="29">
        <f aca="true" t="shared" si="3" ref="C34:Y34">SUM(C29:C33)</f>
        <v>632744065</v>
      </c>
      <c r="D34" s="29">
        <f>SUM(D29:D33)</f>
        <v>632744065</v>
      </c>
      <c r="E34" s="30">
        <f t="shared" si="3"/>
        <v>522238143</v>
      </c>
      <c r="F34" s="31">
        <f t="shared" si="3"/>
        <v>509980009</v>
      </c>
      <c r="G34" s="31">
        <f t="shared" si="3"/>
        <v>503862895</v>
      </c>
      <c r="H34" s="31">
        <f t="shared" si="3"/>
        <v>418467058</v>
      </c>
      <c r="I34" s="31">
        <f t="shared" si="3"/>
        <v>426248440</v>
      </c>
      <c r="J34" s="31">
        <f t="shared" si="3"/>
        <v>426248440</v>
      </c>
      <c r="K34" s="31">
        <f t="shared" si="3"/>
        <v>442203298</v>
      </c>
      <c r="L34" s="31">
        <f t="shared" si="3"/>
        <v>470123082</v>
      </c>
      <c r="M34" s="31">
        <f t="shared" si="3"/>
        <v>420596105</v>
      </c>
      <c r="N34" s="31">
        <f t="shared" si="3"/>
        <v>420596105</v>
      </c>
      <c r="O34" s="31">
        <f t="shared" si="3"/>
        <v>425085484</v>
      </c>
      <c r="P34" s="31">
        <f t="shared" si="3"/>
        <v>431085484</v>
      </c>
      <c r="Q34" s="31">
        <f t="shared" si="3"/>
        <v>445708095</v>
      </c>
      <c r="R34" s="31">
        <f t="shared" si="3"/>
        <v>445708095</v>
      </c>
      <c r="S34" s="31">
        <f t="shared" si="3"/>
        <v>426642778</v>
      </c>
      <c r="T34" s="31">
        <f t="shared" si="3"/>
        <v>385617368</v>
      </c>
      <c r="U34" s="31">
        <f t="shared" si="3"/>
        <v>483212957</v>
      </c>
      <c r="V34" s="31">
        <f t="shared" si="3"/>
        <v>483212957</v>
      </c>
      <c r="W34" s="31">
        <f t="shared" si="3"/>
        <v>483212957</v>
      </c>
      <c r="X34" s="31">
        <f t="shared" si="3"/>
        <v>509980009</v>
      </c>
      <c r="Y34" s="31">
        <f t="shared" si="3"/>
        <v>-26767052</v>
      </c>
      <c r="Z34" s="32">
        <f>+IF(X34&lt;&gt;0,+(Y34/X34)*100,0)</f>
        <v>-5.248647305310354</v>
      </c>
      <c r="AA34" s="33">
        <f>SUM(AA29:AA33)</f>
        <v>509980009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321817685</v>
      </c>
      <c r="D37" s="18">
        <v>321817685</v>
      </c>
      <c r="E37" s="19">
        <v>432681436</v>
      </c>
      <c r="F37" s="20">
        <v>432681436</v>
      </c>
      <c r="G37" s="20">
        <v>322104496</v>
      </c>
      <c r="H37" s="20">
        <v>345285011</v>
      </c>
      <c r="I37" s="20">
        <v>317672776</v>
      </c>
      <c r="J37" s="20">
        <v>317672776</v>
      </c>
      <c r="K37" s="20">
        <v>318908459</v>
      </c>
      <c r="L37" s="20">
        <v>464786999</v>
      </c>
      <c r="M37" s="20">
        <v>471008524</v>
      </c>
      <c r="N37" s="20">
        <v>471008524</v>
      </c>
      <c r="O37" s="20">
        <v>483287125</v>
      </c>
      <c r="P37" s="20">
        <v>478879244</v>
      </c>
      <c r="Q37" s="20">
        <v>500081058</v>
      </c>
      <c r="R37" s="20">
        <v>500081058</v>
      </c>
      <c r="S37" s="20">
        <v>519740131</v>
      </c>
      <c r="T37" s="20">
        <v>515804870</v>
      </c>
      <c r="U37" s="20">
        <v>511478252</v>
      </c>
      <c r="V37" s="20">
        <v>511478252</v>
      </c>
      <c r="W37" s="20">
        <v>511478252</v>
      </c>
      <c r="X37" s="20">
        <v>432681436</v>
      </c>
      <c r="Y37" s="20">
        <v>78796816</v>
      </c>
      <c r="Z37" s="21">
        <v>18.21</v>
      </c>
      <c r="AA37" s="22">
        <v>432681436</v>
      </c>
    </row>
    <row r="38" spans="1:27" ht="13.5">
      <c r="A38" s="23" t="s">
        <v>58</v>
      </c>
      <c r="B38" s="17"/>
      <c r="C38" s="18">
        <v>192501316</v>
      </c>
      <c r="D38" s="18">
        <v>192501316</v>
      </c>
      <c r="E38" s="19">
        <v>156877373</v>
      </c>
      <c r="F38" s="20">
        <v>195102053</v>
      </c>
      <c r="G38" s="20">
        <v>156877373</v>
      </c>
      <c r="H38" s="20">
        <v>192501316</v>
      </c>
      <c r="I38" s="20">
        <v>182567909</v>
      </c>
      <c r="J38" s="20">
        <v>182567909</v>
      </c>
      <c r="K38" s="20">
        <v>187096766</v>
      </c>
      <c r="L38" s="20">
        <v>146576898</v>
      </c>
      <c r="M38" s="20">
        <v>148967908</v>
      </c>
      <c r="N38" s="20">
        <v>148967908</v>
      </c>
      <c r="O38" s="20">
        <v>148967908</v>
      </c>
      <c r="P38" s="20">
        <v>148967908</v>
      </c>
      <c r="Q38" s="20">
        <v>144768978</v>
      </c>
      <c r="R38" s="20">
        <v>144768978</v>
      </c>
      <c r="S38" s="20">
        <v>148967908</v>
      </c>
      <c r="T38" s="20">
        <v>180088536</v>
      </c>
      <c r="U38" s="20">
        <v>195974902</v>
      </c>
      <c r="V38" s="20">
        <v>195974902</v>
      </c>
      <c r="W38" s="20">
        <v>195974902</v>
      </c>
      <c r="X38" s="20">
        <v>195102053</v>
      </c>
      <c r="Y38" s="20">
        <v>872849</v>
      </c>
      <c r="Z38" s="21">
        <v>0.45</v>
      </c>
      <c r="AA38" s="22">
        <v>195102053</v>
      </c>
    </row>
    <row r="39" spans="1:27" ht="13.5">
      <c r="A39" s="27" t="s">
        <v>61</v>
      </c>
      <c r="B39" s="35"/>
      <c r="C39" s="29">
        <f aca="true" t="shared" si="4" ref="C39:Y39">SUM(C37:C38)</f>
        <v>514319001</v>
      </c>
      <c r="D39" s="29">
        <f>SUM(D37:D38)</f>
        <v>514319001</v>
      </c>
      <c r="E39" s="36">
        <f t="shared" si="4"/>
        <v>589558809</v>
      </c>
      <c r="F39" s="37">
        <f t="shared" si="4"/>
        <v>627783489</v>
      </c>
      <c r="G39" s="37">
        <f t="shared" si="4"/>
        <v>478981869</v>
      </c>
      <c r="H39" s="37">
        <f t="shared" si="4"/>
        <v>537786327</v>
      </c>
      <c r="I39" s="37">
        <f t="shared" si="4"/>
        <v>500240685</v>
      </c>
      <c r="J39" s="37">
        <f t="shared" si="4"/>
        <v>500240685</v>
      </c>
      <c r="K39" s="37">
        <f t="shared" si="4"/>
        <v>506005225</v>
      </c>
      <c r="L39" s="37">
        <f t="shared" si="4"/>
        <v>611363897</v>
      </c>
      <c r="M39" s="37">
        <f t="shared" si="4"/>
        <v>619976432</v>
      </c>
      <c r="N39" s="37">
        <f t="shared" si="4"/>
        <v>619976432</v>
      </c>
      <c r="O39" s="37">
        <f t="shared" si="4"/>
        <v>632255033</v>
      </c>
      <c r="P39" s="37">
        <f t="shared" si="4"/>
        <v>627847152</v>
      </c>
      <c r="Q39" s="37">
        <f t="shared" si="4"/>
        <v>644850036</v>
      </c>
      <c r="R39" s="37">
        <f t="shared" si="4"/>
        <v>644850036</v>
      </c>
      <c r="S39" s="37">
        <f t="shared" si="4"/>
        <v>668708039</v>
      </c>
      <c r="T39" s="37">
        <f t="shared" si="4"/>
        <v>695893406</v>
      </c>
      <c r="U39" s="37">
        <f t="shared" si="4"/>
        <v>707453154</v>
      </c>
      <c r="V39" s="37">
        <f t="shared" si="4"/>
        <v>707453154</v>
      </c>
      <c r="W39" s="37">
        <f t="shared" si="4"/>
        <v>707453154</v>
      </c>
      <c r="X39" s="37">
        <f t="shared" si="4"/>
        <v>627783489</v>
      </c>
      <c r="Y39" s="37">
        <f t="shared" si="4"/>
        <v>79669665</v>
      </c>
      <c r="Z39" s="38">
        <f>+IF(X39&lt;&gt;0,+(Y39/X39)*100,0)</f>
        <v>12.690627644079374</v>
      </c>
      <c r="AA39" s="39">
        <f>SUM(AA37:AA38)</f>
        <v>627783489</v>
      </c>
    </row>
    <row r="40" spans="1:27" ht="13.5">
      <c r="A40" s="27" t="s">
        <v>62</v>
      </c>
      <c r="B40" s="28"/>
      <c r="C40" s="29">
        <f aca="true" t="shared" si="5" ref="C40:Y40">+C34+C39</f>
        <v>1147063066</v>
      </c>
      <c r="D40" s="29">
        <f>+D34+D39</f>
        <v>1147063066</v>
      </c>
      <c r="E40" s="30">
        <f t="shared" si="5"/>
        <v>1111796952</v>
      </c>
      <c r="F40" s="31">
        <f t="shared" si="5"/>
        <v>1137763498</v>
      </c>
      <c r="G40" s="31">
        <f t="shared" si="5"/>
        <v>982844764</v>
      </c>
      <c r="H40" s="31">
        <f t="shared" si="5"/>
        <v>956253385</v>
      </c>
      <c r="I40" s="31">
        <f t="shared" si="5"/>
        <v>926489125</v>
      </c>
      <c r="J40" s="31">
        <f t="shared" si="5"/>
        <v>926489125</v>
      </c>
      <c r="K40" s="31">
        <f t="shared" si="5"/>
        <v>948208523</v>
      </c>
      <c r="L40" s="31">
        <f t="shared" si="5"/>
        <v>1081486979</v>
      </c>
      <c r="M40" s="31">
        <f t="shared" si="5"/>
        <v>1040572537</v>
      </c>
      <c r="N40" s="31">
        <f t="shared" si="5"/>
        <v>1040572537</v>
      </c>
      <c r="O40" s="31">
        <f t="shared" si="5"/>
        <v>1057340517</v>
      </c>
      <c r="P40" s="31">
        <f t="shared" si="5"/>
        <v>1058932636</v>
      </c>
      <c r="Q40" s="31">
        <f t="shared" si="5"/>
        <v>1090558131</v>
      </c>
      <c r="R40" s="31">
        <f t="shared" si="5"/>
        <v>1090558131</v>
      </c>
      <c r="S40" s="31">
        <f t="shared" si="5"/>
        <v>1095350817</v>
      </c>
      <c r="T40" s="31">
        <f t="shared" si="5"/>
        <v>1081510774</v>
      </c>
      <c r="U40" s="31">
        <f t="shared" si="5"/>
        <v>1190666111</v>
      </c>
      <c r="V40" s="31">
        <f t="shared" si="5"/>
        <v>1190666111</v>
      </c>
      <c r="W40" s="31">
        <f t="shared" si="5"/>
        <v>1190666111</v>
      </c>
      <c r="X40" s="31">
        <f t="shared" si="5"/>
        <v>1137763498</v>
      </c>
      <c r="Y40" s="31">
        <f t="shared" si="5"/>
        <v>52902613</v>
      </c>
      <c r="Z40" s="32">
        <f>+IF(X40&lt;&gt;0,+(Y40/X40)*100,0)</f>
        <v>4.649702077188628</v>
      </c>
      <c r="AA40" s="33">
        <f>+AA34+AA39</f>
        <v>1137763498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5171030092</v>
      </c>
      <c r="D42" s="43">
        <f>+D25-D40</f>
        <v>5171030092</v>
      </c>
      <c r="E42" s="44">
        <f t="shared" si="6"/>
        <v>5288155719</v>
      </c>
      <c r="F42" s="45">
        <f t="shared" si="6"/>
        <v>5108057052</v>
      </c>
      <c r="G42" s="45">
        <f t="shared" si="6"/>
        <v>5286486167</v>
      </c>
      <c r="H42" s="45">
        <f t="shared" si="6"/>
        <v>5358759662</v>
      </c>
      <c r="I42" s="45">
        <f t="shared" si="6"/>
        <v>5281576265</v>
      </c>
      <c r="J42" s="45">
        <f t="shared" si="6"/>
        <v>5281576265</v>
      </c>
      <c r="K42" s="45">
        <f t="shared" si="6"/>
        <v>5234620784</v>
      </c>
      <c r="L42" s="45">
        <f t="shared" si="6"/>
        <v>5306385926</v>
      </c>
      <c r="M42" s="45">
        <f t="shared" si="6"/>
        <v>5358386604</v>
      </c>
      <c r="N42" s="45">
        <f t="shared" si="6"/>
        <v>5358386604</v>
      </c>
      <c r="O42" s="45">
        <f t="shared" si="6"/>
        <v>5867692913</v>
      </c>
      <c r="P42" s="45">
        <f t="shared" si="6"/>
        <v>5823996549</v>
      </c>
      <c r="Q42" s="45">
        <f t="shared" si="6"/>
        <v>5965177542</v>
      </c>
      <c r="R42" s="45">
        <f t="shared" si="6"/>
        <v>5965177542</v>
      </c>
      <c r="S42" s="45">
        <f t="shared" si="6"/>
        <v>5824853444</v>
      </c>
      <c r="T42" s="45">
        <f t="shared" si="6"/>
        <v>5258771075</v>
      </c>
      <c r="U42" s="45">
        <f t="shared" si="6"/>
        <v>5347178009</v>
      </c>
      <c r="V42" s="45">
        <f t="shared" si="6"/>
        <v>5347178009</v>
      </c>
      <c r="W42" s="45">
        <f t="shared" si="6"/>
        <v>5347178009</v>
      </c>
      <c r="X42" s="45">
        <f t="shared" si="6"/>
        <v>5108057052</v>
      </c>
      <c r="Y42" s="45">
        <f t="shared" si="6"/>
        <v>239120957</v>
      </c>
      <c r="Z42" s="46">
        <f>+IF(X42&lt;&gt;0,+(Y42/X42)*100,0)</f>
        <v>4.681250709726803</v>
      </c>
      <c r="AA42" s="47">
        <f>+AA25-AA40</f>
        <v>5108057052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5162150020</v>
      </c>
      <c r="D45" s="18">
        <v>5162150020</v>
      </c>
      <c r="E45" s="19">
        <v>5288155719</v>
      </c>
      <c r="F45" s="20">
        <v>5099176980</v>
      </c>
      <c r="G45" s="20">
        <v>5286486168</v>
      </c>
      <c r="H45" s="20">
        <v>5331213672</v>
      </c>
      <c r="I45" s="20">
        <v>5272237275</v>
      </c>
      <c r="J45" s="20">
        <v>5272237275</v>
      </c>
      <c r="K45" s="20">
        <v>5225028873</v>
      </c>
      <c r="L45" s="20">
        <v>5297505855</v>
      </c>
      <c r="M45" s="20">
        <v>5348218087</v>
      </c>
      <c r="N45" s="20">
        <v>5348218087</v>
      </c>
      <c r="O45" s="20">
        <v>5857637940</v>
      </c>
      <c r="P45" s="20">
        <v>5813941576</v>
      </c>
      <c r="Q45" s="20">
        <v>5953196782</v>
      </c>
      <c r="R45" s="20">
        <v>5953196782</v>
      </c>
      <c r="S45" s="20">
        <v>5813941576</v>
      </c>
      <c r="T45" s="20">
        <v>5258771076</v>
      </c>
      <c r="U45" s="20">
        <v>5335379164</v>
      </c>
      <c r="V45" s="20">
        <v>5335379164</v>
      </c>
      <c r="W45" s="20">
        <v>5335379164</v>
      </c>
      <c r="X45" s="20">
        <v>5099176980</v>
      </c>
      <c r="Y45" s="20">
        <v>236202184</v>
      </c>
      <c r="Z45" s="48">
        <v>4.63</v>
      </c>
      <c r="AA45" s="22">
        <v>5099176980</v>
      </c>
    </row>
    <row r="46" spans="1:27" ht="13.5">
      <c r="A46" s="23" t="s">
        <v>67</v>
      </c>
      <c r="B46" s="17"/>
      <c r="C46" s="18">
        <v>8880072</v>
      </c>
      <c r="D46" s="18">
        <v>8880072</v>
      </c>
      <c r="E46" s="19"/>
      <c r="F46" s="20">
        <v>8880072</v>
      </c>
      <c r="G46" s="20"/>
      <c r="H46" s="20">
        <v>27545990</v>
      </c>
      <c r="I46" s="20">
        <v>9338989</v>
      </c>
      <c r="J46" s="20">
        <v>9338989</v>
      </c>
      <c r="K46" s="20">
        <v>9591911</v>
      </c>
      <c r="L46" s="20">
        <v>8880072</v>
      </c>
      <c r="M46" s="20">
        <v>10168517</v>
      </c>
      <c r="N46" s="20">
        <v>10168517</v>
      </c>
      <c r="O46" s="20">
        <v>10054973</v>
      </c>
      <c r="P46" s="20">
        <v>10054973</v>
      </c>
      <c r="Q46" s="20">
        <v>11980760</v>
      </c>
      <c r="R46" s="20">
        <v>11980760</v>
      </c>
      <c r="S46" s="20">
        <v>10911868</v>
      </c>
      <c r="T46" s="20"/>
      <c r="U46" s="20">
        <v>11798845</v>
      </c>
      <c r="V46" s="20">
        <v>11798845</v>
      </c>
      <c r="W46" s="20">
        <v>11798845</v>
      </c>
      <c r="X46" s="20">
        <v>8880072</v>
      </c>
      <c r="Y46" s="20">
        <v>2918773</v>
      </c>
      <c r="Z46" s="48">
        <v>32.87</v>
      </c>
      <c r="AA46" s="22">
        <v>8880072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5171030092</v>
      </c>
      <c r="D48" s="51">
        <f>SUM(D45:D47)</f>
        <v>5171030092</v>
      </c>
      <c r="E48" s="52">
        <f t="shared" si="7"/>
        <v>5288155719</v>
      </c>
      <c r="F48" s="53">
        <f t="shared" si="7"/>
        <v>5108057052</v>
      </c>
      <c r="G48" s="53">
        <f t="shared" si="7"/>
        <v>5286486168</v>
      </c>
      <c r="H48" s="53">
        <f t="shared" si="7"/>
        <v>5358759662</v>
      </c>
      <c r="I48" s="53">
        <f t="shared" si="7"/>
        <v>5281576264</v>
      </c>
      <c r="J48" s="53">
        <f t="shared" si="7"/>
        <v>5281576264</v>
      </c>
      <c r="K48" s="53">
        <f t="shared" si="7"/>
        <v>5234620784</v>
      </c>
      <c r="L48" s="53">
        <f t="shared" si="7"/>
        <v>5306385927</v>
      </c>
      <c r="M48" s="53">
        <f t="shared" si="7"/>
        <v>5358386604</v>
      </c>
      <c r="N48" s="53">
        <f t="shared" si="7"/>
        <v>5358386604</v>
      </c>
      <c r="O48" s="53">
        <f t="shared" si="7"/>
        <v>5867692913</v>
      </c>
      <c r="P48" s="53">
        <f t="shared" si="7"/>
        <v>5823996549</v>
      </c>
      <c r="Q48" s="53">
        <f t="shared" si="7"/>
        <v>5965177542</v>
      </c>
      <c r="R48" s="53">
        <f t="shared" si="7"/>
        <v>5965177542</v>
      </c>
      <c r="S48" s="53">
        <f t="shared" si="7"/>
        <v>5824853444</v>
      </c>
      <c r="T48" s="53">
        <f t="shared" si="7"/>
        <v>5258771076</v>
      </c>
      <c r="U48" s="53">
        <f t="shared" si="7"/>
        <v>5347178009</v>
      </c>
      <c r="V48" s="53">
        <f t="shared" si="7"/>
        <v>5347178009</v>
      </c>
      <c r="W48" s="53">
        <f t="shared" si="7"/>
        <v>5347178009</v>
      </c>
      <c r="X48" s="53">
        <f t="shared" si="7"/>
        <v>5108057052</v>
      </c>
      <c r="Y48" s="53">
        <f t="shared" si="7"/>
        <v>239120957</v>
      </c>
      <c r="Z48" s="54">
        <f>+IF(X48&lt;&gt;0,+(Y48/X48)*100,0)</f>
        <v>4.681250709726803</v>
      </c>
      <c r="AA48" s="55">
        <f>SUM(AA45:AA47)</f>
        <v>5108057052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2015-08-04T06:37:47Z</dcterms:created>
  <dcterms:modified xsi:type="dcterms:W3CDTF">2015-08-05T06:45:47Z</dcterms:modified>
  <cp:category/>
  <cp:version/>
  <cp:contentType/>
  <cp:contentStatus/>
</cp:coreProperties>
</file>